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harsh\Desktop\"/>
    </mc:Choice>
  </mc:AlternateContent>
  <xr:revisionPtr revIDLastSave="0" documentId="8_{5F65AC13-A426-4142-94BD-33277E5AC0E1}" xr6:coauthVersionLast="47" xr6:coauthVersionMax="47" xr10:uidLastSave="{00000000-0000-0000-0000-000000000000}"/>
  <bookViews>
    <workbookView xWindow="-110" yWindow="-110" windowWidth="19420" windowHeight="10300" tabRatio="712" activeTab="1" xr2:uid="{00000000-000D-0000-FFFF-FFFF00000000}"/>
  </bookViews>
  <sheets>
    <sheet name="Part 1-&gt;" sheetId="3" r:id="rId1"/>
    <sheet name="Call graph" sheetId="34" r:id="rId2"/>
    <sheet name="Call Sheet" sheetId="2" r:id="rId3"/>
    <sheet name="Part 2-&gt;" sheetId="4" r:id="rId4"/>
    <sheet name="Biology Grades" sheetId="5" r:id="rId5"/>
    <sheet name="Part 3-&gt;" sheetId="24" r:id="rId6"/>
    <sheet name="Applications" sheetId="23" r:id="rId7"/>
    <sheet name="IT and Marketing Hires" sheetId="25" r:id="rId8"/>
    <sheet name="Part 4-&gt;" sheetId="26" r:id="rId9"/>
    <sheet name="Report" sheetId="27" r:id="rId10"/>
    <sheet name="Survey Results" sheetId="28" r:id="rId11"/>
    <sheet name="Lookup Tables" sheetId="29" r:id="rId12"/>
    <sheet name="PivotTables" sheetId="30" r:id="rId13"/>
    <sheet name="Survey Questions" sheetId="31" r:id="rId14"/>
  </sheets>
  <definedNames>
    <definedName name="_xlnm._FilterDatabase" localSheetId="6" hidden="1">Applications!$A$4:$O$1041</definedName>
    <definedName name="_xlnm._FilterDatabase" localSheetId="2" hidden="1">'Call Sheet'!$A$9:$P$65</definedName>
    <definedName name="Conference_codes">'Lookup Tables'!$A$17:$A$20</definedName>
    <definedName name="Conference_values">'Lookup Tables'!$B$17:$B$20</definedName>
    <definedName name="_xlnm.Criteria" localSheetId="7">'IT and Marketing Hires'!$A$4:$B$6</definedName>
    <definedName name="_xlnm.Extract" localSheetId="7">'IT and Marketing Hires'!$D$4:$S$4</definedName>
    <definedName name="_xlnm.Print_Area" localSheetId="2">'Call Sheet'!$A$1:$F$65</definedName>
    <definedName name="_xlnm.Print_Titles" localSheetId="2">'Call Sheet'!$9:$9</definedName>
    <definedName name="School_codes">'Lookup Tables'!$A$11:$A$14</definedName>
    <definedName name="School_values">'Lookup Tables'!$B$11:$B$14</definedName>
    <definedName name="Slicer_School">#N/A</definedName>
    <definedName name="Student_Data">'Biology Grades'!$A$6:$I$71</definedName>
    <definedName name="Student_ID">'Biology Grades'!$C$6:$C$71</definedName>
    <definedName name="Survey_codes">'Lookup Tables'!$A$5:$A$8</definedName>
    <definedName name="Survey_values">'Lookup Tables'!$B$5:$B$8</definedName>
  </definedNames>
  <calcPr calcId="191028"/>
  <pivotCaches>
    <pivotCache cacheId="0" r:id="rId15"/>
    <pivotCache cacheId="1"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 i="28" l="1"/>
  <c r="L6" i="28"/>
  <c r="L7" i="28"/>
  <c r="L9" i="28"/>
  <c r="L10" i="28"/>
  <c r="L11" i="28"/>
  <c r="L12" i="28"/>
  <c r="L13" i="28"/>
  <c r="L14" i="28"/>
  <c r="L15" i="28"/>
  <c r="L16" i="28"/>
  <c r="L17" i="28"/>
  <c r="L18" i="28"/>
  <c r="L19" i="28"/>
  <c r="L20" i="28"/>
  <c r="L21" i="28"/>
  <c r="L22" i="28"/>
  <c r="L23" i="28"/>
  <c r="L24" i="28"/>
  <c r="L25" i="28"/>
  <c r="L26" i="28"/>
  <c r="L27" i="28"/>
  <c r="L28" i="28"/>
  <c r="L29" i="28"/>
  <c r="L30" i="28"/>
  <c r="L31" i="28"/>
  <c r="L32" i="28"/>
  <c r="L33" i="28"/>
  <c r="L34" i="28"/>
  <c r="L35" i="28"/>
  <c r="L36" i="28"/>
  <c r="L37" i="28"/>
  <c r="L38" i="28"/>
  <c r="L39" i="28"/>
  <c r="L40" i="28"/>
  <c r="L41" i="28"/>
  <c r="L42" i="28"/>
  <c r="L43" i="28"/>
  <c r="L44" i="28"/>
  <c r="L45" i="28"/>
  <c r="L46" i="28"/>
  <c r="L47" i="28"/>
  <c r="L48" i="28"/>
  <c r="L49" i="28"/>
  <c r="L50" i="28"/>
  <c r="L51" i="28"/>
  <c r="L52" i="28"/>
  <c r="L53" i="28"/>
  <c r="L54" i="28"/>
  <c r="L55" i="28"/>
  <c r="L56" i="28"/>
  <c r="L57" i="28"/>
  <c r="L58" i="28"/>
  <c r="L59" i="28"/>
  <c r="L60" i="28"/>
  <c r="L61" i="28"/>
  <c r="L62" i="28"/>
  <c r="L63" i="28"/>
  <c r="L64" i="28"/>
  <c r="L65" i="28"/>
  <c r="L66" i="28"/>
  <c r="L67" i="28"/>
  <c r="L68" i="28"/>
  <c r="L69" i="28"/>
  <c r="L70" i="28"/>
  <c r="L71" i="28"/>
  <c r="L72" i="28"/>
  <c r="L73" i="28"/>
  <c r="L74" i="28"/>
  <c r="L75" i="28"/>
  <c r="L76" i="28"/>
  <c r="L77" i="28"/>
  <c r="L78" i="28"/>
  <c r="L79" i="28"/>
  <c r="L80" i="28"/>
  <c r="L81" i="28"/>
  <c r="L82" i="28"/>
  <c r="L83" i="28"/>
  <c r="L84" i="28"/>
  <c r="L85" i="28"/>
  <c r="L86" i="28"/>
  <c r="L87" i="28"/>
  <c r="L88" i="28"/>
  <c r="L89" i="28"/>
  <c r="L90" i="28"/>
  <c r="L91" i="28"/>
  <c r="L92" i="28"/>
  <c r="L93" i="28"/>
  <c r="L94" i="28"/>
  <c r="L95" i="28"/>
  <c r="L96" i="28"/>
  <c r="L97" i="28"/>
  <c r="L98" i="28"/>
  <c r="L99" i="28"/>
  <c r="L100" i="28"/>
  <c r="L101" i="28"/>
  <c r="L102" i="28"/>
  <c r="L103" i="28"/>
  <c r="L104" i="28"/>
  <c r="L105" i="28"/>
  <c r="L106" i="28"/>
  <c r="L107" i="28"/>
  <c r="L108" i="28"/>
  <c r="L109" i="28"/>
  <c r="L110" i="28"/>
  <c r="L111" i="28"/>
  <c r="L112" i="28"/>
  <c r="L113" i="28"/>
  <c r="L114" i="28"/>
  <c r="L115" i="28"/>
  <c r="L116" i="28"/>
  <c r="L117" i="28"/>
  <c r="L118" i="28"/>
  <c r="L119" i="28"/>
  <c r="L120" i="28"/>
  <c r="L121" i="28"/>
  <c r="L122" i="28"/>
  <c r="L123" i="28"/>
  <c r="L124" i="28"/>
  <c r="L125" i="28"/>
  <c r="L126" i="28"/>
  <c r="L127" i="28"/>
  <c r="L128" i="28"/>
  <c r="L129" i="28"/>
  <c r="L130" i="28"/>
  <c r="L131" i="28"/>
  <c r="L132" i="28"/>
  <c r="L133" i="28"/>
  <c r="L134" i="28"/>
  <c r="L135" i="28"/>
  <c r="L136" i="28"/>
  <c r="L137" i="28"/>
  <c r="L138" i="28"/>
  <c r="L139" i="28"/>
  <c r="L140" i="28"/>
  <c r="L141" i="28"/>
  <c r="L142" i="28"/>
  <c r="L143" i="28"/>
  <c r="L144" i="28"/>
  <c r="L145" i="28"/>
  <c r="L146" i="28"/>
  <c r="L147" i="28"/>
  <c r="L148" i="28"/>
  <c r="L149" i="28"/>
  <c r="L150" i="28"/>
  <c r="L151" i="28"/>
  <c r="L152" i="28"/>
  <c r="L153" i="28"/>
  <c r="L154" i="28"/>
  <c r="L155" i="28"/>
  <c r="L156" i="28"/>
  <c r="L157" i="28"/>
  <c r="L158" i="28"/>
  <c r="L159" i="28"/>
  <c r="L160" i="28"/>
  <c r="L161" i="28"/>
  <c r="L162" i="28"/>
  <c r="L163" i="28"/>
  <c r="L164" i="28"/>
  <c r="L165" i="28"/>
  <c r="L166" i="28"/>
  <c r="L167" i="28"/>
  <c r="L168" i="28"/>
  <c r="L169" i="28"/>
  <c r="L170" i="28"/>
  <c r="L171" i="28"/>
  <c r="L172" i="28"/>
  <c r="L173" i="28"/>
  <c r="L174" i="28"/>
  <c r="L175" i="28"/>
  <c r="L176" i="28"/>
  <c r="L177" i="28"/>
  <c r="L178" i="28"/>
  <c r="L179" i="28"/>
  <c r="L180" i="28"/>
  <c r="L181" i="28"/>
  <c r="L182" i="28"/>
  <c r="L183" i="28"/>
  <c r="L184" i="28"/>
  <c r="L185" i="28"/>
  <c r="L186" i="28"/>
  <c r="L187" i="28"/>
  <c r="L188" i="28"/>
  <c r="L189" i="28"/>
  <c r="L190" i="28"/>
  <c r="L191" i="28"/>
  <c r="L192" i="28"/>
  <c r="L193" i="28"/>
  <c r="L194" i="28"/>
  <c r="L195" i="28"/>
  <c r="L196" i="28"/>
  <c r="L197" i="28"/>
  <c r="L198" i="28"/>
  <c r="L199" i="28"/>
  <c r="L200" i="28"/>
  <c r="L201" i="28"/>
  <c r="L202" i="28"/>
  <c r="L203" i="28"/>
  <c r="L204" i="28"/>
  <c r="L205" i="28"/>
  <c r="L206" i="28"/>
  <c r="L207" i="28"/>
  <c r="L208" i="28"/>
  <c r="L209" i="28"/>
  <c r="L210" i="28"/>
  <c r="L211" i="28"/>
  <c r="L212" i="28"/>
  <c r="L213" i="28"/>
  <c r="L214" i="28"/>
  <c r="L215" i="28"/>
  <c r="L216" i="28"/>
  <c r="L217" i="28"/>
  <c r="L218" i="28"/>
  <c r="L219" i="28"/>
  <c r="L220" i="28"/>
  <c r="L221" i="28"/>
  <c r="L222" i="28"/>
  <c r="L223" i="28"/>
  <c r="L224" i="28"/>
  <c r="L225" i="28"/>
  <c r="L226" i="28"/>
  <c r="L227" i="28"/>
  <c r="L228" i="28"/>
  <c r="L229" i="28"/>
  <c r="L230" i="28"/>
  <c r="L231" i="28"/>
  <c r="L232" i="28"/>
  <c r="L233" i="28"/>
  <c r="L234" i="28"/>
  <c r="L235" i="28"/>
  <c r="L236" i="28"/>
  <c r="L237" i="28"/>
  <c r="L238" i="28"/>
  <c r="L239" i="28"/>
  <c r="L240" i="28"/>
  <c r="L241" i="28"/>
  <c r="L242" i="28"/>
  <c r="L243" i="28"/>
  <c r="L244" i="28"/>
  <c r="L245" i="28"/>
  <c r="L246" i="28"/>
  <c r="L247" i="28"/>
  <c r="L248" i="28"/>
  <c r="L249" i="28"/>
  <c r="L250" i="28"/>
  <c r="L251" i="28"/>
  <c r="L252" i="28"/>
  <c r="L253" i="28"/>
  <c r="L254" i="28"/>
  <c r="L255" i="28"/>
  <c r="L256" i="28"/>
  <c r="L257" i="28"/>
  <c r="L258" i="28"/>
  <c r="L259" i="28"/>
  <c r="L260" i="28"/>
  <c r="L261" i="28"/>
  <c r="L262" i="28"/>
  <c r="B17" i="27"/>
  <c r="B16" i="27"/>
  <c r="B15" i="27"/>
  <c r="B14" i="27"/>
  <c r="B11" i="27"/>
  <c r="B10" i="27"/>
  <c r="K6" i="28"/>
  <c r="K7" i="28"/>
  <c r="K8" i="28"/>
  <c r="K9" i="28"/>
  <c r="K10" i="28"/>
  <c r="K11" i="28"/>
  <c r="K12" i="28"/>
  <c r="K13" i="28"/>
  <c r="K14" i="28"/>
  <c r="K15" i="28"/>
  <c r="K16" i="28"/>
  <c r="K17" i="28"/>
  <c r="K18" i="28"/>
  <c r="K19" i="28"/>
  <c r="K20" i="28"/>
  <c r="K21" i="28"/>
  <c r="K22" i="28"/>
  <c r="K23" i="28"/>
  <c r="K24" i="28"/>
  <c r="K25" i="28"/>
  <c r="K26" i="28"/>
  <c r="K27" i="28"/>
  <c r="K28" i="28"/>
  <c r="K29" i="28"/>
  <c r="K30" i="28"/>
  <c r="K31" i="28"/>
  <c r="K32" i="28"/>
  <c r="K33" i="28"/>
  <c r="K34" i="28"/>
  <c r="K35" i="28"/>
  <c r="K36" i="28"/>
  <c r="K37" i="28"/>
  <c r="K38" i="28"/>
  <c r="K39" i="28"/>
  <c r="K40" i="28"/>
  <c r="K41" i="28"/>
  <c r="K42" i="28"/>
  <c r="K43" i="28"/>
  <c r="K44" i="28"/>
  <c r="K45" i="28"/>
  <c r="K46" i="28"/>
  <c r="K47" i="28"/>
  <c r="K48" i="28"/>
  <c r="K49" i="28"/>
  <c r="K50" i="28"/>
  <c r="K51" i="28"/>
  <c r="K52" i="28"/>
  <c r="K53" i="28"/>
  <c r="K54" i="28"/>
  <c r="K55" i="28"/>
  <c r="K56" i="28"/>
  <c r="K57" i="28"/>
  <c r="K58" i="28"/>
  <c r="K59" i="28"/>
  <c r="K60" i="28"/>
  <c r="K61" i="28"/>
  <c r="K62" i="28"/>
  <c r="K63" i="28"/>
  <c r="K64" i="28"/>
  <c r="K65" i="28"/>
  <c r="K66" i="28"/>
  <c r="K67" i="28"/>
  <c r="K68" i="28"/>
  <c r="K69" i="28"/>
  <c r="K70" i="28"/>
  <c r="K71" i="28"/>
  <c r="K72" i="28"/>
  <c r="K73" i="28"/>
  <c r="K74" i="28"/>
  <c r="K75" i="28"/>
  <c r="K76" i="28"/>
  <c r="K77" i="28"/>
  <c r="K78" i="28"/>
  <c r="K79" i="28"/>
  <c r="K80" i="28"/>
  <c r="K81" i="28"/>
  <c r="K82" i="28"/>
  <c r="K83" i="28"/>
  <c r="K84" i="28"/>
  <c r="K85" i="28"/>
  <c r="K86" i="28"/>
  <c r="K87" i="28"/>
  <c r="K88" i="28"/>
  <c r="K89" i="28"/>
  <c r="K90" i="28"/>
  <c r="K91" i="28"/>
  <c r="K92" i="28"/>
  <c r="K93" i="28"/>
  <c r="K94" i="28"/>
  <c r="K95" i="28"/>
  <c r="K96" i="28"/>
  <c r="K97" i="28"/>
  <c r="K98" i="28"/>
  <c r="K99" i="28"/>
  <c r="K100" i="28"/>
  <c r="K101" i="28"/>
  <c r="K102" i="28"/>
  <c r="K103" i="28"/>
  <c r="K104" i="28"/>
  <c r="K105" i="28"/>
  <c r="K106" i="28"/>
  <c r="K107" i="28"/>
  <c r="K108" i="28"/>
  <c r="K109" i="28"/>
  <c r="K110" i="28"/>
  <c r="K111" i="28"/>
  <c r="K112" i="28"/>
  <c r="K113" i="28"/>
  <c r="K114" i="28"/>
  <c r="K115" i="28"/>
  <c r="K116" i="28"/>
  <c r="K117" i="28"/>
  <c r="K118" i="28"/>
  <c r="K119" i="28"/>
  <c r="K120" i="28"/>
  <c r="K121" i="28"/>
  <c r="K122" i="28"/>
  <c r="K123" i="28"/>
  <c r="K124" i="28"/>
  <c r="K125" i="28"/>
  <c r="K126" i="28"/>
  <c r="K127" i="28"/>
  <c r="K128" i="28"/>
  <c r="K129" i="28"/>
  <c r="K130" i="28"/>
  <c r="K131" i="28"/>
  <c r="K132" i="28"/>
  <c r="K133" i="28"/>
  <c r="K134" i="28"/>
  <c r="K135" i="28"/>
  <c r="K136" i="28"/>
  <c r="K137" i="28"/>
  <c r="K138" i="28"/>
  <c r="K139" i="28"/>
  <c r="K140" i="28"/>
  <c r="K141" i="28"/>
  <c r="K142" i="28"/>
  <c r="K143" i="28"/>
  <c r="K144" i="28"/>
  <c r="K145" i="28"/>
  <c r="K146" i="28"/>
  <c r="K147" i="28"/>
  <c r="K148" i="28"/>
  <c r="K149" i="28"/>
  <c r="K150" i="28"/>
  <c r="K151" i="28"/>
  <c r="K152" i="28"/>
  <c r="K153" i="28"/>
  <c r="K154" i="28"/>
  <c r="K155" i="28"/>
  <c r="K156" i="28"/>
  <c r="K157" i="28"/>
  <c r="K158" i="28"/>
  <c r="K159" i="28"/>
  <c r="K160" i="28"/>
  <c r="K161" i="28"/>
  <c r="K162" i="28"/>
  <c r="K163" i="28"/>
  <c r="K164" i="28"/>
  <c r="K165" i="28"/>
  <c r="K166" i="28"/>
  <c r="K167" i="28"/>
  <c r="K168" i="28"/>
  <c r="K169" i="28"/>
  <c r="K170" i="28"/>
  <c r="K171" i="28"/>
  <c r="K172" i="28"/>
  <c r="K173" i="28"/>
  <c r="K174" i="28"/>
  <c r="K175" i="28"/>
  <c r="K176" i="28"/>
  <c r="K177" i="28"/>
  <c r="K178" i="28"/>
  <c r="K179" i="28"/>
  <c r="K180" i="28"/>
  <c r="K181" i="28"/>
  <c r="K182" i="28"/>
  <c r="K183" i="28"/>
  <c r="K184" i="28"/>
  <c r="K185" i="28"/>
  <c r="K186" i="28"/>
  <c r="K187" i="28"/>
  <c r="K188" i="28"/>
  <c r="K189" i="28"/>
  <c r="K190" i="28"/>
  <c r="K191" i="28"/>
  <c r="K192" i="28"/>
  <c r="K193" i="28"/>
  <c r="K194" i="28"/>
  <c r="K195" i="28"/>
  <c r="K196" i="28"/>
  <c r="K197" i="28"/>
  <c r="K198" i="28"/>
  <c r="K199" i="28"/>
  <c r="K200" i="28"/>
  <c r="K201" i="28"/>
  <c r="K202" i="28"/>
  <c r="K203" i="28"/>
  <c r="K204" i="28"/>
  <c r="K205" i="28"/>
  <c r="K206" i="28"/>
  <c r="K207" i="28"/>
  <c r="K208" i="28"/>
  <c r="K209" i="28"/>
  <c r="K210" i="28"/>
  <c r="K211" i="28"/>
  <c r="K212" i="28"/>
  <c r="K213" i="28"/>
  <c r="K214" i="28"/>
  <c r="K215" i="28"/>
  <c r="K216" i="28"/>
  <c r="K217" i="28"/>
  <c r="K218" i="28"/>
  <c r="K219" i="28"/>
  <c r="K220" i="28"/>
  <c r="K221" i="28"/>
  <c r="K222" i="28"/>
  <c r="K223" i="28"/>
  <c r="K224" i="28"/>
  <c r="K225" i="28"/>
  <c r="K226" i="28"/>
  <c r="K227" i="28"/>
  <c r="K228" i="28"/>
  <c r="K229" i="28"/>
  <c r="K230" i="28"/>
  <c r="K231" i="28"/>
  <c r="K232" i="28"/>
  <c r="K233" i="28"/>
  <c r="K234" i="28"/>
  <c r="K235" i="28"/>
  <c r="K236" i="28"/>
  <c r="K237" i="28"/>
  <c r="K238" i="28"/>
  <c r="K239" i="28"/>
  <c r="K240" i="28"/>
  <c r="K241" i="28"/>
  <c r="K242" i="28"/>
  <c r="K243" i="28"/>
  <c r="K244" i="28"/>
  <c r="K245" i="28"/>
  <c r="K246" i="28"/>
  <c r="K247" i="28"/>
  <c r="K248" i="28"/>
  <c r="K249" i="28"/>
  <c r="K250" i="28"/>
  <c r="K251" i="28"/>
  <c r="K252" i="28"/>
  <c r="K253" i="28"/>
  <c r="K254" i="28"/>
  <c r="K255" i="28"/>
  <c r="K256" i="28"/>
  <c r="K257" i="28"/>
  <c r="K258" i="28"/>
  <c r="K259" i="28"/>
  <c r="K260" i="28"/>
  <c r="K261" i="28"/>
  <c r="K262" i="28"/>
  <c r="J6" i="28"/>
  <c r="J7" i="28"/>
  <c r="J8" i="28"/>
  <c r="J9" i="28"/>
  <c r="J10" i="28"/>
  <c r="J11" i="28"/>
  <c r="J12" i="28"/>
  <c r="J13" i="28"/>
  <c r="J14" i="28"/>
  <c r="J15" i="28"/>
  <c r="J16" i="28"/>
  <c r="J17" i="28"/>
  <c r="J18" i="28"/>
  <c r="J19" i="28"/>
  <c r="J20" i="28"/>
  <c r="J21" i="28"/>
  <c r="J22" i="28"/>
  <c r="J23" i="28"/>
  <c r="J24" i="28"/>
  <c r="J25" i="28"/>
  <c r="J26" i="28"/>
  <c r="J27" i="28"/>
  <c r="J28" i="28"/>
  <c r="J29" i="28"/>
  <c r="J30" i="28"/>
  <c r="J31" i="28"/>
  <c r="J32" i="28"/>
  <c r="J33" i="28"/>
  <c r="J34" i="28"/>
  <c r="J35" i="28"/>
  <c r="J36" i="28"/>
  <c r="J37" i="28"/>
  <c r="J38" i="28"/>
  <c r="J39" i="28"/>
  <c r="J40" i="28"/>
  <c r="J41" i="28"/>
  <c r="J42" i="28"/>
  <c r="J43" i="28"/>
  <c r="J44" i="28"/>
  <c r="J45" i="28"/>
  <c r="J46" i="28"/>
  <c r="J47" i="28"/>
  <c r="J48" i="28"/>
  <c r="J49" i="28"/>
  <c r="J50" i="28"/>
  <c r="J51" i="28"/>
  <c r="J52" i="28"/>
  <c r="J53" i="28"/>
  <c r="J54" i="28"/>
  <c r="J55" i="28"/>
  <c r="J56" i="28"/>
  <c r="J57" i="28"/>
  <c r="J58" i="28"/>
  <c r="J59" i="28"/>
  <c r="J60" i="28"/>
  <c r="J61" i="28"/>
  <c r="J62" i="28"/>
  <c r="J63" i="28"/>
  <c r="J64" i="28"/>
  <c r="J65" i="28"/>
  <c r="J66" i="28"/>
  <c r="J67" i="28"/>
  <c r="J68" i="28"/>
  <c r="J69" i="28"/>
  <c r="J70" i="28"/>
  <c r="J71" i="28"/>
  <c r="J72" i="28"/>
  <c r="J73" i="28"/>
  <c r="J74" i="28"/>
  <c r="J75" i="28"/>
  <c r="J76" i="28"/>
  <c r="J77" i="28"/>
  <c r="J78" i="28"/>
  <c r="J79" i="28"/>
  <c r="J80" i="28"/>
  <c r="J81" i="28"/>
  <c r="J82" i="28"/>
  <c r="J83" i="28"/>
  <c r="J84" i="28"/>
  <c r="J85" i="28"/>
  <c r="J86" i="28"/>
  <c r="J87" i="28"/>
  <c r="J88" i="28"/>
  <c r="J89" i="28"/>
  <c r="J90" i="28"/>
  <c r="J91" i="28"/>
  <c r="J92" i="28"/>
  <c r="J93" i="28"/>
  <c r="J94" i="28"/>
  <c r="J95" i="28"/>
  <c r="J96" i="28"/>
  <c r="J97" i="28"/>
  <c r="J98" i="28"/>
  <c r="J99" i="28"/>
  <c r="J100" i="28"/>
  <c r="J101" i="28"/>
  <c r="J102" i="28"/>
  <c r="J103" i="28"/>
  <c r="J104" i="28"/>
  <c r="J105" i="28"/>
  <c r="J106" i="28"/>
  <c r="J107" i="28"/>
  <c r="J108" i="28"/>
  <c r="J109" i="28"/>
  <c r="J110" i="28"/>
  <c r="J111" i="28"/>
  <c r="J112" i="28"/>
  <c r="J113" i="28"/>
  <c r="J114" i="28"/>
  <c r="J115" i="28"/>
  <c r="J116" i="28"/>
  <c r="J117" i="28"/>
  <c r="J118" i="28"/>
  <c r="J119" i="28"/>
  <c r="J120" i="28"/>
  <c r="J121" i="28"/>
  <c r="J122" i="28"/>
  <c r="J123" i="28"/>
  <c r="J124" i="28"/>
  <c r="J125" i="28"/>
  <c r="J126" i="28"/>
  <c r="J127" i="28"/>
  <c r="J128" i="28"/>
  <c r="J129" i="28"/>
  <c r="J130" i="28"/>
  <c r="J131" i="28"/>
  <c r="J132" i="28"/>
  <c r="J133" i="28"/>
  <c r="J134" i="28"/>
  <c r="J135" i="28"/>
  <c r="J136" i="28"/>
  <c r="J137" i="28"/>
  <c r="J138" i="28"/>
  <c r="J139" i="28"/>
  <c r="J140" i="28"/>
  <c r="J141" i="28"/>
  <c r="J142" i="28"/>
  <c r="J143" i="28"/>
  <c r="J144" i="28"/>
  <c r="J145" i="28"/>
  <c r="J146" i="28"/>
  <c r="J147" i="28"/>
  <c r="J148" i="28"/>
  <c r="J149" i="28"/>
  <c r="J150" i="28"/>
  <c r="J151" i="28"/>
  <c r="J152" i="28"/>
  <c r="J153" i="28"/>
  <c r="J154" i="28"/>
  <c r="J155" i="28"/>
  <c r="J156" i="28"/>
  <c r="J157" i="28"/>
  <c r="J158" i="28"/>
  <c r="J159" i="28"/>
  <c r="J160" i="28"/>
  <c r="J161" i="28"/>
  <c r="J162" i="28"/>
  <c r="J163" i="28"/>
  <c r="J164" i="28"/>
  <c r="J165" i="28"/>
  <c r="J166" i="28"/>
  <c r="J167" i="28"/>
  <c r="J168" i="28"/>
  <c r="J169" i="28"/>
  <c r="J170" i="28"/>
  <c r="J171" i="28"/>
  <c r="J172" i="28"/>
  <c r="J173" i="28"/>
  <c r="J174" i="28"/>
  <c r="J175" i="28"/>
  <c r="J176" i="28"/>
  <c r="J177" i="28"/>
  <c r="J178" i="28"/>
  <c r="J179" i="28"/>
  <c r="J180" i="28"/>
  <c r="J181" i="28"/>
  <c r="J182" i="28"/>
  <c r="J183" i="28"/>
  <c r="J184" i="28"/>
  <c r="J185" i="28"/>
  <c r="J186" i="28"/>
  <c r="J187" i="28"/>
  <c r="J188" i="28"/>
  <c r="J189" i="28"/>
  <c r="J190" i="28"/>
  <c r="J191" i="28"/>
  <c r="J192" i="28"/>
  <c r="J193" i="28"/>
  <c r="J194" i="28"/>
  <c r="J195" i="28"/>
  <c r="J196" i="28"/>
  <c r="J197" i="28"/>
  <c r="J198" i="28"/>
  <c r="J199" i="28"/>
  <c r="J200" i="28"/>
  <c r="J201" i="28"/>
  <c r="J202" i="28"/>
  <c r="J203" i="28"/>
  <c r="J204" i="28"/>
  <c r="J205" i="28"/>
  <c r="J206" i="28"/>
  <c r="J207" i="28"/>
  <c r="J208" i="28"/>
  <c r="J209" i="28"/>
  <c r="J210" i="28"/>
  <c r="J211" i="28"/>
  <c r="J212" i="28"/>
  <c r="J213" i="28"/>
  <c r="J214" i="28"/>
  <c r="J215" i="28"/>
  <c r="J216" i="28"/>
  <c r="J217" i="28"/>
  <c r="J218" i="28"/>
  <c r="J219" i="28"/>
  <c r="J220" i="28"/>
  <c r="J221" i="28"/>
  <c r="J222" i="28"/>
  <c r="J223" i="28"/>
  <c r="J224" i="28"/>
  <c r="J225" i="28"/>
  <c r="J226" i="28"/>
  <c r="J227" i="28"/>
  <c r="J228" i="28"/>
  <c r="J229" i="28"/>
  <c r="J230" i="28"/>
  <c r="J231" i="28"/>
  <c r="J232" i="28"/>
  <c r="J233" i="28"/>
  <c r="J234" i="28"/>
  <c r="J235" i="28"/>
  <c r="J236" i="28"/>
  <c r="J237" i="28"/>
  <c r="J238" i="28"/>
  <c r="J239" i="28"/>
  <c r="J240" i="28"/>
  <c r="J241" i="28"/>
  <c r="J242" i="28"/>
  <c r="J243" i="28"/>
  <c r="J244" i="28"/>
  <c r="J245" i="28"/>
  <c r="J246" i="28"/>
  <c r="J247" i="28"/>
  <c r="J248" i="28"/>
  <c r="J249" i="28"/>
  <c r="J250" i="28"/>
  <c r="J251" i="28"/>
  <c r="J252" i="28"/>
  <c r="J253" i="28"/>
  <c r="J254" i="28"/>
  <c r="J255" i="28"/>
  <c r="J256" i="28"/>
  <c r="J257" i="28"/>
  <c r="J258" i="28"/>
  <c r="J259" i="28"/>
  <c r="J260" i="28"/>
  <c r="J261" i="28"/>
  <c r="J262" i="28"/>
  <c r="I6" i="28"/>
  <c r="I7" i="28"/>
  <c r="I8" i="28"/>
  <c r="I9" i="28"/>
  <c r="I10" i="28"/>
  <c r="I11" i="28"/>
  <c r="I12" i="28"/>
  <c r="I13" i="28"/>
  <c r="I14" i="28"/>
  <c r="I15" i="28"/>
  <c r="I16" i="28"/>
  <c r="I17" i="28"/>
  <c r="I18" i="28"/>
  <c r="I19" i="28"/>
  <c r="I20" i="28"/>
  <c r="I21" i="28"/>
  <c r="I22" i="28"/>
  <c r="I23" i="28"/>
  <c r="I24" i="28"/>
  <c r="I25" i="28"/>
  <c r="I26" i="28"/>
  <c r="I27" i="28"/>
  <c r="I28" i="28"/>
  <c r="I29" i="28"/>
  <c r="I30" i="28"/>
  <c r="I31" i="28"/>
  <c r="I32" i="28"/>
  <c r="I33" i="28"/>
  <c r="I34" i="28"/>
  <c r="I35" i="28"/>
  <c r="I36" i="28"/>
  <c r="I37" i="28"/>
  <c r="I38" i="28"/>
  <c r="I39" i="28"/>
  <c r="I40" i="28"/>
  <c r="I41" i="28"/>
  <c r="I42" i="28"/>
  <c r="I43" i="28"/>
  <c r="I44" i="28"/>
  <c r="I45" i="28"/>
  <c r="I46" i="28"/>
  <c r="I47" i="28"/>
  <c r="I48" i="28"/>
  <c r="I49" i="28"/>
  <c r="I50" i="28"/>
  <c r="I51" i="28"/>
  <c r="I52" i="28"/>
  <c r="I53" i="28"/>
  <c r="I54" i="28"/>
  <c r="I55" i="28"/>
  <c r="I56" i="28"/>
  <c r="I57" i="28"/>
  <c r="I58" i="28"/>
  <c r="I59" i="28"/>
  <c r="I60" i="28"/>
  <c r="I61" i="28"/>
  <c r="I62" i="28"/>
  <c r="I63" i="28"/>
  <c r="I64" i="28"/>
  <c r="I65" i="28"/>
  <c r="I66" i="28"/>
  <c r="I67" i="28"/>
  <c r="I68" i="28"/>
  <c r="I69" i="28"/>
  <c r="I70" i="28"/>
  <c r="I71" i="28"/>
  <c r="I72" i="28"/>
  <c r="I73" i="28"/>
  <c r="I74" i="28"/>
  <c r="I75" i="28"/>
  <c r="I76" i="28"/>
  <c r="I77" i="28"/>
  <c r="I78" i="28"/>
  <c r="I79" i="28"/>
  <c r="I80" i="28"/>
  <c r="I81" i="28"/>
  <c r="I82" i="28"/>
  <c r="I83" i="28"/>
  <c r="I84" i="28"/>
  <c r="I85" i="28"/>
  <c r="I86" i="28"/>
  <c r="I87" i="28"/>
  <c r="I88" i="28"/>
  <c r="I89" i="28"/>
  <c r="I90" i="28"/>
  <c r="I91" i="28"/>
  <c r="I92" i="28"/>
  <c r="I93" i="28"/>
  <c r="I94" i="28"/>
  <c r="I95" i="28"/>
  <c r="I96" i="28"/>
  <c r="I97" i="28"/>
  <c r="I98" i="28"/>
  <c r="I99" i="28"/>
  <c r="I100" i="28"/>
  <c r="I101" i="28"/>
  <c r="I102" i="28"/>
  <c r="I103" i="28"/>
  <c r="I104" i="28"/>
  <c r="I105" i="28"/>
  <c r="I106" i="28"/>
  <c r="I107" i="28"/>
  <c r="I108" i="28"/>
  <c r="I109" i="28"/>
  <c r="I110" i="28"/>
  <c r="I111" i="28"/>
  <c r="I112" i="28"/>
  <c r="I113" i="28"/>
  <c r="I114" i="28"/>
  <c r="I115" i="28"/>
  <c r="I116" i="28"/>
  <c r="I117" i="28"/>
  <c r="I118" i="28"/>
  <c r="I119" i="28"/>
  <c r="I120" i="28"/>
  <c r="I121" i="28"/>
  <c r="I122" i="28"/>
  <c r="I123" i="28"/>
  <c r="I124" i="28"/>
  <c r="I125" i="28"/>
  <c r="I126" i="28"/>
  <c r="I127" i="28"/>
  <c r="I128" i="28"/>
  <c r="I129" i="28"/>
  <c r="I130" i="28"/>
  <c r="I131" i="28"/>
  <c r="I132" i="28"/>
  <c r="I133" i="28"/>
  <c r="I134" i="28"/>
  <c r="I135" i="28"/>
  <c r="I136" i="28"/>
  <c r="I137" i="28"/>
  <c r="I138" i="28"/>
  <c r="I139" i="28"/>
  <c r="I140" i="28"/>
  <c r="I141" i="28"/>
  <c r="I142" i="28"/>
  <c r="I143" i="28"/>
  <c r="I144" i="28"/>
  <c r="I145" i="28"/>
  <c r="I146" i="28"/>
  <c r="I147" i="28"/>
  <c r="I148" i="28"/>
  <c r="I149" i="28"/>
  <c r="I150" i="28"/>
  <c r="I151" i="28"/>
  <c r="I152" i="28"/>
  <c r="I153" i="28"/>
  <c r="I154" i="28"/>
  <c r="I155" i="28"/>
  <c r="I156" i="28"/>
  <c r="I157" i="28"/>
  <c r="I158" i="28"/>
  <c r="I159" i="28"/>
  <c r="I160" i="28"/>
  <c r="I161" i="28"/>
  <c r="I162" i="28"/>
  <c r="I163" i="28"/>
  <c r="I164" i="28"/>
  <c r="I165" i="28"/>
  <c r="I166" i="28"/>
  <c r="I167" i="28"/>
  <c r="I168" i="28"/>
  <c r="I169" i="28"/>
  <c r="I170" i="28"/>
  <c r="I171" i="28"/>
  <c r="I172" i="28"/>
  <c r="I173" i="28"/>
  <c r="I174" i="28"/>
  <c r="I175" i="28"/>
  <c r="I176" i="28"/>
  <c r="I177" i="28"/>
  <c r="I178" i="28"/>
  <c r="I179" i="28"/>
  <c r="I180" i="28"/>
  <c r="I181" i="28"/>
  <c r="I182" i="28"/>
  <c r="I183" i="28"/>
  <c r="I184" i="28"/>
  <c r="I185" i="28"/>
  <c r="I186" i="28"/>
  <c r="I187" i="28"/>
  <c r="I188" i="28"/>
  <c r="I189" i="28"/>
  <c r="I190" i="28"/>
  <c r="I191" i="28"/>
  <c r="I192" i="28"/>
  <c r="I193" i="28"/>
  <c r="I194" i="28"/>
  <c r="I195" i="28"/>
  <c r="I196" i="28"/>
  <c r="I197" i="28"/>
  <c r="I198" i="28"/>
  <c r="I199" i="28"/>
  <c r="I200" i="28"/>
  <c r="I201" i="28"/>
  <c r="I202" i="28"/>
  <c r="I203" i="28"/>
  <c r="I204" i="28"/>
  <c r="I205" i="28"/>
  <c r="I206" i="28"/>
  <c r="I207" i="28"/>
  <c r="I208" i="28"/>
  <c r="I209" i="28"/>
  <c r="I210" i="28"/>
  <c r="I211" i="28"/>
  <c r="I212" i="28"/>
  <c r="I213" i="28"/>
  <c r="I214" i="28"/>
  <c r="I215" i="28"/>
  <c r="I216" i="28"/>
  <c r="I217" i="28"/>
  <c r="I218" i="28"/>
  <c r="I219" i="28"/>
  <c r="I220" i="28"/>
  <c r="I221" i="28"/>
  <c r="I222" i="28"/>
  <c r="I223" i="28"/>
  <c r="I224" i="28"/>
  <c r="I225" i="28"/>
  <c r="I226" i="28"/>
  <c r="I227" i="28"/>
  <c r="I228" i="28"/>
  <c r="I229" i="28"/>
  <c r="I230" i="28"/>
  <c r="I231" i="28"/>
  <c r="I232" i="28"/>
  <c r="I233" i="28"/>
  <c r="I234" i="28"/>
  <c r="I235" i="28"/>
  <c r="I236" i="28"/>
  <c r="I237" i="28"/>
  <c r="I238" i="28"/>
  <c r="I239" i="28"/>
  <c r="I240" i="28"/>
  <c r="I241" i="28"/>
  <c r="I242" i="28"/>
  <c r="I243" i="28"/>
  <c r="I244" i="28"/>
  <c r="I245" i="28"/>
  <c r="I246" i="28"/>
  <c r="I247" i="28"/>
  <c r="I248" i="28"/>
  <c r="I249" i="28"/>
  <c r="I250" i="28"/>
  <c r="I251" i="28"/>
  <c r="I252" i="28"/>
  <c r="I253" i="28"/>
  <c r="I254" i="28"/>
  <c r="I255" i="28"/>
  <c r="I256" i="28"/>
  <c r="I257" i="28"/>
  <c r="I258" i="28"/>
  <c r="I259" i="28"/>
  <c r="I260" i="28"/>
  <c r="I261" i="28"/>
  <c r="I262" i="28"/>
  <c r="M7" i="5" a="1"/>
  <c r="M7" i="5" s="1"/>
  <c r="M6" i="5" a="1"/>
  <c r="M6" i="5" s="1"/>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10" i="2"/>
  <c r="B5" i="2" s="1"/>
  <c r="C2" i="2"/>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 i="5"/>
  <c r="I8" i="5"/>
  <c r="I9" i="5"/>
  <c r="I10" i="5"/>
  <c r="I11" i="5"/>
  <c r="I12" i="5"/>
  <c r="I13" i="5"/>
  <c r="I14" i="5"/>
  <c r="I15" i="5"/>
  <c r="I16" i="5"/>
  <c r="I17" i="5"/>
  <c r="I18" i="5"/>
  <c r="I19" i="5"/>
  <c r="I20" i="5"/>
  <c r="I21" i="5"/>
  <c r="I22" i="5"/>
  <c r="I23" i="5"/>
  <c r="I6" i="5"/>
  <c r="B22" i="27" l="1"/>
  <c r="B21" i="27"/>
  <c r="B20" i="27"/>
  <c r="B23" i="27"/>
  <c r="B7" i="27"/>
  <c r="P1041" i="23" l="1"/>
  <c r="P1040" i="23"/>
  <c r="P1039" i="23"/>
  <c r="P1038" i="23"/>
  <c r="P1037" i="23"/>
  <c r="P1036" i="23"/>
  <c r="P1035" i="23"/>
  <c r="P1034" i="23"/>
  <c r="P1033" i="23"/>
  <c r="P1032" i="23"/>
  <c r="P1031" i="23"/>
  <c r="P1030" i="23"/>
  <c r="P1029" i="23"/>
  <c r="P1028" i="23"/>
  <c r="P1027" i="23"/>
  <c r="P1026" i="23"/>
  <c r="P1025" i="23"/>
  <c r="P1024" i="23"/>
  <c r="P1023" i="23"/>
  <c r="P1022" i="23"/>
  <c r="P1021" i="23"/>
  <c r="P1020" i="23"/>
  <c r="P1019" i="23"/>
  <c r="P1018" i="23"/>
  <c r="P1017" i="23"/>
  <c r="P1016" i="23"/>
  <c r="P1015" i="23"/>
  <c r="P1014" i="23"/>
  <c r="P1013" i="23"/>
  <c r="P1012" i="23"/>
  <c r="P1011" i="23"/>
  <c r="P1010" i="23"/>
  <c r="P1009" i="23"/>
  <c r="P1008" i="23"/>
  <c r="P1007" i="23"/>
  <c r="P1006" i="23"/>
  <c r="P1005" i="23"/>
  <c r="P1004" i="23"/>
  <c r="P1003" i="23"/>
  <c r="P1002" i="23"/>
  <c r="P1001" i="23"/>
  <c r="P1000" i="23"/>
  <c r="P999" i="23"/>
  <c r="P998" i="23"/>
  <c r="P997" i="23"/>
  <c r="P996" i="23"/>
  <c r="P995" i="23"/>
  <c r="P994" i="23"/>
  <c r="P993" i="23"/>
  <c r="P992" i="23"/>
  <c r="P991" i="23"/>
  <c r="P990" i="23"/>
  <c r="P989" i="23"/>
  <c r="P988" i="23"/>
  <c r="P987" i="23"/>
  <c r="P986" i="23"/>
  <c r="P985" i="23"/>
  <c r="P984" i="23"/>
  <c r="P983" i="23"/>
  <c r="P982" i="23"/>
  <c r="P981" i="23"/>
  <c r="P980" i="23"/>
  <c r="P979" i="23"/>
  <c r="P978" i="23"/>
  <c r="P977" i="23"/>
  <c r="P976" i="23"/>
  <c r="P975" i="23"/>
  <c r="P974" i="23"/>
  <c r="P973" i="23"/>
  <c r="P972" i="23"/>
  <c r="P971" i="23"/>
  <c r="P970" i="23"/>
  <c r="P969" i="23"/>
  <c r="P968" i="23"/>
  <c r="P967" i="23"/>
  <c r="P966" i="23"/>
  <c r="P965" i="23"/>
  <c r="P964" i="23"/>
  <c r="P963" i="23"/>
  <c r="P962" i="23"/>
  <c r="P961" i="23"/>
  <c r="P960" i="23"/>
  <c r="P959" i="23"/>
  <c r="P958" i="23"/>
  <c r="P957" i="23"/>
  <c r="P956" i="23"/>
  <c r="P955" i="23"/>
  <c r="P954" i="23"/>
  <c r="P953" i="23"/>
  <c r="P952" i="23"/>
  <c r="P951" i="23"/>
  <c r="P950" i="23"/>
  <c r="P949" i="23"/>
  <c r="P948" i="23"/>
  <c r="P947" i="23"/>
  <c r="P946" i="23"/>
  <c r="P945" i="23"/>
  <c r="P944" i="23"/>
  <c r="P943" i="23"/>
  <c r="P942" i="23"/>
  <c r="P941" i="23"/>
  <c r="P940" i="23"/>
  <c r="P939" i="23"/>
  <c r="P938" i="23"/>
  <c r="P937" i="23"/>
  <c r="P936" i="23"/>
  <c r="P935" i="23"/>
  <c r="P934" i="23"/>
  <c r="P933" i="23"/>
  <c r="P932" i="23"/>
  <c r="P931" i="23"/>
  <c r="P930" i="23"/>
  <c r="P929" i="23"/>
  <c r="P928" i="23"/>
  <c r="P927" i="23"/>
  <c r="P926" i="23"/>
  <c r="P925" i="23"/>
  <c r="P924" i="23"/>
  <c r="P923" i="23"/>
  <c r="P922" i="23"/>
  <c r="P921" i="23"/>
  <c r="P920" i="23"/>
  <c r="P919" i="23"/>
  <c r="P918" i="23"/>
  <c r="P917" i="23"/>
  <c r="P916" i="23"/>
  <c r="P915" i="23"/>
  <c r="P914" i="23"/>
  <c r="P913" i="23"/>
  <c r="P912" i="23"/>
  <c r="P911" i="23"/>
  <c r="P910" i="23"/>
  <c r="P909" i="23"/>
  <c r="P908" i="23"/>
  <c r="P907" i="23"/>
  <c r="P906" i="23"/>
  <c r="P905" i="23"/>
  <c r="P904" i="23"/>
  <c r="P903" i="23"/>
  <c r="P902" i="23"/>
  <c r="P901" i="23"/>
  <c r="P900" i="23"/>
  <c r="P899" i="23"/>
  <c r="P898" i="23"/>
  <c r="P897" i="23"/>
  <c r="P896" i="23"/>
  <c r="P895" i="23"/>
  <c r="P894" i="23"/>
  <c r="P893" i="23"/>
  <c r="P892" i="23"/>
  <c r="P891" i="23"/>
  <c r="P890" i="23"/>
  <c r="P889" i="23"/>
  <c r="P888" i="23"/>
  <c r="P887" i="23"/>
  <c r="P886" i="23"/>
  <c r="P885" i="23"/>
  <c r="P884" i="23"/>
  <c r="P883" i="23"/>
  <c r="P882" i="23"/>
  <c r="P881" i="23"/>
  <c r="P880" i="23"/>
  <c r="P879" i="23"/>
  <c r="P878" i="23"/>
  <c r="P877" i="23"/>
  <c r="P876" i="23"/>
  <c r="P875" i="23"/>
  <c r="P874" i="23"/>
  <c r="P873" i="23"/>
  <c r="P872" i="23"/>
  <c r="P871" i="23"/>
  <c r="P870" i="23"/>
  <c r="P869" i="23"/>
  <c r="P868" i="23"/>
  <c r="P867" i="23"/>
  <c r="P866" i="23"/>
  <c r="P865" i="23"/>
  <c r="P864" i="23"/>
  <c r="P863" i="23"/>
  <c r="P862" i="23"/>
  <c r="P861" i="23"/>
  <c r="P860" i="23"/>
  <c r="P859" i="23"/>
  <c r="P858" i="23"/>
  <c r="P857" i="23"/>
  <c r="P856" i="23"/>
  <c r="P855" i="23"/>
  <c r="P854" i="23"/>
  <c r="P853" i="23"/>
  <c r="P852" i="23"/>
  <c r="P851" i="23"/>
  <c r="P850" i="23"/>
  <c r="P849" i="23"/>
  <c r="P848" i="23"/>
  <c r="P847" i="23"/>
  <c r="P846" i="23"/>
  <c r="P845" i="23"/>
  <c r="P844" i="23"/>
  <c r="P843" i="23"/>
  <c r="P842" i="23"/>
  <c r="P841" i="23"/>
  <c r="P840" i="23"/>
  <c r="P839" i="23"/>
  <c r="P838" i="23"/>
  <c r="P837" i="23"/>
  <c r="P836" i="23"/>
  <c r="P835" i="23"/>
  <c r="P834" i="23"/>
  <c r="P833" i="23"/>
  <c r="P832" i="23"/>
  <c r="P831" i="23"/>
  <c r="P830" i="23"/>
  <c r="P829" i="23"/>
  <c r="P828" i="23"/>
  <c r="P827" i="23"/>
  <c r="P826" i="23"/>
  <c r="P825" i="23"/>
  <c r="P824" i="23"/>
  <c r="P823" i="23"/>
  <c r="P822" i="23"/>
  <c r="P821" i="23"/>
  <c r="P820" i="23"/>
  <c r="P819" i="23"/>
  <c r="P818" i="23"/>
  <c r="P817" i="23"/>
  <c r="P816" i="23"/>
  <c r="P815" i="23"/>
  <c r="P814" i="23"/>
  <c r="P813" i="23"/>
  <c r="P812" i="23"/>
  <c r="P811" i="23"/>
  <c r="P810" i="23"/>
  <c r="P809" i="23"/>
  <c r="P808" i="23"/>
  <c r="P807" i="23"/>
  <c r="P806" i="23"/>
  <c r="P805" i="23"/>
  <c r="P804" i="23"/>
  <c r="P803" i="23"/>
  <c r="P802" i="23"/>
  <c r="P801" i="23"/>
  <c r="P800" i="23"/>
  <c r="P799" i="23"/>
  <c r="P798" i="23"/>
  <c r="P797" i="23"/>
  <c r="P796" i="23"/>
  <c r="P795" i="23"/>
  <c r="P794" i="23"/>
  <c r="P793" i="23"/>
  <c r="P792" i="23"/>
  <c r="P791" i="23"/>
  <c r="P790" i="23"/>
  <c r="P789" i="23"/>
  <c r="P788" i="23"/>
  <c r="P787" i="23"/>
  <c r="P786" i="23"/>
  <c r="P785" i="23"/>
  <c r="P784" i="23"/>
  <c r="P783" i="23"/>
  <c r="P782" i="23"/>
  <c r="P781" i="23"/>
  <c r="P780" i="23"/>
  <c r="P779" i="23"/>
  <c r="P778" i="23"/>
  <c r="P777" i="23"/>
  <c r="P776" i="23"/>
  <c r="P775" i="23"/>
  <c r="P774" i="23"/>
  <c r="P773" i="23"/>
  <c r="P772" i="23"/>
  <c r="P771" i="23"/>
  <c r="P770" i="23"/>
  <c r="P769" i="23"/>
  <c r="P768" i="23"/>
  <c r="P767" i="23"/>
  <c r="P766" i="23"/>
  <c r="P765" i="23"/>
  <c r="P764" i="23"/>
  <c r="P763" i="23"/>
  <c r="P762" i="23"/>
  <c r="P761" i="23"/>
  <c r="P760" i="23"/>
  <c r="P759" i="23"/>
  <c r="P758" i="23"/>
  <c r="P757" i="23"/>
  <c r="P756" i="23"/>
  <c r="P755" i="23"/>
  <c r="P754" i="23"/>
  <c r="P753" i="23"/>
  <c r="P752" i="23"/>
  <c r="P751" i="23"/>
  <c r="P750" i="23"/>
  <c r="P749" i="23"/>
  <c r="P748" i="23"/>
  <c r="P747" i="23"/>
  <c r="P746" i="23"/>
  <c r="P745" i="23"/>
  <c r="P744" i="23"/>
  <c r="P743" i="23"/>
  <c r="P742" i="23"/>
  <c r="P741" i="23"/>
  <c r="P740" i="23"/>
  <c r="P739" i="23"/>
  <c r="P738" i="23"/>
  <c r="P737" i="23"/>
  <c r="P736" i="23"/>
  <c r="P735" i="23"/>
  <c r="P734" i="23"/>
  <c r="P733" i="23"/>
  <c r="P732" i="23"/>
  <c r="P731" i="23"/>
  <c r="P730" i="23"/>
  <c r="P729" i="23"/>
  <c r="P728" i="23"/>
  <c r="P727" i="23"/>
  <c r="P726" i="23"/>
  <c r="P725" i="23"/>
  <c r="P724" i="23"/>
  <c r="P723" i="23"/>
  <c r="P722" i="23"/>
  <c r="P721" i="23"/>
  <c r="P720" i="23"/>
  <c r="P719" i="23"/>
  <c r="P718" i="23"/>
  <c r="P717" i="23"/>
  <c r="P716" i="23"/>
  <c r="P715" i="23"/>
  <c r="P714" i="23"/>
  <c r="P713" i="23"/>
  <c r="P712" i="23"/>
  <c r="P711" i="23"/>
  <c r="P710" i="23"/>
  <c r="P709" i="23"/>
  <c r="P708" i="23"/>
  <c r="P707" i="23"/>
  <c r="P706" i="23"/>
  <c r="P705" i="23"/>
  <c r="P704" i="23"/>
  <c r="P703" i="23"/>
  <c r="P702" i="23"/>
  <c r="P701" i="23"/>
  <c r="P700" i="23"/>
  <c r="P699" i="23"/>
  <c r="P698" i="23"/>
  <c r="P697" i="23"/>
  <c r="P696" i="23"/>
  <c r="P695" i="23"/>
  <c r="P694" i="23"/>
  <c r="P693" i="23"/>
  <c r="P692" i="23"/>
  <c r="P691" i="23"/>
  <c r="P690" i="23"/>
  <c r="P689" i="23"/>
  <c r="P688" i="23"/>
  <c r="P687" i="23"/>
  <c r="P686" i="23"/>
  <c r="P685" i="23"/>
  <c r="P684" i="23"/>
  <c r="P683" i="23"/>
  <c r="P682" i="23"/>
  <c r="P681" i="23"/>
  <c r="P680" i="23"/>
  <c r="P679" i="23"/>
  <c r="P678" i="23"/>
  <c r="P677" i="23"/>
  <c r="P676" i="23"/>
  <c r="P675" i="23"/>
  <c r="P674" i="23"/>
  <c r="P673" i="23"/>
  <c r="P672" i="23"/>
  <c r="P671" i="23"/>
  <c r="P670" i="23"/>
  <c r="P669" i="23"/>
  <c r="P668" i="23"/>
  <c r="P667" i="23"/>
  <c r="P666" i="23"/>
  <c r="P665" i="23"/>
  <c r="P664" i="23"/>
  <c r="P663" i="23"/>
  <c r="P662" i="23"/>
  <c r="P661" i="23"/>
  <c r="P660" i="23"/>
  <c r="P659" i="23"/>
  <c r="P658" i="23"/>
  <c r="P657" i="23"/>
  <c r="P656" i="23"/>
  <c r="P655" i="23"/>
  <c r="P654" i="23"/>
  <c r="P653" i="23"/>
  <c r="P652" i="23"/>
  <c r="P651" i="23"/>
  <c r="P650" i="23"/>
  <c r="P649" i="23"/>
  <c r="P648" i="23"/>
  <c r="P647" i="23"/>
  <c r="P646" i="23"/>
  <c r="P645" i="23"/>
  <c r="P644" i="23"/>
  <c r="P643" i="23"/>
  <c r="P642" i="23"/>
  <c r="P641" i="23"/>
  <c r="P640" i="23"/>
  <c r="P639" i="23"/>
  <c r="P638" i="23"/>
  <c r="P637" i="23"/>
  <c r="P636" i="23"/>
  <c r="P635" i="23"/>
  <c r="P634" i="23"/>
  <c r="P633" i="23"/>
  <c r="P632" i="23"/>
  <c r="P631" i="23"/>
  <c r="P630" i="23"/>
  <c r="P629" i="23"/>
  <c r="P628" i="23"/>
  <c r="P627" i="23"/>
  <c r="P626" i="23"/>
  <c r="P625" i="23"/>
  <c r="P624" i="23"/>
  <c r="P623" i="23"/>
  <c r="P622" i="23"/>
  <c r="P621" i="23"/>
  <c r="P620" i="23"/>
  <c r="P619" i="23"/>
  <c r="P618" i="23"/>
  <c r="P617" i="23"/>
  <c r="P616" i="23"/>
  <c r="P615" i="23"/>
  <c r="P614" i="23"/>
  <c r="P613" i="23"/>
  <c r="P612" i="23"/>
  <c r="P611" i="23"/>
  <c r="P610" i="23"/>
  <c r="P609" i="23"/>
  <c r="P608" i="23"/>
  <c r="P607" i="23"/>
  <c r="P606" i="23"/>
  <c r="P605" i="23"/>
  <c r="P604" i="23"/>
  <c r="P603" i="23"/>
  <c r="P602" i="23"/>
  <c r="P601" i="23"/>
  <c r="P600" i="23"/>
  <c r="P599" i="23"/>
  <c r="P598" i="23"/>
  <c r="P597" i="23"/>
  <c r="P596" i="23"/>
  <c r="P595" i="23"/>
  <c r="P594" i="23"/>
  <c r="P593" i="23"/>
  <c r="P592" i="23"/>
  <c r="P591" i="23"/>
  <c r="P590" i="23"/>
  <c r="P589" i="23"/>
  <c r="P588" i="23"/>
  <c r="P587" i="23"/>
  <c r="P586" i="23"/>
  <c r="P585" i="23"/>
  <c r="P584" i="23"/>
  <c r="P583" i="23"/>
  <c r="P582" i="23"/>
  <c r="P581" i="23"/>
  <c r="P580" i="23"/>
  <c r="P579" i="23"/>
  <c r="P578" i="23"/>
  <c r="P577" i="23"/>
  <c r="P576" i="23"/>
  <c r="P575" i="23"/>
  <c r="P574" i="23"/>
  <c r="P573" i="23"/>
  <c r="P572" i="23"/>
  <c r="P571" i="23"/>
  <c r="P570" i="23"/>
  <c r="P569" i="23"/>
  <c r="P568" i="23"/>
  <c r="P567" i="23"/>
  <c r="P566" i="23"/>
  <c r="P565" i="23"/>
  <c r="P564" i="23"/>
  <c r="P563" i="23"/>
  <c r="P562" i="23"/>
  <c r="P561" i="23"/>
  <c r="P560" i="23"/>
  <c r="P559" i="23"/>
  <c r="P558" i="23"/>
  <c r="P557" i="23"/>
  <c r="P556" i="23"/>
  <c r="P555" i="23"/>
  <c r="P554" i="23"/>
  <c r="P553" i="23"/>
  <c r="P552" i="23"/>
  <c r="P551" i="23"/>
  <c r="P550" i="23"/>
  <c r="P549" i="23"/>
  <c r="P548" i="23"/>
  <c r="P547" i="23"/>
  <c r="P546" i="23"/>
  <c r="P545" i="23"/>
  <c r="P544" i="23"/>
  <c r="P543" i="23"/>
  <c r="P542" i="23"/>
  <c r="P541" i="23"/>
  <c r="P540" i="23"/>
  <c r="P539" i="23"/>
  <c r="P538" i="23"/>
  <c r="P537" i="23"/>
  <c r="P536" i="23"/>
  <c r="P535" i="23"/>
  <c r="P534" i="23"/>
  <c r="P533" i="23"/>
  <c r="P532" i="23"/>
  <c r="P531" i="23"/>
  <c r="P530" i="23"/>
  <c r="P529" i="23"/>
  <c r="P528" i="23"/>
  <c r="P527" i="23"/>
  <c r="P526" i="23"/>
  <c r="P525" i="23"/>
  <c r="P524" i="23"/>
  <c r="P523" i="23"/>
  <c r="P522" i="23"/>
  <c r="P521" i="23"/>
  <c r="P520" i="23"/>
  <c r="P519" i="23"/>
  <c r="P518" i="23"/>
  <c r="P517" i="23"/>
  <c r="P516" i="23"/>
  <c r="P515" i="23"/>
  <c r="P514" i="23"/>
  <c r="P513" i="23"/>
  <c r="P512" i="23"/>
  <c r="P511" i="23"/>
  <c r="P510" i="23"/>
  <c r="P509" i="23"/>
  <c r="P508" i="23"/>
  <c r="P507" i="23"/>
  <c r="P506" i="23"/>
  <c r="P505" i="23"/>
  <c r="P504" i="23"/>
  <c r="P503" i="23"/>
  <c r="P502" i="23"/>
  <c r="P501" i="23"/>
  <c r="P500" i="23"/>
  <c r="P499" i="23"/>
  <c r="P498" i="23"/>
  <c r="P497" i="23"/>
  <c r="P496" i="23"/>
  <c r="P495" i="23"/>
  <c r="P494" i="23"/>
  <c r="P493" i="23"/>
  <c r="P492" i="23"/>
  <c r="P491" i="23"/>
  <c r="P490" i="23"/>
  <c r="P489" i="23"/>
  <c r="P488" i="23"/>
  <c r="P487" i="23"/>
  <c r="P486" i="23"/>
  <c r="P485" i="23"/>
  <c r="P484" i="23"/>
  <c r="P483" i="23"/>
  <c r="P482" i="23"/>
  <c r="P481" i="23"/>
  <c r="P480" i="23"/>
  <c r="P479" i="23"/>
  <c r="P478" i="23"/>
  <c r="P477" i="23"/>
  <c r="P476" i="23"/>
  <c r="P475" i="23"/>
  <c r="P474" i="23"/>
  <c r="P473" i="23"/>
  <c r="P472" i="23"/>
  <c r="P471" i="23"/>
  <c r="P470" i="23"/>
  <c r="P469" i="23"/>
  <c r="P468" i="23"/>
  <c r="P467" i="23"/>
  <c r="P466" i="23"/>
  <c r="P465" i="23"/>
  <c r="P464" i="23"/>
  <c r="P463" i="23"/>
  <c r="P462" i="23"/>
  <c r="P461" i="23"/>
  <c r="P460" i="23"/>
  <c r="P459" i="23"/>
  <c r="P458" i="23"/>
  <c r="P457" i="23"/>
  <c r="P456" i="23"/>
  <c r="P455" i="23"/>
  <c r="P454" i="23"/>
  <c r="P453" i="23"/>
  <c r="P452" i="23"/>
  <c r="P451" i="23"/>
  <c r="P450" i="23"/>
  <c r="P449" i="23"/>
  <c r="P448" i="23"/>
  <c r="P447" i="23"/>
  <c r="P446" i="23"/>
  <c r="P445" i="23"/>
  <c r="P444" i="23"/>
  <c r="P443" i="23"/>
  <c r="P442" i="23"/>
  <c r="P441" i="23"/>
  <c r="P440" i="23"/>
  <c r="P439" i="23"/>
  <c r="P438" i="23"/>
  <c r="P437" i="23"/>
  <c r="P436" i="23"/>
  <c r="P435" i="23"/>
  <c r="P434" i="23"/>
  <c r="P433" i="23"/>
  <c r="P432" i="23"/>
  <c r="P431" i="23"/>
  <c r="P430" i="23"/>
  <c r="P429" i="23"/>
  <c r="P428" i="23"/>
  <c r="P427" i="23"/>
  <c r="P426" i="23"/>
  <c r="P425" i="23"/>
  <c r="P424" i="23"/>
  <c r="P423" i="23"/>
  <c r="P422" i="23"/>
  <c r="P421" i="23"/>
  <c r="P420" i="23"/>
  <c r="P419" i="23"/>
  <c r="P418" i="23"/>
  <c r="P417" i="23"/>
  <c r="P416" i="23"/>
  <c r="P415" i="23"/>
  <c r="P414" i="23"/>
  <c r="P413" i="23"/>
  <c r="P412" i="23"/>
  <c r="P411" i="23"/>
  <c r="P410" i="23"/>
  <c r="P409" i="23"/>
  <c r="P408" i="23"/>
  <c r="P407" i="23"/>
  <c r="P406" i="23"/>
  <c r="P405" i="23"/>
  <c r="P404" i="23"/>
  <c r="P403" i="23"/>
  <c r="P402" i="23"/>
  <c r="P401" i="23"/>
  <c r="P400" i="23"/>
  <c r="P399" i="23"/>
  <c r="P398" i="23"/>
  <c r="P397" i="23"/>
  <c r="P396" i="23"/>
  <c r="P395" i="23"/>
  <c r="P394" i="23"/>
  <c r="P393" i="23"/>
  <c r="P392" i="23"/>
  <c r="P391" i="23"/>
  <c r="P390" i="23"/>
  <c r="P389" i="23"/>
  <c r="P388" i="23"/>
  <c r="P387" i="23"/>
  <c r="P386" i="23"/>
  <c r="P385" i="23"/>
  <c r="P384" i="23"/>
  <c r="P383" i="23"/>
  <c r="P382" i="23"/>
  <c r="P381" i="23"/>
  <c r="P380" i="23"/>
  <c r="P379" i="23"/>
  <c r="P378" i="23"/>
  <c r="P377" i="23"/>
  <c r="P376" i="23"/>
  <c r="P375" i="23"/>
  <c r="P374" i="23"/>
  <c r="P373" i="23"/>
  <c r="P372" i="23"/>
  <c r="P371" i="23"/>
  <c r="P370" i="23"/>
  <c r="P369" i="23"/>
  <c r="P368" i="23"/>
  <c r="P367" i="23"/>
  <c r="P366" i="23"/>
  <c r="P365" i="23"/>
  <c r="P364" i="23"/>
  <c r="P363" i="23"/>
  <c r="P362" i="23"/>
  <c r="P361" i="23"/>
  <c r="P360" i="23"/>
  <c r="P359" i="23"/>
  <c r="P358" i="23"/>
  <c r="P357" i="23"/>
  <c r="P356" i="23"/>
  <c r="P355" i="23"/>
  <c r="P354" i="23"/>
  <c r="P353" i="23"/>
  <c r="P352" i="23"/>
  <c r="P351" i="23"/>
  <c r="P350" i="23"/>
  <c r="P349" i="23"/>
  <c r="P348" i="23"/>
  <c r="P347" i="23"/>
  <c r="P346" i="23"/>
  <c r="P345" i="23"/>
  <c r="P344" i="23"/>
  <c r="P343" i="23"/>
  <c r="P342" i="23"/>
  <c r="P341" i="23"/>
  <c r="P340" i="23"/>
  <c r="P339" i="23"/>
  <c r="P338" i="23"/>
  <c r="P337" i="23"/>
  <c r="P336" i="23"/>
  <c r="P335" i="23"/>
  <c r="P334" i="23"/>
  <c r="P333" i="23"/>
  <c r="P332" i="23"/>
  <c r="P331" i="23"/>
  <c r="P330" i="23"/>
  <c r="P329" i="23"/>
  <c r="P328" i="23"/>
  <c r="P327" i="23"/>
  <c r="P326" i="23"/>
  <c r="P325" i="23"/>
  <c r="P324" i="23"/>
  <c r="P323" i="23"/>
  <c r="P322" i="23"/>
  <c r="P321" i="23"/>
  <c r="P320" i="23"/>
  <c r="P319" i="23"/>
  <c r="P318" i="23"/>
  <c r="P317" i="23"/>
  <c r="P316" i="23"/>
  <c r="P315" i="23"/>
  <c r="P314" i="23"/>
  <c r="P313" i="23"/>
  <c r="P312" i="23"/>
  <c r="P311" i="23"/>
  <c r="P310" i="23"/>
  <c r="P309" i="23"/>
  <c r="P308" i="23"/>
  <c r="P307" i="23"/>
  <c r="P306" i="23"/>
  <c r="P305" i="23"/>
  <c r="P304" i="23"/>
  <c r="P303" i="23"/>
  <c r="P302" i="23"/>
  <c r="P301" i="23"/>
  <c r="P300" i="23"/>
  <c r="P299" i="23"/>
  <c r="P298" i="23"/>
  <c r="P297" i="23"/>
  <c r="P296" i="23"/>
  <c r="P295" i="23"/>
  <c r="P294" i="23"/>
  <c r="P293" i="23"/>
  <c r="P292" i="23"/>
  <c r="P291" i="23"/>
  <c r="P290" i="23"/>
  <c r="P289" i="23"/>
  <c r="P288" i="23"/>
  <c r="P287" i="23"/>
  <c r="P286" i="23"/>
  <c r="P285" i="23"/>
  <c r="P284" i="23"/>
  <c r="P283" i="23"/>
  <c r="P282" i="23"/>
  <c r="P281" i="23"/>
  <c r="P280" i="23"/>
  <c r="P279" i="23"/>
  <c r="P278" i="23"/>
  <c r="P277" i="23"/>
  <c r="P276" i="23"/>
  <c r="P275" i="23"/>
  <c r="P274" i="23"/>
  <c r="P273" i="23"/>
  <c r="P272" i="23"/>
  <c r="P271" i="23"/>
  <c r="P270" i="23"/>
  <c r="P269" i="23"/>
  <c r="P268" i="23"/>
  <c r="P267" i="23"/>
  <c r="P266" i="23"/>
  <c r="P265" i="23"/>
  <c r="P264" i="23"/>
  <c r="P263" i="23"/>
  <c r="P262" i="23"/>
  <c r="P261" i="23"/>
  <c r="P260" i="23"/>
  <c r="P259" i="23"/>
  <c r="P258" i="23"/>
  <c r="P257" i="23"/>
  <c r="P256" i="23"/>
  <c r="P255" i="23"/>
  <c r="P254" i="23"/>
  <c r="P253" i="23"/>
  <c r="P252" i="23"/>
  <c r="P251" i="23"/>
  <c r="P250" i="23"/>
  <c r="P249" i="23"/>
  <c r="P248" i="23"/>
  <c r="P247" i="23"/>
  <c r="P246" i="23"/>
  <c r="P245" i="23"/>
  <c r="P244" i="23"/>
  <c r="P243" i="23"/>
  <c r="P242" i="23"/>
  <c r="P241" i="23"/>
  <c r="P240" i="23"/>
  <c r="P239" i="23"/>
  <c r="P238" i="23"/>
  <c r="P237" i="23"/>
  <c r="P236" i="23"/>
  <c r="P235" i="23"/>
  <c r="P234" i="23"/>
  <c r="P233" i="23"/>
  <c r="P232" i="23"/>
  <c r="P231" i="23"/>
  <c r="P230" i="23"/>
  <c r="P229" i="23"/>
  <c r="P228" i="23"/>
  <c r="P227" i="23"/>
  <c r="P226" i="23"/>
  <c r="P225" i="23"/>
  <c r="P224" i="23"/>
  <c r="P223" i="23"/>
  <c r="P222" i="23"/>
  <c r="P221" i="23"/>
  <c r="P220" i="23"/>
  <c r="P219" i="23"/>
  <c r="P218" i="23"/>
  <c r="P217" i="23"/>
  <c r="P216" i="23"/>
  <c r="P215" i="23"/>
  <c r="P214" i="23"/>
  <c r="P213" i="23"/>
  <c r="P212" i="23"/>
  <c r="P211" i="23"/>
  <c r="P210" i="23"/>
  <c r="P209" i="23"/>
  <c r="P208" i="23"/>
  <c r="P207" i="23"/>
  <c r="P206" i="23"/>
  <c r="P205" i="23"/>
  <c r="P204" i="23"/>
  <c r="P203" i="23"/>
  <c r="P202" i="23"/>
  <c r="P201" i="23"/>
  <c r="P200" i="23"/>
  <c r="P199" i="23"/>
  <c r="P198" i="23"/>
  <c r="P197" i="23"/>
  <c r="P196" i="23"/>
  <c r="P195" i="23"/>
  <c r="P194" i="23"/>
  <c r="P193" i="23"/>
  <c r="P192" i="23"/>
  <c r="P191" i="23"/>
  <c r="P190" i="23"/>
  <c r="P189" i="23"/>
  <c r="P188" i="23"/>
  <c r="P187" i="23"/>
  <c r="P186" i="23"/>
  <c r="P185" i="23"/>
  <c r="P184" i="23"/>
  <c r="P183" i="23"/>
  <c r="P182" i="23"/>
  <c r="P181" i="23"/>
  <c r="P180" i="23"/>
  <c r="P179" i="23"/>
  <c r="P178" i="23"/>
  <c r="P177" i="23"/>
  <c r="P176" i="23"/>
  <c r="P175" i="23"/>
  <c r="P174" i="23"/>
  <c r="P173" i="23"/>
  <c r="P172" i="23"/>
  <c r="P171" i="23"/>
  <c r="P170" i="23"/>
  <c r="P169" i="23"/>
  <c r="P168" i="23"/>
  <c r="P167" i="23"/>
  <c r="P166" i="23"/>
  <c r="P165" i="23"/>
  <c r="P164" i="23"/>
  <c r="P163" i="23"/>
  <c r="P162" i="23"/>
  <c r="P161" i="23"/>
  <c r="P160" i="23"/>
  <c r="P159" i="23"/>
  <c r="P158" i="23"/>
  <c r="P157" i="23"/>
  <c r="P156" i="23"/>
  <c r="P155" i="23"/>
  <c r="P154" i="23"/>
  <c r="P153" i="23"/>
  <c r="P152" i="23"/>
  <c r="P151" i="23"/>
  <c r="P150" i="23"/>
  <c r="P149" i="23"/>
  <c r="P148" i="23"/>
  <c r="P147" i="23"/>
  <c r="P146" i="23"/>
  <c r="P145" i="23"/>
  <c r="P144" i="23"/>
  <c r="P143" i="23"/>
  <c r="P142" i="23"/>
  <c r="P141" i="23"/>
  <c r="P140" i="23"/>
  <c r="P139" i="23"/>
  <c r="P138" i="23"/>
  <c r="P137" i="23"/>
  <c r="P136" i="23"/>
  <c r="P135" i="23"/>
  <c r="P134" i="23"/>
  <c r="P133" i="23"/>
  <c r="P132" i="23"/>
  <c r="P131" i="23"/>
  <c r="P130" i="23"/>
  <c r="P129" i="23"/>
  <c r="P128" i="23"/>
  <c r="P127" i="23"/>
  <c r="P126" i="23"/>
  <c r="P125" i="23"/>
  <c r="P124" i="23"/>
  <c r="P123" i="23"/>
  <c r="P122" i="23"/>
  <c r="P121" i="23"/>
  <c r="P120" i="23"/>
  <c r="P119" i="23"/>
  <c r="P118" i="23"/>
  <c r="P117" i="23"/>
  <c r="P116" i="23"/>
  <c r="P115" i="23"/>
  <c r="P114" i="23"/>
  <c r="P113" i="23"/>
  <c r="P112" i="23"/>
  <c r="P111" i="23"/>
  <c r="P110" i="23"/>
  <c r="P109" i="23"/>
  <c r="P108" i="23"/>
  <c r="P107" i="23"/>
  <c r="P106" i="23"/>
  <c r="P105" i="23"/>
  <c r="P104" i="23"/>
  <c r="P103" i="23"/>
  <c r="P102" i="23"/>
  <c r="P101" i="23"/>
  <c r="P100" i="23"/>
  <c r="P99" i="23"/>
  <c r="P98" i="23"/>
  <c r="P97" i="23"/>
  <c r="P96" i="23"/>
  <c r="P95" i="23"/>
  <c r="P94" i="23"/>
  <c r="P93" i="23"/>
  <c r="P92" i="23"/>
  <c r="P91" i="23"/>
  <c r="P90" i="23"/>
  <c r="P89" i="23"/>
  <c r="P88" i="23"/>
  <c r="P87" i="23"/>
  <c r="P86" i="23"/>
  <c r="P85" i="23"/>
  <c r="P84" i="23"/>
  <c r="P83" i="23"/>
  <c r="P82" i="23"/>
  <c r="P81" i="23"/>
  <c r="P80" i="23"/>
  <c r="P79" i="23"/>
  <c r="P78" i="23"/>
  <c r="P77" i="23"/>
  <c r="P76" i="23"/>
  <c r="P75" i="23"/>
  <c r="P74" i="23"/>
  <c r="P73" i="23"/>
  <c r="P72" i="23"/>
  <c r="P71" i="23"/>
  <c r="P70" i="23"/>
  <c r="P69" i="23"/>
  <c r="P68" i="23"/>
  <c r="P67" i="23"/>
  <c r="P66" i="23"/>
  <c r="P65" i="23"/>
  <c r="P64" i="23"/>
  <c r="P63" i="23"/>
  <c r="P62" i="23"/>
  <c r="P61" i="23"/>
  <c r="P60" i="23"/>
  <c r="P59" i="23"/>
  <c r="P58" i="23"/>
  <c r="P57" i="23"/>
  <c r="P56" i="23"/>
  <c r="P55" i="23"/>
  <c r="P54" i="23"/>
  <c r="P53" i="23"/>
  <c r="P52" i="23"/>
  <c r="P51" i="23"/>
  <c r="P50" i="23"/>
  <c r="P49" i="23"/>
  <c r="P48" i="23"/>
  <c r="P47" i="23"/>
  <c r="P46" i="23"/>
  <c r="P45" i="23"/>
  <c r="P44" i="23"/>
  <c r="P43" i="23"/>
  <c r="P42" i="23"/>
  <c r="P41" i="23"/>
  <c r="P40" i="23"/>
  <c r="P39" i="23"/>
  <c r="P38" i="23"/>
  <c r="P37" i="23"/>
  <c r="P36" i="23"/>
  <c r="P35" i="23"/>
  <c r="P34" i="23"/>
  <c r="P33" i="23"/>
  <c r="P32" i="23"/>
  <c r="P31" i="23"/>
  <c r="P30" i="23"/>
  <c r="P29" i="23"/>
  <c r="P28" i="23"/>
  <c r="P27" i="23"/>
  <c r="P26" i="23"/>
  <c r="P25" i="23"/>
  <c r="P24" i="23"/>
  <c r="P23" i="23"/>
  <c r="P22" i="23"/>
  <c r="P21" i="23"/>
  <c r="P20" i="23"/>
  <c r="P19" i="23"/>
  <c r="P18" i="23"/>
  <c r="P17" i="23"/>
  <c r="P16" i="23"/>
  <c r="P15" i="23"/>
  <c r="P14" i="23"/>
  <c r="P13" i="23"/>
  <c r="P12" i="23"/>
  <c r="P11" i="23"/>
  <c r="P10" i="23"/>
  <c r="P9" i="23"/>
  <c r="P8" i="23"/>
  <c r="P7" i="23"/>
  <c r="P6" i="23"/>
  <c r="P5" i="23"/>
  <c r="B4" i="2" l="1"/>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11" i="2" l="1"/>
  <c r="O12" i="2"/>
  <c r="O13" i="2"/>
  <c r="O14" i="2"/>
  <c r="O15" i="2"/>
  <c r="O16" i="2"/>
  <c r="O17" i="2"/>
  <c r="O18" i="2"/>
  <c r="O19" i="2"/>
  <c r="O20" i="2"/>
  <c r="O21" i="2"/>
  <c r="O22" i="2"/>
  <c r="O23" i="2"/>
  <c r="O24" i="2"/>
  <c r="O25" i="2"/>
  <c r="O26" i="2"/>
  <c r="O27" i="2"/>
  <c r="O28" i="2"/>
  <c r="O29" i="2"/>
  <c r="O10" i="2"/>
  <c r="B6" i="2" l="1"/>
  <c r="Q10" i="2"/>
  <c r="Q12" i="2"/>
  <c r="Q14" i="2"/>
  <c r="Q16" i="2"/>
  <c r="Q18" i="2"/>
  <c r="Q20" i="2"/>
  <c r="Q22" i="2"/>
  <c r="Q24" i="2"/>
  <c r="Q26" i="2"/>
  <c r="Q28" i="2"/>
  <c r="Q30" i="2"/>
  <c r="Q32" i="2"/>
  <c r="Q34" i="2"/>
  <c r="Q36" i="2"/>
  <c r="Q38" i="2"/>
  <c r="Q40" i="2"/>
  <c r="Q42" i="2"/>
  <c r="Q44" i="2"/>
  <c r="Q46" i="2"/>
  <c r="Q48" i="2"/>
  <c r="Q50" i="2"/>
  <c r="Q52" i="2"/>
  <c r="Q54" i="2"/>
  <c r="Q56" i="2"/>
  <c r="Q58" i="2"/>
  <c r="Q60" i="2"/>
  <c r="Q62" i="2"/>
  <c r="Q64" i="2"/>
  <c r="Q11" i="2"/>
  <c r="Q13" i="2"/>
  <c r="Q15" i="2"/>
  <c r="Q17" i="2"/>
  <c r="Q19" i="2"/>
  <c r="Q21" i="2"/>
  <c r="Q23" i="2"/>
  <c r="Q25" i="2"/>
  <c r="Q27" i="2"/>
  <c r="Q29" i="2"/>
  <c r="Q31" i="2"/>
  <c r="Q33" i="2"/>
  <c r="Q35" i="2"/>
  <c r="Q37" i="2"/>
  <c r="Q39" i="2"/>
  <c r="Q41" i="2"/>
  <c r="Q43" i="2"/>
  <c r="Q45" i="2"/>
  <c r="Q47" i="2"/>
  <c r="Q49" i="2"/>
  <c r="Q51" i="2"/>
  <c r="Q53" i="2"/>
  <c r="Q55" i="2"/>
  <c r="Q57" i="2"/>
  <c r="Q59" i="2"/>
  <c r="Q61" i="2"/>
  <c r="Q63" i="2"/>
  <c r="Q6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<sst xmlns="http://schemas.openxmlformats.org/spreadsheetml/2006/main" count="11070" uniqueCount="4112">
  <si>
    <t>Part 1</t>
  </si>
  <si>
    <t>This sheet is intentionally left blank</t>
  </si>
  <si>
    <t>Welch Home Appliance Repair</t>
  </si>
  <si>
    <t>Call Sheet</t>
  </si>
  <si>
    <t>Total Calls</t>
  </si>
  <si>
    <t>Full Name</t>
  </si>
  <si>
    <t>First and Last Only</t>
  </si>
  <si>
    <t>Street</t>
  </si>
  <si>
    <t>City</t>
  </si>
  <si>
    <t>State</t>
  </si>
  <si>
    <t>Correct Zip</t>
  </si>
  <si>
    <t>Phone</t>
  </si>
  <si>
    <t>Date</t>
  </si>
  <si>
    <t>Starting Time</t>
  </si>
  <si>
    <t>Ending Time</t>
  </si>
  <si>
    <t>Hourly Rate</t>
  </si>
  <si>
    <t>Parts</t>
  </si>
  <si>
    <t>Service Charge</t>
  </si>
  <si>
    <t>Rate Code</t>
  </si>
  <si>
    <t>Patricia Jensen</t>
  </si>
  <si>
    <t>70 Naper Street</t>
  </si>
  <si>
    <t>Trenton</t>
  </si>
  <si>
    <t>NJ</t>
  </si>
  <si>
    <t>(609) 555-5864</t>
  </si>
  <si>
    <t>123adq</t>
  </si>
  <si>
    <t>Minnie Gilmore</t>
  </si>
  <si>
    <t>691 Corliss Street</t>
  </si>
  <si>
    <t>Robinsville</t>
  </si>
  <si>
    <t>(609) 555-2899</t>
  </si>
  <si>
    <t>984YVB</t>
  </si>
  <si>
    <t>Frank Richard</t>
  </si>
  <si>
    <t>156 Rascher Avenue</t>
  </si>
  <si>
    <t>Bristol</t>
  </si>
  <si>
    <t>PA</t>
  </si>
  <si>
    <t>(856) 555-0282</t>
  </si>
  <si>
    <t>667kk2</t>
  </si>
  <si>
    <t>Fannie Miles</t>
  </si>
  <si>
    <t>807 Racine Avenue</t>
  </si>
  <si>
    <t>(609) 555-3642</t>
  </si>
  <si>
    <t>429xyz</t>
  </si>
  <si>
    <t>Dr. Shirley Cullen</t>
  </si>
  <si>
    <t>171 Dowell Street</t>
  </si>
  <si>
    <t>Levitown</t>
  </si>
  <si>
    <t>NY</t>
  </si>
  <si>
    <t>(732) 555-3811</t>
  </si>
  <si>
    <t>656bb3</t>
  </si>
  <si>
    <t>Michael Berry</t>
  </si>
  <si>
    <t>30 Mankato Way</t>
  </si>
  <si>
    <t>Allentown</t>
  </si>
  <si>
    <t>(609) 555-9465</t>
  </si>
  <si>
    <t>Corazon W. Phillips</t>
  </si>
  <si>
    <t>40 West Calumet Lane</t>
  </si>
  <si>
    <t>(609) 555-6744</t>
  </si>
  <si>
    <t>Jason Giles</t>
  </si>
  <si>
    <t>219 Ross Street</t>
  </si>
  <si>
    <t>(609) 555-3731</t>
  </si>
  <si>
    <t>Evalyn Fry</t>
  </si>
  <si>
    <t>360 East Fullerton Way</t>
  </si>
  <si>
    <t>(609) 555-3574</t>
  </si>
  <si>
    <t>782bb3</t>
  </si>
  <si>
    <t>Wayne Perez</t>
  </si>
  <si>
    <t>254 North Saginaw Lane</t>
  </si>
  <si>
    <t>Morrisville</t>
  </si>
  <si>
    <t>(609) 555-4098</t>
  </si>
  <si>
    <t>Mary Robertson</t>
  </si>
  <si>
    <t>47 Walnut Way</t>
  </si>
  <si>
    <t>(856) 555-7781</t>
  </si>
  <si>
    <t>Penny Lui, PhD</t>
  </si>
  <si>
    <t>379 Winona Avenue</t>
  </si>
  <si>
    <t>(609) 555-7968</t>
  </si>
  <si>
    <t>John G. Westberry</t>
  </si>
  <si>
    <t>144 West Payne Lane</t>
  </si>
  <si>
    <t>Edgely</t>
  </si>
  <si>
    <t>(609) 555-6454</t>
  </si>
  <si>
    <t>Catherine Blair</t>
  </si>
  <si>
    <t>543 Lake Street</t>
  </si>
  <si>
    <t>Woodside</t>
  </si>
  <si>
    <t>(848) 555-4319</t>
  </si>
  <si>
    <t>Kenneth Jones</t>
  </si>
  <si>
    <t>779 South Street</t>
  </si>
  <si>
    <t>(609) 555-1294</t>
  </si>
  <si>
    <t>Dr. Rodney Miller</t>
  </si>
  <si>
    <t>698 Loyola Street</t>
  </si>
  <si>
    <t>(609) 555-8655</t>
  </si>
  <si>
    <t>Anna Carpenter</t>
  </si>
  <si>
    <t>827 East Sauganash Lane</t>
  </si>
  <si>
    <t>(609) 555-3753</t>
  </si>
  <si>
    <t>Brian Smith</t>
  </si>
  <si>
    <t>713 Hastings Lane</t>
  </si>
  <si>
    <t>(609) 555-7033</t>
  </si>
  <si>
    <t>Roger Dunn</t>
  </si>
  <si>
    <t>541 Myrick Avenue</t>
  </si>
  <si>
    <t>(609) 555-7917</t>
  </si>
  <si>
    <t>Christian Hines</t>
  </si>
  <si>
    <t>356 Paris Street</t>
  </si>
  <si>
    <t>(609) 555-5705</t>
  </si>
  <si>
    <t>Eric Footman</t>
  </si>
  <si>
    <t>Lawrence Fujita</t>
  </si>
  <si>
    <t>Gregory Goodwin, PhD</t>
  </si>
  <si>
    <t>Steven Hall</t>
  </si>
  <si>
    <t>Dr. Therese Hall</t>
  </si>
  <si>
    <t>Manuel Harmon</t>
  </si>
  <si>
    <t>488xyz</t>
  </si>
  <si>
    <t>Sharon Henry</t>
  </si>
  <si>
    <t>Janice Johnson</t>
  </si>
  <si>
    <t>Archie Jones</t>
  </si>
  <si>
    <t>Robert Keys</t>
  </si>
  <si>
    <t>Chris Khan</t>
  </si>
  <si>
    <t>Jessica Laird</t>
  </si>
  <si>
    <t>Deborah Lightfoot</t>
  </si>
  <si>
    <t>Richard Lopez</t>
  </si>
  <si>
    <t>Sarah Marks</t>
  </si>
  <si>
    <t>Michael Martinez</t>
  </si>
  <si>
    <t>David Matthews</t>
  </si>
  <si>
    <t>Virginia Medved</t>
  </si>
  <si>
    <t>Robert Mendez, PhD</t>
  </si>
  <si>
    <t>Amanda Miller</t>
  </si>
  <si>
    <t>Miranda Ramirez</t>
  </si>
  <si>
    <t>Bessie Riley</t>
  </si>
  <si>
    <t>Jaime Sanders</t>
  </si>
  <si>
    <t>Martha Sears</t>
  </si>
  <si>
    <t>Jerry Sharp</t>
  </si>
  <si>
    <t>Nicholas Shifflett</t>
  </si>
  <si>
    <t>Helen Smith</t>
  </si>
  <si>
    <t>Myra Sprankle</t>
  </si>
  <si>
    <t>Michael Steadman</t>
  </si>
  <si>
    <t>Tiffany Stec</t>
  </si>
  <si>
    <t>Jeffery Stickley, PhD</t>
  </si>
  <si>
    <t>Donna Stinson</t>
  </si>
  <si>
    <t>Jason Tate</t>
  </si>
  <si>
    <t>Jason Taylor</t>
  </si>
  <si>
    <t>Roland Tejada</t>
  </si>
  <si>
    <t>Alvin Thompson, PhD</t>
  </si>
  <si>
    <t>Part 2</t>
  </si>
  <si>
    <t>Biology 221</t>
  </si>
  <si>
    <t>First Semester Grade Book</t>
  </si>
  <si>
    <t>STUDENT DATA</t>
  </si>
  <si>
    <t>Student Lookup</t>
  </si>
  <si>
    <t>Last Name</t>
  </si>
  <si>
    <t>First Name</t>
  </si>
  <si>
    <t>Student ID</t>
  </si>
  <si>
    <t>Homework</t>
  </si>
  <si>
    <t>Quiz 1</t>
  </si>
  <si>
    <t>Quiz 2</t>
  </si>
  <si>
    <t>Quiz 3</t>
  </si>
  <si>
    <t>Final Exam</t>
  </si>
  <si>
    <t>Class Average</t>
  </si>
  <si>
    <t xml:space="preserve">First Name </t>
  </si>
  <si>
    <t>Aaron</t>
  </si>
  <si>
    <t>Kenneth</t>
  </si>
  <si>
    <t>702-4-78</t>
  </si>
  <si>
    <t>XLOOKUP using Cell References--&gt;</t>
  </si>
  <si>
    <t>Becker</t>
  </si>
  <si>
    <t>Betty</t>
  </si>
  <si>
    <t>715-4-43</t>
  </si>
  <si>
    <t>XLOOKUP using Named Ranges--&gt;</t>
  </si>
  <si>
    <t>Blankenship</t>
  </si>
  <si>
    <t>Carrie</t>
  </si>
  <si>
    <t>196-5-98</t>
  </si>
  <si>
    <t>Brenner</t>
  </si>
  <si>
    <t>Patrick</t>
  </si>
  <si>
    <t>518-8-15</t>
  </si>
  <si>
    <t>Camacho</t>
  </si>
  <si>
    <t>Melissa</t>
  </si>
  <si>
    <t>290-9-56</t>
  </si>
  <si>
    <t>Carr</t>
  </si>
  <si>
    <t>Lisa</t>
  </si>
  <si>
    <t>521-4-87</t>
  </si>
  <si>
    <t>Chavez</t>
  </si>
  <si>
    <t>Elaine</t>
  </si>
  <si>
    <t>969-6-95</t>
  </si>
  <si>
    <t>Dale</t>
  </si>
  <si>
    <t>June</t>
  </si>
  <si>
    <t>218-7-91</t>
  </si>
  <si>
    <t>Dougherty</t>
  </si>
  <si>
    <t>Amy</t>
  </si>
  <si>
    <t>576-8-31</t>
  </si>
  <si>
    <t>Eubanks</t>
  </si>
  <si>
    <t>Pearl</t>
  </si>
  <si>
    <t>165-6-22</t>
  </si>
  <si>
    <t>Eugene</t>
  </si>
  <si>
    <t>Clara</t>
  </si>
  <si>
    <t>389-8-90</t>
  </si>
  <si>
    <t>Fick</t>
  </si>
  <si>
    <t>959-4-44</t>
  </si>
  <si>
    <t>Fish</t>
  </si>
  <si>
    <t>Patricia</t>
  </si>
  <si>
    <t>504-6-73</t>
  </si>
  <si>
    <t>Footman</t>
  </si>
  <si>
    <t>Eric</t>
  </si>
  <si>
    <t>730-6-98</t>
  </si>
  <si>
    <t>Fujita</t>
  </si>
  <si>
    <t>Lawrence</t>
  </si>
  <si>
    <t>602-1-99</t>
  </si>
  <si>
    <t>Goodwin</t>
  </si>
  <si>
    <t>Gregory</t>
  </si>
  <si>
    <t>134-9-18</t>
  </si>
  <si>
    <t>Hall</t>
  </si>
  <si>
    <t>Steven</t>
  </si>
  <si>
    <t>466-7-30</t>
  </si>
  <si>
    <t>Therese</t>
  </si>
  <si>
    <t>643-1-99</t>
  </si>
  <si>
    <t>Harmon</t>
  </si>
  <si>
    <t>Manuel</t>
  </si>
  <si>
    <t>270-7-45</t>
  </si>
  <si>
    <t>Henry</t>
  </si>
  <si>
    <t>Sharon</t>
  </si>
  <si>
    <t>431-7-57</t>
  </si>
  <si>
    <t>Johnson</t>
  </si>
  <si>
    <t>Janice</t>
  </si>
  <si>
    <t>162-8-76</t>
  </si>
  <si>
    <t>Jones</t>
  </si>
  <si>
    <t>Archie</t>
  </si>
  <si>
    <t>467-1-16</t>
  </si>
  <si>
    <t>Keys</t>
  </si>
  <si>
    <t>Robert</t>
  </si>
  <si>
    <t>605-2-96</t>
  </si>
  <si>
    <t>Khan</t>
  </si>
  <si>
    <t>Chris</t>
  </si>
  <si>
    <t>385-6-67</t>
  </si>
  <si>
    <t>Laird</t>
  </si>
  <si>
    <t>Jessica</t>
  </si>
  <si>
    <t>194-3-44</t>
  </si>
  <si>
    <t>Lightfoot</t>
  </si>
  <si>
    <t>Deborah</t>
  </si>
  <si>
    <t>556-5-68</t>
  </si>
  <si>
    <t>Lopez</t>
  </si>
  <si>
    <t>Richard</t>
  </si>
  <si>
    <t>314-7-43</t>
  </si>
  <si>
    <t>Marks</t>
  </si>
  <si>
    <t>Sarah</t>
  </si>
  <si>
    <t>546-1-92</t>
  </si>
  <si>
    <t>Martinez</t>
  </si>
  <si>
    <t>Michael</t>
  </si>
  <si>
    <t>108-2-56</t>
  </si>
  <si>
    <t>Matthews</t>
  </si>
  <si>
    <t>David</t>
  </si>
  <si>
    <t>662-1-63</t>
  </si>
  <si>
    <t>Medved</t>
  </si>
  <si>
    <t>Virginia</t>
  </si>
  <si>
    <t>975-1-96</t>
  </si>
  <si>
    <t>Mendez</t>
  </si>
  <si>
    <t>482-6-62</t>
  </si>
  <si>
    <t>Miller</t>
  </si>
  <si>
    <t>Amanda</t>
  </si>
  <si>
    <t>218-3-40</t>
  </si>
  <si>
    <t>Myrick</t>
  </si>
  <si>
    <t>Diane</t>
  </si>
  <si>
    <t>165-5-36</t>
  </si>
  <si>
    <t>Nguyen</t>
  </si>
  <si>
    <t>Mark</t>
  </si>
  <si>
    <t>494-5-25</t>
  </si>
  <si>
    <t>Peters</t>
  </si>
  <si>
    <t>James</t>
  </si>
  <si>
    <t>617-9-10</t>
  </si>
  <si>
    <t>993-1-82</t>
  </si>
  <si>
    <t>Poisson</t>
  </si>
  <si>
    <t>Sylvia</t>
  </si>
  <si>
    <t>465-8-30</t>
  </si>
  <si>
    <t>Profit</t>
  </si>
  <si>
    <t>Devon</t>
  </si>
  <si>
    <t>474-8-23</t>
  </si>
  <si>
    <t>Ramirez</t>
  </si>
  <si>
    <t>Miranda</t>
  </si>
  <si>
    <t>135-3-50</t>
  </si>
  <si>
    <t>Riley</t>
  </si>
  <si>
    <t>Bessie</t>
  </si>
  <si>
    <t>354-3-55</t>
  </si>
  <si>
    <t>Sanders</t>
  </si>
  <si>
    <t>Jaime</t>
  </si>
  <si>
    <t>582-7-42</t>
  </si>
  <si>
    <t>Sears</t>
  </si>
  <si>
    <t>Martha</t>
  </si>
  <si>
    <t>347-9-94</t>
  </si>
  <si>
    <t>Sharp</t>
  </si>
  <si>
    <t>Jerry</t>
  </si>
  <si>
    <t>980-1-19</t>
  </si>
  <si>
    <t>Shifflett</t>
  </si>
  <si>
    <t>Nicholas</t>
  </si>
  <si>
    <t>151-9-79</t>
  </si>
  <si>
    <t>Smith</t>
  </si>
  <si>
    <t>Helen</t>
  </si>
  <si>
    <t>596-4-36</t>
  </si>
  <si>
    <t>Sprankle</t>
  </si>
  <si>
    <t>Myra</t>
  </si>
  <si>
    <t>550-5-35</t>
  </si>
  <si>
    <t>Steadman</t>
  </si>
  <si>
    <t>865-1-20</t>
  </si>
  <si>
    <t>Stec</t>
  </si>
  <si>
    <t>Tiffany</t>
  </si>
  <si>
    <t>838-6-60</t>
  </si>
  <si>
    <t>Stickley</t>
  </si>
  <si>
    <t>Jeffery</t>
  </si>
  <si>
    <t>227-3-81</t>
  </si>
  <si>
    <t>Stinson</t>
  </si>
  <si>
    <t>Donna</t>
  </si>
  <si>
    <t>129-5-75</t>
  </si>
  <si>
    <t>Tate</t>
  </si>
  <si>
    <t>Jason</t>
  </si>
  <si>
    <t>878-8-26</t>
  </si>
  <si>
    <t>Taylor</t>
  </si>
  <si>
    <t>908-4-40</t>
  </si>
  <si>
    <t>Tejada</t>
  </si>
  <si>
    <t>Roland</t>
  </si>
  <si>
    <t>665-3-53</t>
  </si>
  <si>
    <t>Thompson</t>
  </si>
  <si>
    <t>Alvin</t>
  </si>
  <si>
    <t>458-4-91</t>
  </si>
  <si>
    <t>Turnbow</t>
  </si>
  <si>
    <t>Lynn</t>
  </si>
  <si>
    <t>186-8-83</t>
  </si>
  <si>
    <t>Turner</t>
  </si>
  <si>
    <t>Lance</t>
  </si>
  <si>
    <t>393-4-47</t>
  </si>
  <si>
    <t>Varela</t>
  </si>
  <si>
    <t>204-9-57</t>
  </si>
  <si>
    <t>Vaughn</t>
  </si>
  <si>
    <t>850-3-49</t>
  </si>
  <si>
    <t>Wells</t>
  </si>
  <si>
    <t>Ray</t>
  </si>
  <si>
    <t>446-4-36</t>
  </si>
  <si>
    <t>White</t>
  </si>
  <si>
    <t>Darrell</t>
  </si>
  <si>
    <t>983-9-99</t>
  </si>
  <si>
    <t>Williams</t>
  </si>
  <si>
    <t>208-7-20</t>
  </si>
  <si>
    <t>Wilson</t>
  </si>
  <si>
    <t>Jessie</t>
  </si>
  <si>
    <t>636-5-34</t>
  </si>
  <si>
    <t>Wynn</t>
  </si>
  <si>
    <t>Karen</t>
  </si>
  <si>
    <t>705-7-19</t>
  </si>
  <si>
    <t>Yates</t>
  </si>
  <si>
    <t>211-1-44</t>
  </si>
  <si>
    <t>Yeager</t>
  </si>
  <si>
    <t>Marion</t>
  </si>
  <si>
    <t>331-2-25</t>
  </si>
  <si>
    <t>Part 3</t>
  </si>
  <si>
    <t>Orthographic</t>
  </si>
  <si>
    <t>Applications, Offers and Hires</t>
  </si>
  <si>
    <t>Application Log</t>
  </si>
  <si>
    <t>Applicant ID</t>
  </si>
  <si>
    <t xml:space="preserve">Full Name </t>
  </si>
  <si>
    <t>Position</t>
  </si>
  <si>
    <t>Department</t>
  </si>
  <si>
    <t>Application Date</t>
  </si>
  <si>
    <t>Source</t>
  </si>
  <si>
    <t>Phone Date</t>
  </si>
  <si>
    <t>Manager Date</t>
  </si>
  <si>
    <t>Onsite Date</t>
  </si>
  <si>
    <t>Offer Date</t>
  </si>
  <si>
    <t>Acceptance Date</t>
  </si>
  <si>
    <t>Hired</t>
  </si>
  <si>
    <t>Base Salary</t>
  </si>
  <si>
    <t>Days to Hire</t>
  </si>
  <si>
    <t>app-620-3037</t>
  </si>
  <si>
    <t>Caudell</t>
  </si>
  <si>
    <t>Sylvia Caudell</t>
  </si>
  <si>
    <t>Accountant</t>
  </si>
  <si>
    <t>Accounting</t>
  </si>
  <si>
    <t>1. Company Website</t>
  </si>
  <si>
    <t>No</t>
  </si>
  <si>
    <t>app-620-3179</t>
  </si>
  <si>
    <t>Timothy</t>
  </si>
  <si>
    <t>Parsley</t>
  </si>
  <si>
    <t>Timothy Parsley</t>
  </si>
  <si>
    <t>app-620-3494</t>
  </si>
  <si>
    <t>George</t>
  </si>
  <si>
    <t>Laurence</t>
  </si>
  <si>
    <t>George Laurence</t>
  </si>
  <si>
    <t>6. Other</t>
  </si>
  <si>
    <t>app-620-3651</t>
  </si>
  <si>
    <t>Dawn</t>
  </si>
  <si>
    <t>Bown</t>
  </si>
  <si>
    <t>Dawn Bown</t>
  </si>
  <si>
    <t>app-620-3663</t>
  </si>
  <si>
    <t>Maurice</t>
  </si>
  <si>
    <t>Maurice Williams</t>
  </si>
  <si>
    <t>app-620-3717</t>
  </si>
  <si>
    <t>Ryan</t>
  </si>
  <si>
    <t>Hewitt</t>
  </si>
  <si>
    <t>Ryan Hewitt</t>
  </si>
  <si>
    <t>app-620-3739</t>
  </si>
  <si>
    <t>Angelique</t>
  </si>
  <si>
    <t>Talley</t>
  </si>
  <si>
    <t>Angelique Talley</t>
  </si>
  <si>
    <t>app-620-3943</t>
  </si>
  <si>
    <t>Susan</t>
  </si>
  <si>
    <t>Arledge</t>
  </si>
  <si>
    <t>Susan Arledge</t>
  </si>
  <si>
    <t>app-620-4026</t>
  </si>
  <si>
    <t>Ilene</t>
  </si>
  <si>
    <t>Ilene Williams</t>
  </si>
  <si>
    <t>app-620-3694</t>
  </si>
  <si>
    <t>Donald</t>
  </si>
  <si>
    <t>Owens</t>
  </si>
  <si>
    <t>Donald Owens</t>
  </si>
  <si>
    <t>app-620-3691</t>
  </si>
  <si>
    <t>Kevin</t>
  </si>
  <si>
    <t>Ward</t>
  </si>
  <si>
    <t>Kevin Ward</t>
  </si>
  <si>
    <t>app-620-3724</t>
  </si>
  <si>
    <t>Rose</t>
  </si>
  <si>
    <t>Wiggin</t>
  </si>
  <si>
    <t>Rose Wiggin</t>
  </si>
  <si>
    <t>4. Indeed</t>
  </si>
  <si>
    <t>app-620-3638</t>
  </si>
  <si>
    <t>Judith</t>
  </si>
  <si>
    <t>Lemaire</t>
  </si>
  <si>
    <t>Judith Lemaire</t>
  </si>
  <si>
    <t>app-620-3574</t>
  </si>
  <si>
    <t>Tucker</t>
  </si>
  <si>
    <t>Michael Tucker</t>
  </si>
  <si>
    <t>app-620-3549</t>
  </si>
  <si>
    <t>Mary</t>
  </si>
  <si>
    <t>Mary Ramirez</t>
  </si>
  <si>
    <t>app-620-3402</t>
  </si>
  <si>
    <t>John</t>
  </si>
  <si>
    <t>Vargas</t>
  </si>
  <si>
    <t>John Vargas</t>
  </si>
  <si>
    <t>app-620-3289</t>
  </si>
  <si>
    <t>Cory</t>
  </si>
  <si>
    <t>Chilton</t>
  </si>
  <si>
    <t>Cory Chilton</t>
  </si>
  <si>
    <t>app-620-4017</t>
  </si>
  <si>
    <t>Ruth</t>
  </si>
  <si>
    <t>Norton</t>
  </si>
  <si>
    <t>Ruth Norton</t>
  </si>
  <si>
    <t>app-620-3703</t>
  </si>
  <si>
    <t>Joanne</t>
  </si>
  <si>
    <t>Rowe</t>
  </si>
  <si>
    <t>Joanne Rowe</t>
  </si>
  <si>
    <t>5. LinkedIn</t>
  </si>
  <si>
    <t>app-620-3741</t>
  </si>
  <si>
    <t>Fiala</t>
  </si>
  <si>
    <t>John Fiala</t>
  </si>
  <si>
    <t>app-620-3617</t>
  </si>
  <si>
    <t>Kathy</t>
  </si>
  <si>
    <t>Nolan</t>
  </si>
  <si>
    <t>Kathy Nolan</t>
  </si>
  <si>
    <t>app-620-3158</t>
  </si>
  <si>
    <t>Ford</t>
  </si>
  <si>
    <t>Robert Ford</t>
  </si>
  <si>
    <t>app-620-3897</t>
  </si>
  <si>
    <t>Gilbert</t>
  </si>
  <si>
    <t>Myers</t>
  </si>
  <si>
    <t>Gilbert Myers</t>
  </si>
  <si>
    <t>app-620-3601</t>
  </si>
  <si>
    <t>William</t>
  </si>
  <si>
    <t>Croley</t>
  </si>
  <si>
    <t>William Croley</t>
  </si>
  <si>
    <t>app-620-3532</t>
  </si>
  <si>
    <t>Suzanne</t>
  </si>
  <si>
    <t>Hernandez</t>
  </si>
  <si>
    <t>Suzanne Hernandez</t>
  </si>
  <si>
    <t>app-620-3110</t>
  </si>
  <si>
    <t>Belinda</t>
  </si>
  <si>
    <t>Blake</t>
  </si>
  <si>
    <t>Belinda Blake</t>
  </si>
  <si>
    <t>app-620-3193</t>
  </si>
  <si>
    <t>Willard</t>
  </si>
  <si>
    <t>Robert Willard</t>
  </si>
  <si>
    <t>2. Career Builder</t>
  </si>
  <si>
    <t>Yes</t>
  </si>
  <si>
    <t>app-620-3024</t>
  </si>
  <si>
    <t>Rafael</t>
  </si>
  <si>
    <t>Scott</t>
  </si>
  <si>
    <t>Rafael Scott</t>
  </si>
  <si>
    <t>Content Developer</t>
  </si>
  <si>
    <t>Marketing</t>
  </si>
  <si>
    <t>app-620-3034</t>
  </si>
  <si>
    <t>Nugent</t>
  </si>
  <si>
    <t>Angelique Nugent</t>
  </si>
  <si>
    <t>app-620-3061</t>
  </si>
  <si>
    <t>Eva</t>
  </si>
  <si>
    <t>Farr</t>
  </si>
  <si>
    <t>Eva Farr</t>
  </si>
  <si>
    <t>app-620-3092</t>
  </si>
  <si>
    <t>Kelly</t>
  </si>
  <si>
    <t>Mason</t>
  </si>
  <si>
    <t>Kelly Mason</t>
  </si>
  <si>
    <t>app-620-3118</t>
  </si>
  <si>
    <t>Ashley</t>
  </si>
  <si>
    <t>Walden</t>
  </si>
  <si>
    <t>Ashley Walden</t>
  </si>
  <si>
    <t>app-620-3121</t>
  </si>
  <si>
    <t>Baker</t>
  </si>
  <si>
    <t>Amy Baker</t>
  </si>
  <si>
    <t>app-620-3154</t>
  </si>
  <si>
    <t>Randall</t>
  </si>
  <si>
    <t>Hurd</t>
  </si>
  <si>
    <t>Randall Hurd</t>
  </si>
  <si>
    <t>app-620-3206</t>
  </si>
  <si>
    <t>Amparo</t>
  </si>
  <si>
    <t>Summers</t>
  </si>
  <si>
    <t>Amparo Summers</t>
  </si>
  <si>
    <t>app-620-3242</t>
  </si>
  <si>
    <t>Sherri</t>
  </si>
  <si>
    <t>Haas</t>
  </si>
  <si>
    <t>Sherri Haas</t>
  </si>
  <si>
    <t>app-620-3252</t>
  </si>
  <si>
    <t>Raye</t>
  </si>
  <si>
    <t>Dobbins</t>
  </si>
  <si>
    <t>Raye Dobbins</t>
  </si>
  <si>
    <t>app-620-3273</t>
  </si>
  <si>
    <t>Vincent</t>
  </si>
  <si>
    <t>Weller</t>
  </si>
  <si>
    <t>Vincent Weller</t>
  </si>
  <si>
    <t>app-620-3278</t>
  </si>
  <si>
    <t>Nancy</t>
  </si>
  <si>
    <t>Craft</t>
  </si>
  <si>
    <t>Nancy Craft</t>
  </si>
  <si>
    <t>app-620-3320</t>
  </si>
  <si>
    <t>Toney</t>
  </si>
  <si>
    <t>Robert Toney</t>
  </si>
  <si>
    <t>app-620-3321</t>
  </si>
  <si>
    <t>Tammi</t>
  </si>
  <si>
    <t>Truax</t>
  </si>
  <si>
    <t>Tammi Truax</t>
  </si>
  <si>
    <t>app-620-3349</t>
  </si>
  <si>
    <t>Dixie</t>
  </si>
  <si>
    <t>Dixie Jones</t>
  </si>
  <si>
    <t>app-620-3351</t>
  </si>
  <si>
    <t>Harold</t>
  </si>
  <si>
    <t>Moberly</t>
  </si>
  <si>
    <t>Harold Moberly</t>
  </si>
  <si>
    <t>app-620-3376</t>
  </si>
  <si>
    <t>Patton</t>
  </si>
  <si>
    <t>Donna Patton</t>
  </si>
  <si>
    <t>app-620-3389</t>
  </si>
  <si>
    <t>Deidra</t>
  </si>
  <si>
    <t>Whitehead</t>
  </si>
  <si>
    <t>Deidra Whitehead</t>
  </si>
  <si>
    <t>app-620-3421</t>
  </si>
  <si>
    <t>Sean</t>
  </si>
  <si>
    <t>Sean Williams</t>
  </si>
  <si>
    <t>app-620-3441</t>
  </si>
  <si>
    <t>Todd</t>
  </si>
  <si>
    <t>Mccants</t>
  </si>
  <si>
    <t>Todd Mccants</t>
  </si>
  <si>
    <t>app-620-3518</t>
  </si>
  <si>
    <t>Kimberly</t>
  </si>
  <si>
    <t>Lafond</t>
  </si>
  <si>
    <t>Kimberly Lafond</t>
  </si>
  <si>
    <t>3. Glass Door</t>
  </si>
  <si>
    <t>app-620-3579</t>
  </si>
  <si>
    <t>Christopher</t>
  </si>
  <si>
    <t>Goldblatt</t>
  </si>
  <si>
    <t>Christopher Goldblatt</t>
  </si>
  <si>
    <t>app-620-3622</t>
  </si>
  <si>
    <t>Wanda</t>
  </si>
  <si>
    <t>Mcbride</t>
  </si>
  <si>
    <t>Wanda Mcbride</t>
  </si>
  <si>
    <t>app-620-3693</t>
  </si>
  <si>
    <t>Sherry</t>
  </si>
  <si>
    <t>Sherry Mcbride</t>
  </si>
  <si>
    <t>app-620-3696</t>
  </si>
  <si>
    <t>Audrey</t>
  </si>
  <si>
    <t>Schueller</t>
  </si>
  <si>
    <t>Audrey Schueller</t>
  </si>
  <si>
    <t>app-620-3722</t>
  </si>
  <si>
    <t>Charlie</t>
  </si>
  <si>
    <t>Pound</t>
  </si>
  <si>
    <t>Charlie Pound</t>
  </si>
  <si>
    <t>app-620-3727</t>
  </si>
  <si>
    <t>Jackson</t>
  </si>
  <si>
    <t>Dawn Jackson</t>
  </si>
  <si>
    <t>app-620-3759</t>
  </si>
  <si>
    <t>Ketner</t>
  </si>
  <si>
    <t>Helen Ketner</t>
  </si>
  <si>
    <t>app-620-3825</t>
  </si>
  <si>
    <t>Carlos</t>
  </si>
  <si>
    <t>Mcdaniel</t>
  </si>
  <si>
    <t>Carlos Mcdaniel</t>
  </si>
  <si>
    <t>app-620-3839</t>
  </si>
  <si>
    <t>Howard</t>
  </si>
  <si>
    <t>Smalls</t>
  </si>
  <si>
    <t>Howard Smalls</t>
  </si>
  <si>
    <t>app-620-3876</t>
  </si>
  <si>
    <t>Arrington</t>
  </si>
  <si>
    <t>John Arrington</t>
  </si>
  <si>
    <t>app-620-3962</t>
  </si>
  <si>
    <t>Genevieve</t>
  </si>
  <si>
    <t>Olivares</t>
  </si>
  <si>
    <t>Genevieve Olivares</t>
  </si>
  <si>
    <t>app-620-3895</t>
  </si>
  <si>
    <t>Danny</t>
  </si>
  <si>
    <t>Danny Nicholas</t>
  </si>
  <si>
    <t>app-620-4030</t>
  </si>
  <si>
    <t>Young</t>
  </si>
  <si>
    <t>Jeffery Young</t>
  </si>
  <si>
    <t>app-620-3937</t>
  </si>
  <si>
    <t>Debra</t>
  </si>
  <si>
    <t>Georges</t>
  </si>
  <si>
    <t>Debra Georges</t>
  </si>
  <si>
    <t>app-620-3949</t>
  </si>
  <si>
    <t>Dionne</t>
  </si>
  <si>
    <t>Henry Dionne</t>
  </si>
  <si>
    <t>app-620-3985</t>
  </si>
  <si>
    <t>Edwards</t>
  </si>
  <si>
    <t>Donald Edwards</t>
  </si>
  <si>
    <t>app-620-3925</t>
  </si>
  <si>
    <t>Griffey</t>
  </si>
  <si>
    <t>Kelly Griffey</t>
  </si>
  <si>
    <t>app-620-3883</t>
  </si>
  <si>
    <t>Herman</t>
  </si>
  <si>
    <t>Swanson</t>
  </si>
  <si>
    <t>Herman Swanson</t>
  </si>
  <si>
    <t>app-620-3752</t>
  </si>
  <si>
    <t>Jonathon</t>
  </si>
  <si>
    <t>Paquette</t>
  </si>
  <si>
    <t>Jonathon Paquette</t>
  </si>
  <si>
    <t>app-620-3757</t>
  </si>
  <si>
    <t>Stephanie</t>
  </si>
  <si>
    <t>Engel</t>
  </si>
  <si>
    <t>Stephanie Engel</t>
  </si>
  <si>
    <t>app-620-3746</t>
  </si>
  <si>
    <t>Miguel</t>
  </si>
  <si>
    <t>Robinson</t>
  </si>
  <si>
    <t>Miguel Robinson</t>
  </si>
  <si>
    <t>app-620-3676</t>
  </si>
  <si>
    <t>Calloway</t>
  </si>
  <si>
    <t>James Calloway</t>
  </si>
  <si>
    <t>app-620-3680</t>
  </si>
  <si>
    <t>Eleanor</t>
  </si>
  <si>
    <t>Kirk</t>
  </si>
  <si>
    <t>Eleanor Kirk</t>
  </si>
  <si>
    <t>app-620-3675</t>
  </si>
  <si>
    <t>Matthew</t>
  </si>
  <si>
    <t>Covington</t>
  </si>
  <si>
    <t>Matthew Covington</t>
  </si>
  <si>
    <t>app-620-3656</t>
  </si>
  <si>
    <t>Bonilla</t>
  </si>
  <si>
    <t>Mary Bonilla</t>
  </si>
  <si>
    <t>app-620-3634</t>
  </si>
  <si>
    <t>Douglas</t>
  </si>
  <si>
    <t>Madison</t>
  </si>
  <si>
    <t>Douglas Madison</t>
  </si>
  <si>
    <t>app-620-3613</t>
  </si>
  <si>
    <t>Marc</t>
  </si>
  <si>
    <t>Watkins</t>
  </si>
  <si>
    <t>Marc Watkins</t>
  </si>
  <si>
    <t>app-620-3539</t>
  </si>
  <si>
    <t>Lewis</t>
  </si>
  <si>
    <t>David Lewis</t>
  </si>
  <si>
    <t>app-620-3572</t>
  </si>
  <si>
    <t>Peter</t>
  </si>
  <si>
    <t>Straughter</t>
  </si>
  <si>
    <t>Peter Straughter</t>
  </si>
  <si>
    <t>app-620-3582</t>
  </si>
  <si>
    <t>Hairston</t>
  </si>
  <si>
    <t>Richard Hairston</t>
  </si>
  <si>
    <t>app-620-3510</t>
  </si>
  <si>
    <t>Crystal</t>
  </si>
  <si>
    <t>Witherington</t>
  </si>
  <si>
    <t>Crystal Witherington</t>
  </si>
  <si>
    <t>app-620-3531</t>
  </si>
  <si>
    <t>Russell</t>
  </si>
  <si>
    <t>Marc Russell</t>
  </si>
  <si>
    <t>app-620-3538</t>
  </si>
  <si>
    <t>Harrington</t>
  </si>
  <si>
    <t>Danny Harrington</t>
  </si>
  <si>
    <t>app-620-3448</t>
  </si>
  <si>
    <t>Bethany</t>
  </si>
  <si>
    <t>Bethany Johnson</t>
  </si>
  <si>
    <t>app-620-3434</t>
  </si>
  <si>
    <t>Tom</t>
  </si>
  <si>
    <t>Rieger</t>
  </si>
  <si>
    <t>Tom Rieger</t>
  </si>
  <si>
    <t>app-620-3235</t>
  </si>
  <si>
    <t>Gerard</t>
  </si>
  <si>
    <t>Mckinney</t>
  </si>
  <si>
    <t>Gerard Mckinney</t>
  </si>
  <si>
    <t>app-620-3207</t>
  </si>
  <si>
    <t>Kathleen</t>
  </si>
  <si>
    <t>Kathleen Marion</t>
  </si>
  <si>
    <t>app-620-3200</t>
  </si>
  <si>
    <t>Eugenia</t>
  </si>
  <si>
    <t>Manzer</t>
  </si>
  <si>
    <t>Eugenia Manzer</t>
  </si>
  <si>
    <t>app-620-3194</t>
  </si>
  <si>
    <t>Fisher</t>
  </si>
  <si>
    <t>James Fisher</t>
  </si>
  <si>
    <t>app-620-3076</t>
  </si>
  <si>
    <t>Kristie</t>
  </si>
  <si>
    <t>Cardenas</t>
  </si>
  <si>
    <t>Kristie Cardenas</t>
  </si>
  <si>
    <t>app-620-3022</t>
  </si>
  <si>
    <t>Gloria</t>
  </si>
  <si>
    <t>Gloria Smith</t>
  </si>
  <si>
    <t>app-620-4027</t>
  </si>
  <si>
    <t>Holly</t>
  </si>
  <si>
    <t>Weber</t>
  </si>
  <si>
    <t>Holly Weber</t>
  </si>
  <si>
    <t>app-620-4007</t>
  </si>
  <si>
    <t>Sheppard</t>
  </si>
  <si>
    <t>Manuel Sheppard</t>
  </si>
  <si>
    <t>app-620-4021</t>
  </si>
  <si>
    <t>Craig</t>
  </si>
  <si>
    <t>Rowland</t>
  </si>
  <si>
    <t>Craig Rowland</t>
  </si>
  <si>
    <t>app-620-3886</t>
  </si>
  <si>
    <t>Angela</t>
  </si>
  <si>
    <t>Grier</t>
  </si>
  <si>
    <t>Angela Grier</t>
  </si>
  <si>
    <t>app-620-3947</t>
  </si>
  <si>
    <t>Donna Taylor</t>
  </si>
  <si>
    <t>app-620-3892</t>
  </si>
  <si>
    <t>Catherine</t>
  </si>
  <si>
    <t>Newquist</t>
  </si>
  <si>
    <t>Catherine Newquist</t>
  </si>
  <si>
    <t>app-620-3894</t>
  </si>
  <si>
    <t>Joseph</t>
  </si>
  <si>
    <t>Knight</t>
  </si>
  <si>
    <t>Joseph Knight</t>
  </si>
  <si>
    <t>app-620-3929</t>
  </si>
  <si>
    <t>Donaldson</t>
  </si>
  <si>
    <t>Richard Donaldson</t>
  </si>
  <si>
    <t>app-620-3792</t>
  </si>
  <si>
    <t>Thomas</t>
  </si>
  <si>
    <t>Royall</t>
  </si>
  <si>
    <t>Thomas Royall</t>
  </si>
  <si>
    <t>app-620-3843</t>
  </si>
  <si>
    <t>Priscilla</t>
  </si>
  <si>
    <t>Priscilla Smith</t>
  </si>
  <si>
    <t>app-620-3772</t>
  </si>
  <si>
    <t>Vivian</t>
  </si>
  <si>
    <t>Vivian Williams</t>
  </si>
  <si>
    <t>app-620-3704</t>
  </si>
  <si>
    <t>Domenica</t>
  </si>
  <si>
    <t>Pearson</t>
  </si>
  <si>
    <t>Domenica Pearson</t>
  </si>
  <si>
    <t>app-620-3836</t>
  </si>
  <si>
    <t>Jennings</t>
  </si>
  <si>
    <t>Matthew Jennings</t>
  </si>
  <si>
    <t>app-620-3821</t>
  </si>
  <si>
    <t>Gary</t>
  </si>
  <si>
    <t>Dingle</t>
  </si>
  <si>
    <t>Gary Dingle</t>
  </si>
  <si>
    <t>app-620-3744</t>
  </si>
  <si>
    <t>Rita</t>
  </si>
  <si>
    <t>Cordell</t>
  </si>
  <si>
    <t>Rita Cordell</t>
  </si>
  <si>
    <t>app-620-3750</t>
  </si>
  <si>
    <t>Ed</t>
  </si>
  <si>
    <t>Ladd</t>
  </si>
  <si>
    <t>Ed Ladd</t>
  </si>
  <si>
    <t>app-620-3620</t>
  </si>
  <si>
    <t>Runyon</t>
  </si>
  <si>
    <t>John Runyon</t>
  </si>
  <si>
    <t>app-620-3589</t>
  </si>
  <si>
    <t>Isbell</t>
  </si>
  <si>
    <t>Michael Isbell</t>
  </si>
  <si>
    <t>app-620-3583</t>
  </si>
  <si>
    <t>Paulina</t>
  </si>
  <si>
    <t>Paulina Rose</t>
  </si>
  <si>
    <t>app-620-3485</t>
  </si>
  <si>
    <t>Juan</t>
  </si>
  <si>
    <t>Arias</t>
  </si>
  <si>
    <t>Juan Arias</t>
  </si>
  <si>
    <t>app-620-3486</t>
  </si>
  <si>
    <t>Juanita</t>
  </si>
  <si>
    <t>Mackenzie</t>
  </si>
  <si>
    <t>Juanita Mackenzie</t>
  </si>
  <si>
    <t>app-620-3472</t>
  </si>
  <si>
    <t>Whiten</t>
  </si>
  <si>
    <t>Dawn Whiten</t>
  </si>
  <si>
    <t>app-620-3478</t>
  </si>
  <si>
    <t>Dickens</t>
  </si>
  <si>
    <t>Randall Dickens</t>
  </si>
  <si>
    <t>app-620-3415</t>
  </si>
  <si>
    <t>Annie</t>
  </si>
  <si>
    <t>Mayon</t>
  </si>
  <si>
    <t>Annie Mayon</t>
  </si>
  <si>
    <t>app-620-3508</t>
  </si>
  <si>
    <t>Lee</t>
  </si>
  <si>
    <t>Okamoto</t>
  </si>
  <si>
    <t>Lee Okamoto</t>
  </si>
  <si>
    <t>app-620-3388</t>
  </si>
  <si>
    <t>Brian</t>
  </si>
  <si>
    <t>Manley</t>
  </si>
  <si>
    <t>Brian Manley</t>
  </si>
  <si>
    <t>app-620-3344</t>
  </si>
  <si>
    <t>Veronica</t>
  </si>
  <si>
    <t>Rasmussen</t>
  </si>
  <si>
    <t>Veronica Rasmussen</t>
  </si>
  <si>
    <t>app-620-3295</t>
  </si>
  <si>
    <t>Sherice</t>
  </si>
  <si>
    <t>Hertel</t>
  </si>
  <si>
    <t>Sherice Hertel</t>
  </si>
  <si>
    <t>app-620-3229</t>
  </si>
  <si>
    <t>Jose</t>
  </si>
  <si>
    <t>Jose Johnson</t>
  </si>
  <si>
    <t>app-620-3106</t>
  </si>
  <si>
    <t>Ginette</t>
  </si>
  <si>
    <t>Kirby</t>
  </si>
  <si>
    <t>Ginette Kirby</t>
  </si>
  <si>
    <t>app-620-3196</t>
  </si>
  <si>
    <t>Serrano</t>
  </si>
  <si>
    <t>Young Serrano</t>
  </si>
  <si>
    <t>app-620-3011</t>
  </si>
  <si>
    <t>Petra</t>
  </si>
  <si>
    <t>Ruiz</t>
  </si>
  <si>
    <t>Petra Ruiz</t>
  </si>
  <si>
    <t>app-620-3105</t>
  </si>
  <si>
    <t>Bobby</t>
  </si>
  <si>
    <t>Moore</t>
  </si>
  <si>
    <t>Bobby Moore</t>
  </si>
  <si>
    <t>app-620-3170</t>
  </si>
  <si>
    <t>Byrnes</t>
  </si>
  <si>
    <t>Kevin Byrnes</t>
  </si>
  <si>
    <t>app-620-3057</t>
  </si>
  <si>
    <t>Jennie</t>
  </si>
  <si>
    <t>Jennie Jones</t>
  </si>
  <si>
    <t>app-620-3033</t>
  </si>
  <si>
    <t>Octavia</t>
  </si>
  <si>
    <t>Octavia Jackson</t>
  </si>
  <si>
    <t>app-620-3928</t>
  </si>
  <si>
    <t>Monson</t>
  </si>
  <si>
    <t>James Monson</t>
  </si>
  <si>
    <t>app-620-3989</t>
  </si>
  <si>
    <t>Cline</t>
  </si>
  <si>
    <t>Melissa Cline</t>
  </si>
  <si>
    <t>app-620-3979</t>
  </si>
  <si>
    <t>Townes</t>
  </si>
  <si>
    <t>Eugene Townes</t>
  </si>
  <si>
    <t>app-620-3867</t>
  </si>
  <si>
    <t>Linda</t>
  </si>
  <si>
    <t>Linda Lee</t>
  </si>
  <si>
    <t>app-620-3834</t>
  </si>
  <si>
    <t>Janelle</t>
  </si>
  <si>
    <t>Cotto</t>
  </si>
  <si>
    <t>Janelle Cotto</t>
  </si>
  <si>
    <t>app-620-3713</t>
  </si>
  <si>
    <t>Greer</t>
  </si>
  <si>
    <t>Betty Greer</t>
  </si>
  <si>
    <t>app-620-3812</t>
  </si>
  <si>
    <t>Ruby</t>
  </si>
  <si>
    <t>Stephens</t>
  </si>
  <si>
    <t>Ruby Stephens</t>
  </si>
  <si>
    <t>app-620-3806</t>
  </si>
  <si>
    <t>Bailey</t>
  </si>
  <si>
    <t>James Bailey</t>
  </si>
  <si>
    <t>app-620-3728</t>
  </si>
  <si>
    <t>Angela Henry</t>
  </si>
  <si>
    <t>app-620-3740</t>
  </si>
  <si>
    <t>Carla</t>
  </si>
  <si>
    <t>Campbell</t>
  </si>
  <si>
    <t>Carla Campbell</t>
  </si>
  <si>
    <t>app-620-3474</t>
  </si>
  <si>
    <t>Leora</t>
  </si>
  <si>
    <t>Purser</t>
  </si>
  <si>
    <t>Leora Purser</t>
  </si>
  <si>
    <t>app-620-3545</t>
  </si>
  <si>
    <t>Bettie</t>
  </si>
  <si>
    <t>Lake</t>
  </si>
  <si>
    <t>Bettie Lake</t>
  </si>
  <si>
    <t>app-620-3557</t>
  </si>
  <si>
    <t>Willie</t>
  </si>
  <si>
    <t>Marvin</t>
  </si>
  <si>
    <t>Willie Marvin</t>
  </si>
  <si>
    <t>app-620-3568</t>
  </si>
  <si>
    <t>Charlotte</t>
  </si>
  <si>
    <t>Benedict</t>
  </si>
  <si>
    <t>Charlotte Benedict</t>
  </si>
  <si>
    <t>app-620-3488</t>
  </si>
  <si>
    <t>Jill</t>
  </si>
  <si>
    <t>Kibler</t>
  </si>
  <si>
    <t>Jill Kibler</t>
  </si>
  <si>
    <t>app-620-3524</t>
  </si>
  <si>
    <t>Larry</t>
  </si>
  <si>
    <t>Hurt</t>
  </si>
  <si>
    <t>Larry Hurt</t>
  </si>
  <si>
    <t>app-620-3440</t>
  </si>
  <si>
    <t>Welling</t>
  </si>
  <si>
    <t>Larry Welling</t>
  </si>
  <si>
    <t>app-620-3419</t>
  </si>
  <si>
    <t>Vicente</t>
  </si>
  <si>
    <t>Vicente Robinson</t>
  </si>
  <si>
    <t>app-620-3378</t>
  </si>
  <si>
    <t>Kellie</t>
  </si>
  <si>
    <t>Bernardini</t>
  </si>
  <si>
    <t>Kellie Bernardini</t>
  </si>
  <si>
    <t>app-620-3382</t>
  </si>
  <si>
    <t>Kathryn</t>
  </si>
  <si>
    <t>Kathryn Vaughn</t>
  </si>
  <si>
    <t>app-620-3251</t>
  </si>
  <si>
    <t>Slaughter</t>
  </si>
  <si>
    <t>Robert Slaughter</t>
  </si>
  <si>
    <t>app-620-3141</t>
  </si>
  <si>
    <t>Jeff</t>
  </si>
  <si>
    <t>Jeff Gilbert</t>
  </si>
  <si>
    <t>app-620-3124</t>
  </si>
  <si>
    <t>Robert Tate</t>
  </si>
  <si>
    <t>app-620-3087</t>
  </si>
  <si>
    <t>Palmer</t>
  </si>
  <si>
    <t>Laurence Palmer</t>
  </si>
  <si>
    <t>app-620-3198</t>
  </si>
  <si>
    <t>Justin</t>
  </si>
  <si>
    <t>Stout</t>
  </si>
  <si>
    <t>Justin Stout</t>
  </si>
  <si>
    <t>app-620-3015</t>
  </si>
  <si>
    <t>Marsha</t>
  </si>
  <si>
    <t>Marsha Carr</t>
  </si>
  <si>
    <t>app-620-3063</t>
  </si>
  <si>
    <t>Raymond</t>
  </si>
  <si>
    <t>Gaylord</t>
  </si>
  <si>
    <t>Raymond Gaylord</t>
  </si>
  <si>
    <t>app-620-3870</t>
  </si>
  <si>
    <t>Viola</t>
  </si>
  <si>
    <t>Huff</t>
  </si>
  <si>
    <t>Viola Huff</t>
  </si>
  <si>
    <t>app-620-3669</t>
  </si>
  <si>
    <t>Teresa</t>
  </si>
  <si>
    <t>Teresa Mcdaniel</t>
  </si>
  <si>
    <t>app-620-3845</t>
  </si>
  <si>
    <t>Claire</t>
  </si>
  <si>
    <t>Evans</t>
  </si>
  <si>
    <t>Claire Evans</t>
  </si>
  <si>
    <t>app-620-3553</t>
  </si>
  <si>
    <t>Emerson</t>
  </si>
  <si>
    <t>Chris Emerson</t>
  </si>
  <si>
    <t>app-620-3498</t>
  </si>
  <si>
    <t>Barbara</t>
  </si>
  <si>
    <t>Roy</t>
  </si>
  <si>
    <t>Barbara Roy</t>
  </si>
  <si>
    <t>app-620-3116</t>
  </si>
  <si>
    <t>Tabitha</t>
  </si>
  <si>
    <t>Finnerty</t>
  </si>
  <si>
    <t>Tabitha Finnerty</t>
  </si>
  <si>
    <t>app-620-3049</t>
  </si>
  <si>
    <t>Sue</t>
  </si>
  <si>
    <t>Sue Huff</t>
  </si>
  <si>
    <t>Content Editor</t>
  </si>
  <si>
    <t>app-620-3062</t>
  </si>
  <si>
    <t>Merrill</t>
  </si>
  <si>
    <t>Hines</t>
  </si>
  <si>
    <t>Merrill Hines</t>
  </si>
  <si>
    <t>app-620-3086</t>
  </si>
  <si>
    <t>Noelia</t>
  </si>
  <si>
    <t>Noelia Maurice</t>
  </si>
  <si>
    <t>app-620-3146</t>
  </si>
  <si>
    <t>Shirely</t>
  </si>
  <si>
    <t>Shirely Miller</t>
  </si>
  <si>
    <t>app-620-3177</t>
  </si>
  <si>
    <t>Russell Wilson</t>
  </si>
  <si>
    <t>app-620-3203</t>
  </si>
  <si>
    <t>Yvonne</t>
  </si>
  <si>
    <t>Correa</t>
  </si>
  <si>
    <t>Yvonne Correa</t>
  </si>
  <si>
    <t>app-620-3218</t>
  </si>
  <si>
    <t>Marie</t>
  </si>
  <si>
    <t>Custer</t>
  </si>
  <si>
    <t>Marie Custer</t>
  </si>
  <si>
    <t>app-620-3309</t>
  </si>
  <si>
    <t>Adam</t>
  </si>
  <si>
    <t>Perez</t>
  </si>
  <si>
    <t>Adam Perez</t>
  </si>
  <si>
    <t>app-620-3350</t>
  </si>
  <si>
    <t>Shawna</t>
  </si>
  <si>
    <t>Meyer</t>
  </si>
  <si>
    <t>Shawna Meyer</t>
  </si>
  <si>
    <t>app-620-3432</t>
  </si>
  <si>
    <t>Stephen</t>
  </si>
  <si>
    <t>Avitia</t>
  </si>
  <si>
    <t>Stephen Avitia</t>
  </si>
  <si>
    <t>app-620-3458</t>
  </si>
  <si>
    <t>Anderson</t>
  </si>
  <si>
    <t>Amanda Anderson</t>
  </si>
  <si>
    <t>app-620-3459</t>
  </si>
  <si>
    <t>Buss</t>
  </si>
  <si>
    <t>Sarah Buss</t>
  </si>
  <si>
    <t>app-620-3460</t>
  </si>
  <si>
    <t>Hugh</t>
  </si>
  <si>
    <t>Pacheco</t>
  </si>
  <si>
    <t>Hugh Pacheco</t>
  </si>
  <si>
    <t>app-620-3505</t>
  </si>
  <si>
    <t>Olga</t>
  </si>
  <si>
    <t>Parise</t>
  </si>
  <si>
    <t>Olga Parise</t>
  </si>
  <si>
    <t>app-620-3573</t>
  </si>
  <si>
    <t>Jeffrey</t>
  </si>
  <si>
    <t>Steed</t>
  </si>
  <si>
    <t>Jeffrey Steed</t>
  </si>
  <si>
    <t>app-620-3591</t>
  </si>
  <si>
    <t>Wagner</t>
  </si>
  <si>
    <t>Janelle Wagner</t>
  </si>
  <si>
    <t>app-620-3887</t>
  </si>
  <si>
    <t>Rachal</t>
  </si>
  <si>
    <t>Dutton</t>
  </si>
  <si>
    <t>Rachal Dutton</t>
  </si>
  <si>
    <t>app-620-3891</t>
  </si>
  <si>
    <t>Alice</t>
  </si>
  <si>
    <t>Alice Fish</t>
  </si>
  <si>
    <t>app-620-3957</t>
  </si>
  <si>
    <t>Don</t>
  </si>
  <si>
    <t>Don Scott</t>
  </si>
  <si>
    <t>app-620-4006</t>
  </si>
  <si>
    <t>Anthony</t>
  </si>
  <si>
    <t>Owsley</t>
  </si>
  <si>
    <t>Anthony Owsley</t>
  </si>
  <si>
    <t>app-620-4004</t>
  </si>
  <si>
    <t>Boudreau</t>
  </si>
  <si>
    <t>John Boudreau</t>
  </si>
  <si>
    <t>app-620-3942</t>
  </si>
  <si>
    <t>Ralph</t>
  </si>
  <si>
    <t>Bell</t>
  </si>
  <si>
    <t>Ralph Bell</t>
  </si>
  <si>
    <t>app-620-3805</t>
  </si>
  <si>
    <t>Works</t>
  </si>
  <si>
    <t>Gary Works</t>
  </si>
  <si>
    <t>app-620-3735</t>
  </si>
  <si>
    <t>Pansy</t>
  </si>
  <si>
    <t>Goodman</t>
  </si>
  <si>
    <t>Pansy Goodman</t>
  </si>
  <si>
    <t>app-620-3734</t>
  </si>
  <si>
    <t>Carolyn</t>
  </si>
  <si>
    <t>Carolyn Mckinney</t>
  </si>
  <si>
    <t>app-620-3630</t>
  </si>
  <si>
    <t>Kilgore</t>
  </si>
  <si>
    <t>Diane Kilgore</t>
  </si>
  <si>
    <t>app-620-3649</t>
  </si>
  <si>
    <t>Christopher Williams</t>
  </si>
  <si>
    <t>app-620-3554</t>
  </si>
  <si>
    <t>Kristen</t>
  </si>
  <si>
    <t>Noland</t>
  </si>
  <si>
    <t>Kristen Noland</t>
  </si>
  <si>
    <t>app-620-3423</t>
  </si>
  <si>
    <t>Walter</t>
  </si>
  <si>
    <t>Reisman</t>
  </si>
  <si>
    <t>Walter Reisman</t>
  </si>
  <si>
    <t>app-620-3430</t>
  </si>
  <si>
    <t>Lamar</t>
  </si>
  <si>
    <t>Wolf</t>
  </si>
  <si>
    <t>Lamar Wolf</t>
  </si>
  <si>
    <t>app-620-3427</t>
  </si>
  <si>
    <t>Bennie</t>
  </si>
  <si>
    <t>Arnott</t>
  </si>
  <si>
    <t>Bennie Arnott</t>
  </si>
  <si>
    <t>app-620-3253</t>
  </si>
  <si>
    <t>Wright</t>
  </si>
  <si>
    <t>Gregory Wright</t>
  </si>
  <si>
    <t>app-620-3267</t>
  </si>
  <si>
    <t>Joshua</t>
  </si>
  <si>
    <t>Joshua David</t>
  </si>
  <si>
    <t>app-620-3283</t>
  </si>
  <si>
    <t>Marty</t>
  </si>
  <si>
    <t>Marty Pearson</t>
  </si>
  <si>
    <t>app-620-3249</t>
  </si>
  <si>
    <t>Misti</t>
  </si>
  <si>
    <t>Perkins</t>
  </si>
  <si>
    <t>Misti Perkins</t>
  </si>
  <si>
    <t>app-620-3214</t>
  </si>
  <si>
    <t>Mark Smith</t>
  </si>
  <si>
    <t>app-620-3202</t>
  </si>
  <si>
    <t>Nancy Bailey</t>
  </si>
  <si>
    <t>app-620-4037</t>
  </si>
  <si>
    <t>Patterson</t>
  </si>
  <si>
    <t>Joseph Patterson</t>
  </si>
  <si>
    <t>app-620-4014</t>
  </si>
  <si>
    <t>Stokes</t>
  </si>
  <si>
    <t>Rose Stokes</t>
  </si>
  <si>
    <t>app-620-4035</t>
  </si>
  <si>
    <t>Houghton</t>
  </si>
  <si>
    <t>James Houghton</t>
  </si>
  <si>
    <t>app-620-3986</t>
  </si>
  <si>
    <t>Ethel</t>
  </si>
  <si>
    <t>Cronk</t>
  </si>
  <si>
    <t>Ethel Cronk</t>
  </si>
  <si>
    <t>app-620-3999</t>
  </si>
  <si>
    <t>Chad</t>
  </si>
  <si>
    <t>Wentworth</t>
  </si>
  <si>
    <t>Chad Wentworth</t>
  </si>
  <si>
    <t>app-620-3889</t>
  </si>
  <si>
    <t>Connie</t>
  </si>
  <si>
    <t>Guthrie</t>
  </si>
  <si>
    <t>Connie Guthrie</t>
  </si>
  <si>
    <t>app-620-3811</t>
  </si>
  <si>
    <t>Hassan</t>
  </si>
  <si>
    <t>Robert Hassan</t>
  </si>
  <si>
    <t>app-620-3784</t>
  </si>
  <si>
    <t>Michael Huff</t>
  </si>
  <si>
    <t>app-620-3788</t>
  </si>
  <si>
    <t>Denise</t>
  </si>
  <si>
    <t>Klar</t>
  </si>
  <si>
    <t>Denise Klar</t>
  </si>
  <si>
    <t>app-620-3718</t>
  </si>
  <si>
    <t>Edna</t>
  </si>
  <si>
    <t>Peterson</t>
  </si>
  <si>
    <t>Edna Peterson</t>
  </si>
  <si>
    <t>app-620-3646</t>
  </si>
  <si>
    <t>Koenig</t>
  </si>
  <si>
    <t>Michael Koenig</t>
  </si>
  <si>
    <t>app-620-3607</t>
  </si>
  <si>
    <t>Feldt</t>
  </si>
  <si>
    <t>Linda Feldt</t>
  </si>
  <si>
    <t>app-620-3562</t>
  </si>
  <si>
    <t>Eric Smith</t>
  </si>
  <si>
    <t>app-620-3521</t>
  </si>
  <si>
    <t>Terry</t>
  </si>
  <si>
    <t>Terry Rose</t>
  </si>
  <si>
    <t>app-620-3400</t>
  </si>
  <si>
    <t>Harris</t>
  </si>
  <si>
    <t>James Harris</t>
  </si>
  <si>
    <t>app-620-3368</t>
  </si>
  <si>
    <t>Noah</t>
  </si>
  <si>
    <t>Good</t>
  </si>
  <si>
    <t>Noah Good</t>
  </si>
  <si>
    <t>app-620-3271</t>
  </si>
  <si>
    <t>Oliver</t>
  </si>
  <si>
    <t>Torrez</t>
  </si>
  <si>
    <t>Oliver Torrez</t>
  </si>
  <si>
    <t>app-620-3128</t>
  </si>
  <si>
    <t>Elizabeth</t>
  </si>
  <si>
    <t>Atkinson</t>
  </si>
  <si>
    <t>Elizabeth Atkinson</t>
  </si>
  <si>
    <t>app-620-3189</t>
  </si>
  <si>
    <t>Tyson</t>
  </si>
  <si>
    <t>Tyson Fisher</t>
  </si>
  <si>
    <t>app-620-3082</t>
  </si>
  <si>
    <t>Jimmie</t>
  </si>
  <si>
    <t>Beecher</t>
  </si>
  <si>
    <t>Jimmie Beecher</t>
  </si>
  <si>
    <t>app-620-3101</t>
  </si>
  <si>
    <t>Keith</t>
  </si>
  <si>
    <t>Keith Howard</t>
  </si>
  <si>
    <t>app-620-3026</t>
  </si>
  <si>
    <t>Ripley</t>
  </si>
  <si>
    <t>Steven Ripley</t>
  </si>
  <si>
    <t>app-620-3028</t>
  </si>
  <si>
    <t>Leslie</t>
  </si>
  <si>
    <t>Eicher</t>
  </si>
  <si>
    <t>Leslie Eicher</t>
  </si>
  <si>
    <t>app-620-3992</t>
  </si>
  <si>
    <t>Folsom</t>
  </si>
  <si>
    <t>Karen Folsom</t>
  </si>
  <si>
    <t>app-620-3940</t>
  </si>
  <si>
    <t>Cruz</t>
  </si>
  <si>
    <t>Cruz June</t>
  </si>
  <si>
    <t>app-620-3855</t>
  </si>
  <si>
    <t>Amy Blake</t>
  </si>
  <si>
    <t>app-620-3762</t>
  </si>
  <si>
    <t>Mike</t>
  </si>
  <si>
    <t>Grandison</t>
  </si>
  <si>
    <t>Mike Grandison</t>
  </si>
  <si>
    <t>app-620-3654</t>
  </si>
  <si>
    <t>Clyde</t>
  </si>
  <si>
    <t>Roth</t>
  </si>
  <si>
    <t>Clyde Roth</t>
  </si>
  <si>
    <t>app-620-3493</t>
  </si>
  <si>
    <t>Mable</t>
  </si>
  <si>
    <t>Patten</t>
  </si>
  <si>
    <t>Mable Patten</t>
  </si>
  <si>
    <t>app-620-3482</t>
  </si>
  <si>
    <t>Clifford</t>
  </si>
  <si>
    <t>Mcdowell</t>
  </si>
  <si>
    <t>Clifford Mcdowell</t>
  </si>
  <si>
    <t>app-620-3504</t>
  </si>
  <si>
    <t>Hannon</t>
  </si>
  <si>
    <t>Robert Hannon</t>
  </si>
  <si>
    <t>app-620-3302</t>
  </si>
  <si>
    <t>Russell Anderson</t>
  </si>
  <si>
    <t>app-620-3303</t>
  </si>
  <si>
    <t>Max</t>
  </si>
  <si>
    <t>Rumbaugh</t>
  </si>
  <si>
    <t>Max Rumbaugh</t>
  </si>
  <si>
    <t>app-620-3053</t>
  </si>
  <si>
    <t>Fernando</t>
  </si>
  <si>
    <t>Jimenez</t>
  </si>
  <si>
    <t>Fernando Jimenez</t>
  </si>
  <si>
    <t>app-620-3683</t>
  </si>
  <si>
    <t>Mckinzie</t>
  </si>
  <si>
    <t>Lisa Mckinzie</t>
  </si>
  <si>
    <t>app-620-3399</t>
  </si>
  <si>
    <t>Nixon</t>
  </si>
  <si>
    <t>Thomas Nixon</t>
  </si>
  <si>
    <t>app-620-3959</t>
  </si>
  <si>
    <t>Vanessa</t>
  </si>
  <si>
    <t>Vanessa Johnson</t>
  </si>
  <si>
    <t>app-620-3362</t>
  </si>
  <si>
    <t>Irene</t>
  </si>
  <si>
    <t>Long</t>
  </si>
  <si>
    <t>Irene Long</t>
  </si>
  <si>
    <t>app-620-3315</t>
  </si>
  <si>
    <t>Abraham</t>
  </si>
  <si>
    <t>Lisa Abraham</t>
  </si>
  <si>
    <t>app-620-3265</t>
  </si>
  <si>
    <t>Fry</t>
  </si>
  <si>
    <t>Linda Fry</t>
  </si>
  <si>
    <t>app-620-3246</t>
  </si>
  <si>
    <t>Phyllis</t>
  </si>
  <si>
    <t>Borkowski</t>
  </si>
  <si>
    <t>Phyllis Borkowski</t>
  </si>
  <si>
    <t>app-620-3188</t>
  </si>
  <si>
    <t>Clay</t>
  </si>
  <si>
    <t>Hostetler</t>
  </si>
  <si>
    <t>Clay Hostetler</t>
  </si>
  <si>
    <t>Data Assistant</t>
  </si>
  <si>
    <t>Finance</t>
  </si>
  <si>
    <t>app-620-3328</t>
  </si>
  <si>
    <t>Felton</t>
  </si>
  <si>
    <t>Amy Felton</t>
  </si>
  <si>
    <t>app-620-3406</t>
  </si>
  <si>
    <t>Robin</t>
  </si>
  <si>
    <t>Wise</t>
  </si>
  <si>
    <t>Robin Wise</t>
  </si>
  <si>
    <t>app-620-3749</t>
  </si>
  <si>
    <t>John Edwards</t>
  </si>
  <si>
    <t>app-620-3981</t>
  </si>
  <si>
    <t>Daniel</t>
  </si>
  <si>
    <t>Pineda</t>
  </si>
  <si>
    <t>Daniel Pineda</t>
  </si>
  <si>
    <t>app-620-3997</t>
  </si>
  <si>
    <t>Susanna</t>
  </si>
  <si>
    <t>Susanna Perez</t>
  </si>
  <si>
    <t>app-620-4011</t>
  </si>
  <si>
    <t>Mercedes</t>
  </si>
  <si>
    <t>Mercedes Turner</t>
  </si>
  <si>
    <t>app-620-3917</t>
  </si>
  <si>
    <t>Paiva</t>
  </si>
  <si>
    <t>Rose Paiva</t>
  </si>
  <si>
    <t>app-620-3907</t>
  </si>
  <si>
    <t>Cooksey</t>
  </si>
  <si>
    <t>Sarah Cooksey</t>
  </si>
  <si>
    <t>app-620-3861</t>
  </si>
  <si>
    <t>Guillermo</t>
  </si>
  <si>
    <t>Guillermo Knight</t>
  </si>
  <si>
    <t>app-620-3842</t>
  </si>
  <si>
    <t>Mildred</t>
  </si>
  <si>
    <t>Dematteo</t>
  </si>
  <si>
    <t>Mildred Dematteo</t>
  </si>
  <si>
    <t>app-620-3804</t>
  </si>
  <si>
    <t>Willie Robinson</t>
  </si>
  <si>
    <t>app-620-3852</t>
  </si>
  <si>
    <t>Dolores</t>
  </si>
  <si>
    <t>Dolores Jones</t>
  </si>
  <si>
    <t>app-620-3817</t>
  </si>
  <si>
    <t>Silberman</t>
  </si>
  <si>
    <t>John Silberman</t>
  </si>
  <si>
    <t>app-620-3790</t>
  </si>
  <si>
    <t>Andrea</t>
  </si>
  <si>
    <t>Varner</t>
  </si>
  <si>
    <t>Andrea Varner</t>
  </si>
  <si>
    <t>app-620-3814</t>
  </si>
  <si>
    <t>Allan</t>
  </si>
  <si>
    <t>Crowder</t>
  </si>
  <si>
    <t>Allan Crowder</t>
  </si>
  <si>
    <t>app-620-3808</t>
  </si>
  <si>
    <t>Carl</t>
  </si>
  <si>
    <t>Carl Ramirez</t>
  </si>
  <si>
    <t>app-620-3803</t>
  </si>
  <si>
    <t>Decosta</t>
  </si>
  <si>
    <t>Bobby Decosta</t>
  </si>
  <si>
    <t>app-620-3755</t>
  </si>
  <si>
    <t>Mohammed</t>
  </si>
  <si>
    <t>Hearn</t>
  </si>
  <si>
    <t>Mohammed Hearn</t>
  </si>
  <si>
    <t>app-620-3776</t>
  </si>
  <si>
    <t>Mcmakin</t>
  </si>
  <si>
    <t>Nancy Mcmakin</t>
  </si>
  <si>
    <t>app-620-3765</t>
  </si>
  <si>
    <t>Lori</t>
  </si>
  <si>
    <t>Lori Johnson</t>
  </si>
  <si>
    <t>app-620-3742</t>
  </si>
  <si>
    <t>Maria</t>
  </si>
  <si>
    <t>Blanchard</t>
  </si>
  <si>
    <t>Maria Blanchard</t>
  </si>
  <si>
    <t>app-620-3674</t>
  </si>
  <si>
    <t>Spina</t>
  </si>
  <si>
    <t>Betty Spina</t>
  </si>
  <si>
    <t>app-620-3647</t>
  </si>
  <si>
    <t>Rosa</t>
  </si>
  <si>
    <t>Hickman</t>
  </si>
  <si>
    <t>Rosa Hickman</t>
  </si>
  <si>
    <t>app-620-3590</t>
  </si>
  <si>
    <t>Stan</t>
  </si>
  <si>
    <t>Stan Perkins</t>
  </si>
  <si>
    <t>app-620-3609</t>
  </si>
  <si>
    <t>Arthur</t>
  </si>
  <si>
    <t>Arthur Peterson</t>
  </si>
  <si>
    <t>app-620-3575</t>
  </si>
  <si>
    <t>Arroyo</t>
  </si>
  <si>
    <t>Devon Arroyo</t>
  </si>
  <si>
    <t>app-620-3546</t>
  </si>
  <si>
    <t>Farley</t>
  </si>
  <si>
    <t>Donna Farley</t>
  </si>
  <si>
    <t>app-620-3522</t>
  </si>
  <si>
    <t>Murphy</t>
  </si>
  <si>
    <t>Jeffrey Murphy</t>
  </si>
  <si>
    <t>app-620-3540</t>
  </si>
  <si>
    <t>Shirley</t>
  </si>
  <si>
    <t>York</t>
  </si>
  <si>
    <t>Shirley York</t>
  </si>
  <si>
    <t>app-620-3503</t>
  </si>
  <si>
    <t>Novak</t>
  </si>
  <si>
    <t>Rosa Novak</t>
  </si>
  <si>
    <t>app-620-3437</t>
  </si>
  <si>
    <t>Sina</t>
  </si>
  <si>
    <t>Field</t>
  </si>
  <si>
    <t>Sina Field</t>
  </si>
  <si>
    <t>app-620-3418</t>
  </si>
  <si>
    <t>Agnes</t>
  </si>
  <si>
    <t>Cardona</t>
  </si>
  <si>
    <t>Agnes Cardona</t>
  </si>
  <si>
    <t>app-620-3404</t>
  </si>
  <si>
    <t>Melani</t>
  </si>
  <si>
    <t>Hartley</t>
  </si>
  <si>
    <t>Melani Hartley</t>
  </si>
  <si>
    <t>app-620-3438</t>
  </si>
  <si>
    <t>Jonathan</t>
  </si>
  <si>
    <t>Fields</t>
  </si>
  <si>
    <t>Jonathan Fields</t>
  </si>
  <si>
    <t>app-620-3314</t>
  </si>
  <si>
    <t>Rosario</t>
  </si>
  <si>
    <t>Stahlman</t>
  </si>
  <si>
    <t>Rosario Stahlman</t>
  </si>
  <si>
    <t>app-620-3327</t>
  </si>
  <si>
    <t>Matt</t>
  </si>
  <si>
    <t>Mccoy</t>
  </si>
  <si>
    <t>Matt Mccoy</t>
  </si>
  <si>
    <t>app-620-3234</t>
  </si>
  <si>
    <t>Stacy</t>
  </si>
  <si>
    <t>Stacy Perkins</t>
  </si>
  <si>
    <t>app-620-3287</t>
  </si>
  <si>
    <t>Hidalgo</t>
  </si>
  <si>
    <t>Henry Hidalgo</t>
  </si>
  <si>
    <t>app-620-3239</t>
  </si>
  <si>
    <t>Santos</t>
  </si>
  <si>
    <t>Morrone</t>
  </si>
  <si>
    <t>Santos Morrone</t>
  </si>
  <si>
    <t>app-620-3108</t>
  </si>
  <si>
    <t>Jennifer</t>
  </si>
  <si>
    <t>Howell</t>
  </si>
  <si>
    <t>Jennifer Howell</t>
  </si>
  <si>
    <t>app-620-3126</t>
  </si>
  <si>
    <t>Francis</t>
  </si>
  <si>
    <t>Newsome</t>
  </si>
  <si>
    <t>Francis Newsome</t>
  </si>
  <si>
    <t>app-620-3191</t>
  </si>
  <si>
    <t>Dwight</t>
  </si>
  <si>
    <t>Root</t>
  </si>
  <si>
    <t>Dwight Root</t>
  </si>
  <si>
    <t>app-620-3098</t>
  </si>
  <si>
    <t>Louis</t>
  </si>
  <si>
    <t>Louis Clifford</t>
  </si>
  <si>
    <t>app-620-3095</t>
  </si>
  <si>
    <t>Henry Patterson</t>
  </si>
  <si>
    <t>app-620-3044</t>
  </si>
  <si>
    <t>Felipe</t>
  </si>
  <si>
    <t>Walther</t>
  </si>
  <si>
    <t>Felipe Walther</t>
  </si>
  <si>
    <t>app-620-3100</t>
  </si>
  <si>
    <t>Fox</t>
  </si>
  <si>
    <t>Peter Fox</t>
  </si>
  <si>
    <t>app-620-3017</t>
  </si>
  <si>
    <t>Carmen</t>
  </si>
  <si>
    <t>Pagano</t>
  </si>
  <si>
    <t>Carmen Pagano</t>
  </si>
  <si>
    <t>app-620-3016</t>
  </si>
  <si>
    <t>Sara</t>
  </si>
  <si>
    <t>Sara Myers</t>
  </si>
  <si>
    <t>app-620-3773</t>
  </si>
  <si>
    <t>Jennifer Smith</t>
  </si>
  <si>
    <t>app-620-3678</t>
  </si>
  <si>
    <t>Doris</t>
  </si>
  <si>
    <t>Rocha</t>
  </si>
  <si>
    <t>Doris Rocha</t>
  </si>
  <si>
    <t>app-620-3665</t>
  </si>
  <si>
    <t>Mamie</t>
  </si>
  <si>
    <t>Glidewell</t>
  </si>
  <si>
    <t>Mamie Glidewell</t>
  </si>
  <si>
    <t>app-620-3621</t>
  </si>
  <si>
    <t>Kidd</t>
  </si>
  <si>
    <t>Marie Kidd</t>
  </si>
  <si>
    <t>app-620-3569</t>
  </si>
  <si>
    <t>Calvin</t>
  </si>
  <si>
    <t>Grimes</t>
  </si>
  <si>
    <t>Calvin Grimes</t>
  </si>
  <si>
    <t>app-620-3615</t>
  </si>
  <si>
    <t>Mckey</t>
  </si>
  <si>
    <t>Rose Mckey</t>
  </si>
  <si>
    <t>app-620-3473</t>
  </si>
  <si>
    <t>Steve</t>
  </si>
  <si>
    <t>Morales</t>
  </si>
  <si>
    <t>Steve Morales</t>
  </si>
  <si>
    <t>app-620-3424</t>
  </si>
  <si>
    <t>Vickie</t>
  </si>
  <si>
    <t>Chang</t>
  </si>
  <si>
    <t>Vickie Chang</t>
  </si>
  <si>
    <t>app-620-3464</t>
  </si>
  <si>
    <t>Lafferty</t>
  </si>
  <si>
    <t>William Lafferty</t>
  </si>
  <si>
    <t>app-620-3422</t>
  </si>
  <si>
    <t>Rhoades</t>
  </si>
  <si>
    <t>Pearl Rhoades</t>
  </si>
  <si>
    <t>app-620-3333</t>
  </si>
  <si>
    <t>Lovette</t>
  </si>
  <si>
    <t>Matthew Lovette</t>
  </si>
  <si>
    <t>app-620-3182</t>
  </si>
  <si>
    <t>Murray</t>
  </si>
  <si>
    <t>Peter Murray</t>
  </si>
  <si>
    <t>app-620-3156</t>
  </si>
  <si>
    <t>Ana</t>
  </si>
  <si>
    <t>Ana Bailey</t>
  </si>
  <si>
    <t>app-620-3073</t>
  </si>
  <si>
    <t>Bill</t>
  </si>
  <si>
    <t>Bill Williams</t>
  </si>
  <si>
    <t>app-620-3088</t>
  </si>
  <si>
    <t>Earl</t>
  </si>
  <si>
    <t>Brown</t>
  </si>
  <si>
    <t>Earl Brown</t>
  </si>
  <si>
    <t>app-620-3900</t>
  </si>
  <si>
    <t>Micheal</t>
  </si>
  <si>
    <t>Micheal Smith</t>
  </si>
  <si>
    <t>app-620-3710</t>
  </si>
  <si>
    <t>Damon</t>
  </si>
  <si>
    <t>Flaugher</t>
  </si>
  <si>
    <t>Damon Flaugher</t>
  </si>
  <si>
    <t>app-620-3709</t>
  </si>
  <si>
    <t>Cindy</t>
  </si>
  <si>
    <t>Wilner</t>
  </si>
  <si>
    <t>Cindy Wilner</t>
  </si>
  <si>
    <t>app-620-3386</t>
  </si>
  <si>
    <t>Evelyn</t>
  </si>
  <si>
    <t>Sheard</t>
  </si>
  <si>
    <t>Evelyn Sheard</t>
  </si>
  <si>
    <t>app-620-3282</t>
  </si>
  <si>
    <t>Lois</t>
  </si>
  <si>
    <t>Nielsen</t>
  </si>
  <si>
    <t>Lois Nielsen</t>
  </si>
  <si>
    <t>app-620-3298</t>
  </si>
  <si>
    <t>Ginger</t>
  </si>
  <si>
    <t>Gilliam</t>
  </si>
  <si>
    <t>Ginger Gilliam</t>
  </si>
  <si>
    <t>app-620-3211</t>
  </si>
  <si>
    <t>Jane</t>
  </si>
  <si>
    <t>Jane Wilson</t>
  </si>
  <si>
    <t>app-620-3578</t>
  </si>
  <si>
    <t>Ritchie</t>
  </si>
  <si>
    <t>Murray Ritchie</t>
  </si>
  <si>
    <t>app-620-3140</t>
  </si>
  <si>
    <t>James Jones</t>
  </si>
  <si>
    <t>app-620-3143</t>
  </si>
  <si>
    <t>Jimmy</t>
  </si>
  <si>
    <t>Martell</t>
  </si>
  <si>
    <t>Jimmy Martell</t>
  </si>
  <si>
    <t>app-620-3167</t>
  </si>
  <si>
    <t>Linda Campbell</t>
  </si>
  <si>
    <t>HR Manager</t>
  </si>
  <si>
    <t>Human Resources</t>
  </si>
  <si>
    <t>app-620-3281</t>
  </si>
  <si>
    <t>Rebecca</t>
  </si>
  <si>
    <t>Richardson</t>
  </si>
  <si>
    <t>Rebecca Richardson</t>
  </si>
  <si>
    <t>app-620-3594</t>
  </si>
  <si>
    <t>Burnett</t>
  </si>
  <si>
    <t>Phyllis Burnett</t>
  </si>
  <si>
    <t>app-620-3624</t>
  </si>
  <si>
    <t>Deborah Turner</t>
  </si>
  <si>
    <t>app-620-3844</t>
  </si>
  <si>
    <t>Kristine</t>
  </si>
  <si>
    <t>Powell</t>
  </si>
  <si>
    <t>Kristine Powell</t>
  </si>
  <si>
    <t>app-620-3927</t>
  </si>
  <si>
    <t>Kristy</t>
  </si>
  <si>
    <t>Cheatham</t>
  </si>
  <si>
    <t>Kristy Cheatham</t>
  </si>
  <si>
    <t>app-620-3964</t>
  </si>
  <si>
    <t>Gwendolyn</t>
  </si>
  <si>
    <t>Gwendolyn Turner</t>
  </si>
  <si>
    <t>app-620-3998</t>
  </si>
  <si>
    <t>Benjamin</t>
  </si>
  <si>
    <t>Linda Benjamin</t>
  </si>
  <si>
    <t>app-620-4000</t>
  </si>
  <si>
    <t>Edwin</t>
  </si>
  <si>
    <t>Hotchkiss</t>
  </si>
  <si>
    <t>Edwin Hotchkiss</t>
  </si>
  <si>
    <t>app-620-3798</t>
  </si>
  <si>
    <t>Carroll</t>
  </si>
  <si>
    <t>Valladares</t>
  </si>
  <si>
    <t>Carroll Valladares</t>
  </si>
  <si>
    <t>app-620-3751</t>
  </si>
  <si>
    <t>Kristin</t>
  </si>
  <si>
    <t>Ogawa</t>
  </si>
  <si>
    <t>Kristin Ogawa</t>
  </si>
  <si>
    <t>app-620-3355</t>
  </si>
  <si>
    <t>Elva</t>
  </si>
  <si>
    <t>Stoner</t>
  </si>
  <si>
    <t>Elva Stoner</t>
  </si>
  <si>
    <t>app-620-3279</t>
  </si>
  <si>
    <t>Lillian</t>
  </si>
  <si>
    <t>Coe</t>
  </si>
  <si>
    <t>Lillian Coe</t>
  </si>
  <si>
    <t>app-620-3228</t>
  </si>
  <si>
    <t>Dickerson</t>
  </si>
  <si>
    <t>Michael Dickerson</t>
  </si>
  <si>
    <t>app-620-3280</t>
  </si>
  <si>
    <t>Megan</t>
  </si>
  <si>
    <t>Megan Perez</t>
  </si>
  <si>
    <t>app-620-3269</t>
  </si>
  <si>
    <t>Rebekah</t>
  </si>
  <si>
    <t>Watson</t>
  </si>
  <si>
    <t>Rebekah Watson</t>
  </si>
  <si>
    <t>app-620-3180</t>
  </si>
  <si>
    <t>Bryan</t>
  </si>
  <si>
    <t>Kathryn Bryan</t>
  </si>
  <si>
    <t>app-620-3078</t>
  </si>
  <si>
    <t>Montgomery</t>
  </si>
  <si>
    <t>Mildred Montgomery</t>
  </si>
  <si>
    <t>app-620-3958</t>
  </si>
  <si>
    <t>Cheryl</t>
  </si>
  <si>
    <t>Drake</t>
  </si>
  <si>
    <t>Cheryl Drake</t>
  </si>
  <si>
    <t>app-620-3603</t>
  </si>
  <si>
    <t>Felicitas</t>
  </si>
  <si>
    <t>Doran</t>
  </si>
  <si>
    <t>Felicitas Doran</t>
  </si>
  <si>
    <t>app-620-3336</t>
  </si>
  <si>
    <t>Jenkins</t>
  </si>
  <si>
    <t>Douglas Jenkins</t>
  </si>
  <si>
    <t>app-620-3260</t>
  </si>
  <si>
    <t>Tracy</t>
  </si>
  <si>
    <t>Fuchs</t>
  </si>
  <si>
    <t>Tracy Fuchs</t>
  </si>
  <si>
    <t>app-620-3224</t>
  </si>
  <si>
    <t>Blanco</t>
  </si>
  <si>
    <t>Helen Blanco</t>
  </si>
  <si>
    <t>app-620-3042</t>
  </si>
  <si>
    <t>Whitaker</t>
  </si>
  <si>
    <t>Tracy Whitaker</t>
  </si>
  <si>
    <t>app-620-3935</t>
  </si>
  <si>
    <t>Carl Baker</t>
  </si>
  <si>
    <t>app-620-3598</t>
  </si>
  <si>
    <t>Andre</t>
  </si>
  <si>
    <t>Stpierre</t>
  </si>
  <si>
    <t>Andre Stpierre</t>
  </si>
  <si>
    <t>app-620-3345</t>
  </si>
  <si>
    <t>Wadkins</t>
  </si>
  <si>
    <t>Dawn Wadkins</t>
  </si>
  <si>
    <t>app-620-3840</t>
  </si>
  <si>
    <t>Mitchell</t>
  </si>
  <si>
    <t>Kieffer</t>
  </si>
  <si>
    <t>Mitchell Kieffer</t>
  </si>
  <si>
    <t>app-620-3010</t>
  </si>
  <si>
    <t>Cho</t>
  </si>
  <si>
    <t>Cindy Cho</t>
  </si>
  <si>
    <t>app-620-3040</t>
  </si>
  <si>
    <t>Julia</t>
  </si>
  <si>
    <t>Ochoa</t>
  </si>
  <si>
    <t>Julia Ochoa</t>
  </si>
  <si>
    <t>Programmer</t>
  </si>
  <si>
    <t>IT</t>
  </si>
  <si>
    <t>app-620-3080</t>
  </si>
  <si>
    <t>Julius</t>
  </si>
  <si>
    <t>Barclay</t>
  </si>
  <si>
    <t>Julius Barclay</t>
  </si>
  <si>
    <t>app-620-3090</t>
  </si>
  <si>
    <t>Dunford</t>
  </si>
  <si>
    <t>Susan Dunford</t>
  </si>
  <si>
    <t>app-620-3109</t>
  </si>
  <si>
    <t>Jim</t>
  </si>
  <si>
    <t>Snyder</t>
  </si>
  <si>
    <t>Jim Snyder</t>
  </si>
  <si>
    <t>app-620-3176</t>
  </si>
  <si>
    <t>Jesse</t>
  </si>
  <si>
    <t>Tackett</t>
  </si>
  <si>
    <t>Jesse Tackett</t>
  </si>
  <si>
    <t>app-620-3226</t>
  </si>
  <si>
    <t>Frank</t>
  </si>
  <si>
    <t>Frank Howard</t>
  </si>
  <si>
    <t>app-620-3238</t>
  </si>
  <si>
    <t>Grundy</t>
  </si>
  <si>
    <t>James Grundy</t>
  </si>
  <si>
    <t>app-620-3255</t>
  </si>
  <si>
    <t>Basler</t>
  </si>
  <si>
    <t>Brian Basler</t>
  </si>
  <si>
    <t>app-620-3455</t>
  </si>
  <si>
    <t>Andersen</t>
  </si>
  <si>
    <t>Julia Andersen</t>
  </si>
  <si>
    <t>app-620-3470</t>
  </si>
  <si>
    <t>Sonya</t>
  </si>
  <si>
    <t>Winston</t>
  </si>
  <si>
    <t>Sonya Winston</t>
  </si>
  <si>
    <t>app-620-3500</t>
  </si>
  <si>
    <t>Wanda Johnson</t>
  </si>
  <si>
    <t>app-620-3571</t>
  </si>
  <si>
    <t>Lucille</t>
  </si>
  <si>
    <t>Gonzalez</t>
  </si>
  <si>
    <t>Lucille Gonzalez</t>
  </si>
  <si>
    <t>app-620-3635</t>
  </si>
  <si>
    <t>Benz</t>
  </si>
  <si>
    <t>Linda Benz</t>
  </si>
  <si>
    <t>app-620-3667</t>
  </si>
  <si>
    <t>Brenda</t>
  </si>
  <si>
    <t>Helms</t>
  </si>
  <si>
    <t>Brenda Helms</t>
  </si>
  <si>
    <t>app-620-3698</t>
  </si>
  <si>
    <t>Velma</t>
  </si>
  <si>
    <t>Velma Gregory</t>
  </si>
  <si>
    <t>app-620-3716</t>
  </si>
  <si>
    <t>Stone</t>
  </si>
  <si>
    <t>Sylvia Stone</t>
  </si>
  <si>
    <t>app-620-3769</t>
  </si>
  <si>
    <t>Juanita Martinez</t>
  </si>
  <si>
    <t>app-620-3778</t>
  </si>
  <si>
    <t>Shelby</t>
  </si>
  <si>
    <t>Shelby Anderson</t>
  </si>
  <si>
    <t>app-620-3824</t>
  </si>
  <si>
    <t>Margaret</t>
  </si>
  <si>
    <t>Dunlap</t>
  </si>
  <si>
    <t>Margaret Dunlap</t>
  </si>
  <si>
    <t>app-620-3826</t>
  </si>
  <si>
    <t>Lawson</t>
  </si>
  <si>
    <t>William Lawson</t>
  </si>
  <si>
    <t>app-620-3832</t>
  </si>
  <si>
    <t>Brett</t>
  </si>
  <si>
    <t>Brett Williams</t>
  </si>
  <si>
    <t>app-620-3863</t>
  </si>
  <si>
    <t>Coady</t>
  </si>
  <si>
    <t>Joseph Coady</t>
  </si>
  <si>
    <t>app-620-3865</t>
  </si>
  <si>
    <t>Rhodes</t>
  </si>
  <si>
    <t>Robert Rhodes</t>
  </si>
  <si>
    <t>app-620-3955</t>
  </si>
  <si>
    <t>Lindsey</t>
  </si>
  <si>
    <t>John Lindsey</t>
  </si>
  <si>
    <t>app-620-3983</t>
  </si>
  <si>
    <t>Sorrells</t>
  </si>
  <si>
    <t>Sharon Sorrells</t>
  </si>
  <si>
    <t>app-620-3995</t>
  </si>
  <si>
    <t>Roger</t>
  </si>
  <si>
    <t>Hardesty</t>
  </si>
  <si>
    <t>Roger Hardesty</t>
  </si>
  <si>
    <t>app-620-4016</t>
  </si>
  <si>
    <t>Grayson</t>
  </si>
  <si>
    <t>Cheryl Grayson</t>
  </si>
  <si>
    <t>app-620-4031</t>
  </si>
  <si>
    <t>Haynes</t>
  </si>
  <si>
    <t>Michael Haynes</t>
  </si>
  <si>
    <t>app-620-4044</t>
  </si>
  <si>
    <t>Alfred</t>
  </si>
  <si>
    <t>Alfred Swanson</t>
  </si>
  <si>
    <t>app-620-3932</t>
  </si>
  <si>
    <t>Georgia</t>
  </si>
  <si>
    <t>Georgia Jennings</t>
  </si>
  <si>
    <t>app-620-4008</t>
  </si>
  <si>
    <t>Elanor</t>
  </si>
  <si>
    <t>Rao</t>
  </si>
  <si>
    <t>Elanor Rao</t>
  </si>
  <si>
    <t>app-620-3984</t>
  </si>
  <si>
    <t>Paul</t>
  </si>
  <si>
    <t>Gonzales</t>
  </si>
  <si>
    <t>Paul Gonzales</t>
  </si>
  <si>
    <t>app-620-3978</t>
  </si>
  <si>
    <t>Walker</t>
  </si>
  <si>
    <t>Ruby Walker</t>
  </si>
  <si>
    <t>app-620-3922</t>
  </si>
  <si>
    <t>Joy</t>
  </si>
  <si>
    <t>Sanchez</t>
  </si>
  <si>
    <t>Joy Sanchez</t>
  </si>
  <si>
    <t>app-620-3869</t>
  </si>
  <si>
    <t>Marcus</t>
  </si>
  <si>
    <t>Looper</t>
  </si>
  <si>
    <t>Marcus Looper</t>
  </si>
  <si>
    <t>app-620-3888</t>
  </si>
  <si>
    <t>Mandy</t>
  </si>
  <si>
    <t>Hill</t>
  </si>
  <si>
    <t>Mandy Hill</t>
  </si>
  <si>
    <t>app-620-3884</t>
  </si>
  <si>
    <t>Lee Murphy</t>
  </si>
  <si>
    <t>app-620-3809</t>
  </si>
  <si>
    <t>Shirley Peterson</t>
  </si>
  <si>
    <t>app-620-3830</t>
  </si>
  <si>
    <t>Emma</t>
  </si>
  <si>
    <t>Geiger</t>
  </si>
  <si>
    <t>Emma Geiger</t>
  </si>
  <si>
    <t>app-620-3708</t>
  </si>
  <si>
    <t>Hyacinth</t>
  </si>
  <si>
    <t>Rider</t>
  </si>
  <si>
    <t>Hyacinth Rider</t>
  </si>
  <si>
    <t>app-620-3810</t>
  </si>
  <si>
    <t>Rainey</t>
  </si>
  <si>
    <t>Rebecca Rainey</t>
  </si>
  <si>
    <t>app-620-3841</t>
  </si>
  <si>
    <t>Norma</t>
  </si>
  <si>
    <t>Newman</t>
  </si>
  <si>
    <t>Norma Newman</t>
  </si>
  <si>
    <t>app-620-3782</t>
  </si>
  <si>
    <t>Tammy</t>
  </si>
  <si>
    <t>Tammy Henry</t>
  </si>
  <si>
    <t>app-620-3819</t>
  </si>
  <si>
    <t>Beane</t>
  </si>
  <si>
    <t>Brenda Beane</t>
  </si>
  <si>
    <t>app-620-3720</t>
  </si>
  <si>
    <t>Cary</t>
  </si>
  <si>
    <t>Cary Jackson</t>
  </si>
  <si>
    <t>app-620-3684</t>
  </si>
  <si>
    <t>Victor</t>
  </si>
  <si>
    <t>Richard Victor</t>
  </si>
  <si>
    <t>app-620-3692</t>
  </si>
  <si>
    <t>Rene</t>
  </si>
  <si>
    <t>Lyman</t>
  </si>
  <si>
    <t>Rene Lyman</t>
  </si>
  <si>
    <t>app-620-3642</t>
  </si>
  <si>
    <t>Jean</t>
  </si>
  <si>
    <t>Fuson</t>
  </si>
  <si>
    <t>Jean Fuson</t>
  </si>
  <si>
    <t>app-620-3561</t>
  </si>
  <si>
    <t>Goldston</t>
  </si>
  <si>
    <t>John Goldston</t>
  </si>
  <si>
    <t>app-620-3592</t>
  </si>
  <si>
    <t>Mccrady</t>
  </si>
  <si>
    <t>Gary Mccrady</t>
  </si>
  <si>
    <t>app-620-3544</t>
  </si>
  <si>
    <t>Blosser</t>
  </si>
  <si>
    <t>Brian Blosser</t>
  </si>
  <si>
    <t>app-620-3555</t>
  </si>
  <si>
    <t>Morris</t>
  </si>
  <si>
    <t>Carter</t>
  </si>
  <si>
    <t>Morris Carter</t>
  </si>
  <si>
    <t>app-620-3543</t>
  </si>
  <si>
    <t>Leon</t>
  </si>
  <si>
    <t>Winfield</t>
  </si>
  <si>
    <t>Leon Winfield</t>
  </si>
  <si>
    <t>app-620-3517</t>
  </si>
  <si>
    <t>Miner</t>
  </si>
  <si>
    <t>Eric Miner</t>
  </si>
  <si>
    <t>app-620-3519</t>
  </si>
  <si>
    <t>Kincaid</t>
  </si>
  <si>
    <t>Patricia Kincaid</t>
  </si>
  <si>
    <t>app-620-3529</t>
  </si>
  <si>
    <t>Pugh</t>
  </si>
  <si>
    <t>Ashley Pugh</t>
  </si>
  <si>
    <t>app-620-3475</t>
  </si>
  <si>
    <t>Lorraine</t>
  </si>
  <si>
    <t>Hicks</t>
  </si>
  <si>
    <t>Lorraine Hicks</t>
  </si>
  <si>
    <t>app-620-3457</t>
  </si>
  <si>
    <t>Dennis</t>
  </si>
  <si>
    <t>Dennis Ray</t>
  </si>
  <si>
    <t>app-620-3420</t>
  </si>
  <si>
    <t>Edward</t>
  </si>
  <si>
    <t>Edward Jenkins</t>
  </si>
  <si>
    <t>app-620-3444</t>
  </si>
  <si>
    <t>Stanley</t>
  </si>
  <si>
    <t>Baran</t>
  </si>
  <si>
    <t>Stanley Baran</t>
  </si>
  <si>
    <t>app-620-3413</t>
  </si>
  <si>
    <t>Elvia</t>
  </si>
  <si>
    <t>Turley</t>
  </si>
  <si>
    <t>Elvia Turley</t>
  </si>
  <si>
    <t>app-620-3425</t>
  </si>
  <si>
    <t>Philip</t>
  </si>
  <si>
    <t>Adams</t>
  </si>
  <si>
    <t>Philip Adams</t>
  </si>
  <si>
    <t>app-620-3384</t>
  </si>
  <si>
    <t>Cokley</t>
  </si>
  <si>
    <t>Cindy Cokley</t>
  </si>
  <si>
    <t>app-620-3305</t>
  </si>
  <si>
    <t>Guy</t>
  </si>
  <si>
    <t>Patricia Guy</t>
  </si>
  <si>
    <t>app-620-3346</t>
  </si>
  <si>
    <t>Baxter</t>
  </si>
  <si>
    <t>Christopher Baxter</t>
  </si>
  <si>
    <t>app-620-3237</t>
  </si>
  <si>
    <t>Christopher Jones</t>
  </si>
  <si>
    <t>app-620-3227</t>
  </si>
  <si>
    <t>Estrada</t>
  </si>
  <si>
    <t>James Estrada</t>
  </si>
  <si>
    <t>app-620-3021</t>
  </si>
  <si>
    <t>Sari</t>
  </si>
  <si>
    <t>Mutaki</t>
  </si>
  <si>
    <t>Sari Mutaki</t>
  </si>
  <si>
    <t>app-620-3099</t>
  </si>
  <si>
    <t>Joyce</t>
  </si>
  <si>
    <t>Joyce Howard</t>
  </si>
  <si>
    <t>app-620-3096</t>
  </si>
  <si>
    <t>Jack</t>
  </si>
  <si>
    <t>Seaman</t>
  </si>
  <si>
    <t>Jack Seaman</t>
  </si>
  <si>
    <t>app-620-3125</t>
  </si>
  <si>
    <t>Prinz</t>
  </si>
  <si>
    <t>Bennie Prinz</t>
  </si>
  <si>
    <t>app-620-3014</t>
  </si>
  <si>
    <t>Maria Perez</t>
  </si>
  <si>
    <t>app-620-3020</t>
  </si>
  <si>
    <t>Li</t>
  </si>
  <si>
    <t>Chen</t>
  </si>
  <si>
    <t>Li Chen</t>
  </si>
  <si>
    <t>app-620-3951</t>
  </si>
  <si>
    <t>Webb</t>
  </si>
  <si>
    <t>Sherry Webb</t>
  </si>
  <si>
    <t>app-620-3948</t>
  </si>
  <si>
    <t>Phyllis Johnson</t>
  </si>
  <si>
    <t>app-620-4033</t>
  </si>
  <si>
    <t>Charles</t>
  </si>
  <si>
    <t>Duckworth</t>
  </si>
  <si>
    <t>Charles Duckworth</t>
  </si>
  <si>
    <t>app-620-3974</t>
  </si>
  <si>
    <t>Fasano</t>
  </si>
  <si>
    <t>Gregory Fasano</t>
  </si>
  <si>
    <t>app-620-3988</t>
  </si>
  <si>
    <t>Joseph Lopez</t>
  </si>
  <si>
    <t>app-620-3924</t>
  </si>
  <si>
    <t>Tapia</t>
  </si>
  <si>
    <t>James Tapia</t>
  </si>
  <si>
    <t>app-620-3936</t>
  </si>
  <si>
    <t>Clark</t>
  </si>
  <si>
    <t>Robert Clark</t>
  </si>
  <si>
    <t>app-620-3914</t>
  </si>
  <si>
    <t>Zabala</t>
  </si>
  <si>
    <t>Lucille Zabala</t>
  </si>
  <si>
    <t>app-620-3885</t>
  </si>
  <si>
    <t>Maxwell</t>
  </si>
  <si>
    <t>Ralph Maxwell</t>
  </si>
  <si>
    <t>app-620-3860</t>
  </si>
  <si>
    <t>Tanner</t>
  </si>
  <si>
    <t>Garner</t>
  </si>
  <si>
    <t>Tanner Garner</t>
  </si>
  <si>
    <t>app-620-3715</t>
  </si>
  <si>
    <t>Hunt</t>
  </si>
  <si>
    <t>Ed Hunt</t>
  </si>
  <si>
    <t>app-620-3726</t>
  </si>
  <si>
    <t>Grant</t>
  </si>
  <si>
    <t>Houlihan</t>
  </si>
  <si>
    <t>Grant Houlihan</t>
  </si>
  <si>
    <t>app-620-3631</t>
  </si>
  <si>
    <t>Brock</t>
  </si>
  <si>
    <t>Rebecca Brock</t>
  </si>
  <si>
    <t>app-620-3625</t>
  </si>
  <si>
    <t>Pam</t>
  </si>
  <si>
    <t>Ackley</t>
  </si>
  <si>
    <t>Pam Ackley</t>
  </si>
  <si>
    <t>app-620-3566</t>
  </si>
  <si>
    <t>Jamel</t>
  </si>
  <si>
    <t>Jamel Gonzalez</t>
  </si>
  <si>
    <t>app-620-3536</t>
  </si>
  <si>
    <t>Marion Watkins</t>
  </si>
  <si>
    <t>app-620-3471</t>
  </si>
  <si>
    <t>Kelly Perez</t>
  </si>
  <si>
    <t>app-620-3495</t>
  </si>
  <si>
    <t>Ellen</t>
  </si>
  <si>
    <t>Ellen Thomas</t>
  </si>
  <si>
    <t>app-620-3512</t>
  </si>
  <si>
    <t>Glen</t>
  </si>
  <si>
    <t>Peyton</t>
  </si>
  <si>
    <t>Glen Peyton</t>
  </si>
  <si>
    <t>app-620-3511</t>
  </si>
  <si>
    <t>Hager</t>
  </si>
  <si>
    <t>Robert Hager</t>
  </si>
  <si>
    <t>app-620-3476</t>
  </si>
  <si>
    <t>Chestnut</t>
  </si>
  <si>
    <t>Linda Chestnut</t>
  </si>
  <si>
    <t>app-620-3489</t>
  </si>
  <si>
    <t>Kimber</t>
  </si>
  <si>
    <t>Kimber Mitchell</t>
  </si>
  <si>
    <t>app-620-3454</t>
  </si>
  <si>
    <t>Hood</t>
  </si>
  <si>
    <t>Cindy Hood</t>
  </si>
  <si>
    <t>app-620-3447</t>
  </si>
  <si>
    <t>Groves</t>
  </si>
  <si>
    <t>Rosa Groves</t>
  </si>
  <si>
    <t>app-620-3409</t>
  </si>
  <si>
    <t>Dwayne</t>
  </si>
  <si>
    <t>Rich</t>
  </si>
  <si>
    <t>Dwayne Rich</t>
  </si>
  <si>
    <t>app-620-3403</t>
  </si>
  <si>
    <t>Black</t>
  </si>
  <si>
    <t>Kelly Black</t>
  </si>
  <si>
    <t>app-620-3373</t>
  </si>
  <si>
    <t>Dickey</t>
  </si>
  <si>
    <t>Charles Dickey</t>
  </si>
  <si>
    <t>app-620-3366</t>
  </si>
  <si>
    <t>Bond</t>
  </si>
  <si>
    <t>Cheryl Bond</t>
  </si>
  <si>
    <t>app-620-3374</t>
  </si>
  <si>
    <t>Vaughan</t>
  </si>
  <si>
    <t>Thomas Vaughan</t>
  </si>
  <si>
    <t>app-620-3322</t>
  </si>
  <si>
    <t>Phillips</t>
  </si>
  <si>
    <t>Paul Phillips</t>
  </si>
  <si>
    <t>app-620-3259</t>
  </si>
  <si>
    <t>Zulma</t>
  </si>
  <si>
    <t>Walsh</t>
  </si>
  <si>
    <t>Zulma Walsh</t>
  </si>
  <si>
    <t>app-620-3304</t>
  </si>
  <si>
    <t>Billie</t>
  </si>
  <si>
    <t>Denney</t>
  </si>
  <si>
    <t>Billie Denney</t>
  </si>
  <si>
    <t>app-620-3275</t>
  </si>
  <si>
    <t>Rick</t>
  </si>
  <si>
    <t>Robert Rick</t>
  </si>
  <si>
    <t>app-620-3286</t>
  </si>
  <si>
    <t>Darwin</t>
  </si>
  <si>
    <t>Hopkins</t>
  </si>
  <si>
    <t>Darwin Hopkins</t>
  </si>
  <si>
    <t>app-620-3097</t>
  </si>
  <si>
    <t>Storey</t>
  </si>
  <si>
    <t>Judith Storey</t>
  </si>
  <si>
    <t>app-620-3213</t>
  </si>
  <si>
    <t>Thompkins</t>
  </si>
  <si>
    <t>Michael Thompkins</t>
  </si>
  <si>
    <t>app-620-3123</t>
  </si>
  <si>
    <t>Negrin</t>
  </si>
  <si>
    <t>Donna Negrin</t>
  </si>
  <si>
    <t>app-620-3102</t>
  </si>
  <si>
    <t>Julia Perez</t>
  </si>
  <si>
    <t>app-620-3133</t>
  </si>
  <si>
    <t>Vanderpool</t>
  </si>
  <si>
    <t>Thomas Vanderpool</t>
  </si>
  <si>
    <t>app-620-3085</t>
  </si>
  <si>
    <t>Ellis</t>
  </si>
  <si>
    <t>Linda Ellis</t>
  </si>
  <si>
    <t>app-620-3127</t>
  </si>
  <si>
    <t>Aaron Sanchez</t>
  </si>
  <si>
    <t>app-620-3134</t>
  </si>
  <si>
    <t>Sabrina</t>
  </si>
  <si>
    <t>Hankins</t>
  </si>
  <si>
    <t>Sabrina Hankins</t>
  </si>
  <si>
    <t>app-620-3046</t>
  </si>
  <si>
    <t>Fletcher</t>
  </si>
  <si>
    <t>Fernando Fletcher</t>
  </si>
  <si>
    <t>app-620-3077</t>
  </si>
  <si>
    <t>Twyla</t>
  </si>
  <si>
    <t>Twyla Ward</t>
  </si>
  <si>
    <t>app-620-3043</t>
  </si>
  <si>
    <t>Lana</t>
  </si>
  <si>
    <t>Catchings</t>
  </si>
  <si>
    <t>Lana Catchings</t>
  </si>
  <si>
    <t>app-620-4042</t>
  </si>
  <si>
    <t>Glenna</t>
  </si>
  <si>
    <t>Arbogast</t>
  </si>
  <si>
    <t>Glenna Arbogast</t>
  </si>
  <si>
    <t>app-620-4001</t>
  </si>
  <si>
    <t>Dorothy</t>
  </si>
  <si>
    <t>Dorothy Smith</t>
  </si>
  <si>
    <t>app-620-4009</t>
  </si>
  <si>
    <t>Tabatha</t>
  </si>
  <si>
    <t>Tabatha Smith</t>
  </si>
  <si>
    <t>app-620-3990</t>
  </si>
  <si>
    <t>Sawyers</t>
  </si>
  <si>
    <t>Robert Sawyers</t>
  </si>
  <si>
    <t>app-620-3890</t>
  </si>
  <si>
    <t>Pamela</t>
  </si>
  <si>
    <t>Beebe</t>
  </si>
  <si>
    <t>Pamela Beebe</t>
  </si>
  <si>
    <t>app-620-3941</t>
  </si>
  <si>
    <t>Gary Williams</t>
  </si>
  <si>
    <t>app-620-3827</t>
  </si>
  <si>
    <t>Manning</t>
  </si>
  <si>
    <t>Juan Manning</t>
  </si>
  <si>
    <t>app-620-3688</t>
  </si>
  <si>
    <t>Elliott</t>
  </si>
  <si>
    <t>Susan Elliott</t>
  </si>
  <si>
    <t>app-620-3783</t>
  </si>
  <si>
    <t>Mccarty</t>
  </si>
  <si>
    <t>Ethel Mccarty</t>
  </si>
  <si>
    <t>app-620-3862</t>
  </si>
  <si>
    <t>Mccallister</t>
  </si>
  <si>
    <t>Cindy Mccallister</t>
  </si>
  <si>
    <t>app-620-3673</t>
  </si>
  <si>
    <t>Betty Williams</t>
  </si>
  <si>
    <t>app-620-3595</t>
  </si>
  <si>
    <t>Starla</t>
  </si>
  <si>
    <t>Trower</t>
  </si>
  <si>
    <t>Starla Trower</t>
  </si>
  <si>
    <t>app-620-3581</t>
  </si>
  <si>
    <t>William Ford</t>
  </si>
  <si>
    <t>app-620-3463</t>
  </si>
  <si>
    <t>Sherman</t>
  </si>
  <si>
    <t>Rodriguez</t>
  </si>
  <si>
    <t>Sherman Rodriguez</t>
  </si>
  <si>
    <t>app-620-3414</t>
  </si>
  <si>
    <t>Pomeroy</t>
  </si>
  <si>
    <t>Melissa Pomeroy</t>
  </si>
  <si>
    <t>app-620-3405</t>
  </si>
  <si>
    <t>Bohannan</t>
  </si>
  <si>
    <t>Louis Bohannan</t>
  </si>
  <si>
    <t>app-620-3369</t>
  </si>
  <si>
    <t>Phil</t>
  </si>
  <si>
    <t>Phil Stone</t>
  </si>
  <si>
    <t>app-620-3297</t>
  </si>
  <si>
    <t>Phillip</t>
  </si>
  <si>
    <t>Mays</t>
  </si>
  <si>
    <t>Phillip Mays</t>
  </si>
  <si>
    <t>app-620-3142</t>
  </si>
  <si>
    <t>Mable Williams</t>
  </si>
  <si>
    <t>app-620-3136</t>
  </si>
  <si>
    <t>Jacquline</t>
  </si>
  <si>
    <t>Barker</t>
  </si>
  <si>
    <t>Jacquline Barker</t>
  </si>
  <si>
    <t>app-620-3178</t>
  </si>
  <si>
    <t>Janet</t>
  </si>
  <si>
    <t>Duck</t>
  </si>
  <si>
    <t>Janet Duck</t>
  </si>
  <si>
    <t>app-620-3025</t>
  </si>
  <si>
    <t>Worthington</t>
  </si>
  <si>
    <t>Robert Worthington</t>
  </si>
  <si>
    <t>app-620-3039</t>
  </si>
  <si>
    <t>Bittner</t>
  </si>
  <si>
    <t>George Bittner</t>
  </si>
  <si>
    <t>app-620-3923</t>
  </si>
  <si>
    <t>Maddocks</t>
  </si>
  <si>
    <t>Santos Maddocks</t>
  </si>
  <si>
    <t>app-620-3760</t>
  </si>
  <si>
    <t>Browder</t>
  </si>
  <si>
    <t>James Browder</t>
  </si>
  <si>
    <t>app-620-3469</t>
  </si>
  <si>
    <t>Lindberg</t>
  </si>
  <si>
    <t>Benjamin Lindberg</t>
  </si>
  <si>
    <t>app-620-3385</t>
  </si>
  <si>
    <t>Gene</t>
  </si>
  <si>
    <t>Solis</t>
  </si>
  <si>
    <t>Gene Solis</t>
  </si>
  <si>
    <t>app-620-3248</t>
  </si>
  <si>
    <t>Alan</t>
  </si>
  <si>
    <t>Alan Dutton</t>
  </si>
  <si>
    <t>app-620-3120</t>
  </si>
  <si>
    <t>Linda Taylor</t>
  </si>
  <si>
    <t>app-620-4046</t>
  </si>
  <si>
    <t>Jolene</t>
  </si>
  <si>
    <t>Freeman</t>
  </si>
  <si>
    <t>Jolene Freeman</t>
  </si>
  <si>
    <t>app-620-3768</t>
  </si>
  <si>
    <t>Kiesel</t>
  </si>
  <si>
    <t>James Kiesel</t>
  </si>
  <si>
    <t>app-620-3614</t>
  </si>
  <si>
    <t>Harrison</t>
  </si>
  <si>
    <t>Mark Harrison</t>
  </si>
  <si>
    <t>app-620-3550</t>
  </si>
  <si>
    <t>Debra Gonzales</t>
  </si>
  <si>
    <t>app-620-3462</t>
  </si>
  <si>
    <t>Boyce</t>
  </si>
  <si>
    <t>James Boyce</t>
  </si>
  <si>
    <t>app-620-3332</t>
  </si>
  <si>
    <t>Mutter</t>
  </si>
  <si>
    <t>Debra Mutter</t>
  </si>
  <si>
    <t>app-620-3337</t>
  </si>
  <si>
    <t>Lorrie</t>
  </si>
  <si>
    <t>Lorrie Long</t>
  </si>
  <si>
    <t>app-620-3131</t>
  </si>
  <si>
    <t>Herbert</t>
  </si>
  <si>
    <t>Winkel</t>
  </si>
  <si>
    <t>Herbert Winkel</t>
  </si>
  <si>
    <t>Quality Analyst</t>
  </si>
  <si>
    <t>R&amp;D</t>
  </si>
  <si>
    <t>app-620-3247</t>
  </si>
  <si>
    <t>Joyce Robinson</t>
  </si>
  <si>
    <t>app-620-3356</t>
  </si>
  <si>
    <t>Conger</t>
  </si>
  <si>
    <t>Eleanor Conger</t>
  </si>
  <si>
    <t>app-620-3662</t>
  </si>
  <si>
    <t>Magan</t>
  </si>
  <si>
    <t>Simmons</t>
  </si>
  <si>
    <t>Magan Simmons</t>
  </si>
  <si>
    <t>app-620-3668</t>
  </si>
  <si>
    <t>David Howell</t>
  </si>
  <si>
    <t>app-620-3677</t>
  </si>
  <si>
    <t>Cathy</t>
  </si>
  <si>
    <t>Hooper</t>
  </si>
  <si>
    <t>Cathy Hooper</t>
  </si>
  <si>
    <t>app-620-3705</t>
  </si>
  <si>
    <t>Browning</t>
  </si>
  <si>
    <t>Thomas Browning</t>
  </si>
  <si>
    <t>app-620-3754</t>
  </si>
  <si>
    <t>Binns</t>
  </si>
  <si>
    <t>Keith Binns</t>
  </si>
  <si>
    <t>app-620-3764</t>
  </si>
  <si>
    <t>Marsh</t>
  </si>
  <si>
    <t>Rebecca Marsh</t>
  </si>
  <si>
    <t>app-620-3797</t>
  </si>
  <si>
    <t>Joel</t>
  </si>
  <si>
    <t>Hayes</t>
  </si>
  <si>
    <t>Joel Hayes</t>
  </si>
  <si>
    <t>app-620-3866</t>
  </si>
  <si>
    <t>John Lynn</t>
  </si>
  <si>
    <t>app-620-3918</t>
  </si>
  <si>
    <t>Davis</t>
  </si>
  <si>
    <t>Robin Davis</t>
  </si>
  <si>
    <t>app-620-3930</t>
  </si>
  <si>
    <t>Dina</t>
  </si>
  <si>
    <t>Dina Walker</t>
  </si>
  <si>
    <t>app-620-3972</t>
  </si>
  <si>
    <t>Price</t>
  </si>
  <si>
    <t>Martha Price</t>
  </si>
  <si>
    <t>app-620-4020</t>
  </si>
  <si>
    <t>Julie</t>
  </si>
  <si>
    <t>Avila</t>
  </si>
  <si>
    <t>Julie Avila</t>
  </si>
  <si>
    <t>app-620-3969</t>
  </si>
  <si>
    <t>Theresa</t>
  </si>
  <si>
    <t>Pickering</t>
  </si>
  <si>
    <t>Theresa Pickering</t>
  </si>
  <si>
    <t>app-620-4018</t>
  </si>
  <si>
    <t>Darlene</t>
  </si>
  <si>
    <t>Cummings</t>
  </si>
  <si>
    <t>Darlene Cummings</t>
  </si>
  <si>
    <t>app-620-3909</t>
  </si>
  <si>
    <t>Edith</t>
  </si>
  <si>
    <t>Humphrey</t>
  </si>
  <si>
    <t>Edith Humphrey</t>
  </si>
  <si>
    <t>app-620-3977</t>
  </si>
  <si>
    <t>Byrd</t>
  </si>
  <si>
    <t>Robert Byrd</t>
  </si>
  <si>
    <t>app-620-3864</t>
  </si>
  <si>
    <t>Driscoll</t>
  </si>
  <si>
    <t>Richard Driscoll</t>
  </si>
  <si>
    <t>app-620-3786</t>
  </si>
  <si>
    <t>Omer</t>
  </si>
  <si>
    <t>Omer Wilson</t>
  </si>
  <si>
    <t>app-620-3761</t>
  </si>
  <si>
    <t>Raul</t>
  </si>
  <si>
    <t>Mcguire</t>
  </si>
  <si>
    <t>Raul Mcguire</t>
  </si>
  <si>
    <t>app-620-3711</t>
  </si>
  <si>
    <t>Gloria Williams</t>
  </si>
  <si>
    <t>app-620-3658</t>
  </si>
  <si>
    <t>Jacob</t>
  </si>
  <si>
    <t>Dunham</t>
  </si>
  <si>
    <t>Jacob Dunham</t>
  </si>
  <si>
    <t>app-620-3628</t>
  </si>
  <si>
    <t>Nicole</t>
  </si>
  <si>
    <t>Renwick</t>
  </si>
  <si>
    <t>Nicole Renwick</t>
  </si>
  <si>
    <t>app-620-3597</t>
  </si>
  <si>
    <t>Tami</t>
  </si>
  <si>
    <t>Garcia</t>
  </si>
  <si>
    <t>Tami Garcia</t>
  </si>
  <si>
    <t>app-620-3570</t>
  </si>
  <si>
    <t>Courtney</t>
  </si>
  <si>
    <t>Guajardo</t>
  </si>
  <si>
    <t>Courtney Guajardo</t>
  </si>
  <si>
    <t>app-620-3535</t>
  </si>
  <si>
    <t>Harriet</t>
  </si>
  <si>
    <t>Harriet Fields</t>
  </si>
  <si>
    <t>app-620-3534</t>
  </si>
  <si>
    <t>Rafael Barker</t>
  </si>
  <si>
    <t>app-620-3398</t>
  </si>
  <si>
    <t>Jacoby</t>
  </si>
  <si>
    <t>Norma Jacoby</t>
  </si>
  <si>
    <t>app-620-3407</t>
  </si>
  <si>
    <t>Gaylor</t>
  </si>
  <si>
    <t>Kelly Gaylor</t>
  </si>
  <si>
    <t>app-620-3306</t>
  </si>
  <si>
    <t>Wilkinson</t>
  </si>
  <si>
    <t>Nicole Wilkinson</t>
  </si>
  <si>
    <t>app-620-3324</t>
  </si>
  <si>
    <t>Amy Beecher</t>
  </si>
  <si>
    <t>app-620-3316</t>
  </si>
  <si>
    <t>Terry Martinez</t>
  </si>
  <si>
    <t>app-620-3220</t>
  </si>
  <si>
    <t>Charlene</t>
  </si>
  <si>
    <t>Mcgill</t>
  </si>
  <si>
    <t>Charlene Mcgill</t>
  </si>
  <si>
    <t>app-620-3266</t>
  </si>
  <si>
    <t>David Francis</t>
  </si>
  <si>
    <t>app-620-3074</t>
  </si>
  <si>
    <t>Alley</t>
  </si>
  <si>
    <t>Thomas Alley</t>
  </si>
  <si>
    <t>app-620-3205</t>
  </si>
  <si>
    <t>Tonya</t>
  </si>
  <si>
    <t>Cunningham</t>
  </si>
  <si>
    <t>Tonya Cunningham</t>
  </si>
  <si>
    <t>app-620-3173</t>
  </si>
  <si>
    <t>Waller</t>
  </si>
  <si>
    <t>James Waller</t>
  </si>
  <si>
    <t>app-620-3066</t>
  </si>
  <si>
    <t>Breen</t>
  </si>
  <si>
    <t>Steven Breen</t>
  </si>
  <si>
    <t>app-620-3171</t>
  </si>
  <si>
    <t>Bob</t>
  </si>
  <si>
    <t>Bob Martinez</t>
  </si>
  <si>
    <t>app-620-3938</t>
  </si>
  <si>
    <t>Levin</t>
  </si>
  <si>
    <t>Joseph Levin</t>
  </si>
  <si>
    <t>app-620-3848</t>
  </si>
  <si>
    <t>Amos</t>
  </si>
  <si>
    <t>Jennifer Amos</t>
  </si>
  <si>
    <t>app-620-3833</t>
  </si>
  <si>
    <t>Barton</t>
  </si>
  <si>
    <t>Greene</t>
  </si>
  <si>
    <t>Barton Greene</t>
  </si>
  <si>
    <t>app-620-3655</t>
  </si>
  <si>
    <t>Guzman</t>
  </si>
  <si>
    <t>Pamela Guzman</t>
  </si>
  <si>
    <t>app-620-3605</t>
  </si>
  <si>
    <t>Guerra</t>
  </si>
  <si>
    <t>Robert Guerra</t>
  </si>
  <si>
    <t>app-620-3541</t>
  </si>
  <si>
    <t>Yelton</t>
  </si>
  <si>
    <t>John Yelton</t>
  </si>
  <si>
    <t>app-620-3481</t>
  </si>
  <si>
    <t>Mooney</t>
  </si>
  <si>
    <t>David Mooney</t>
  </si>
  <si>
    <t>app-620-3515</t>
  </si>
  <si>
    <t>Pickard</t>
  </si>
  <si>
    <t>Jill Pickard</t>
  </si>
  <si>
    <t>app-620-3426</t>
  </si>
  <si>
    <t>William Lewis</t>
  </si>
  <si>
    <t>app-620-3299</t>
  </si>
  <si>
    <t>Heater</t>
  </si>
  <si>
    <t>Robert Heater</t>
  </si>
  <si>
    <t>app-620-3367</t>
  </si>
  <si>
    <t>Willingham</t>
  </si>
  <si>
    <t>Clyde Willingham</t>
  </si>
  <si>
    <t>app-620-3217</t>
  </si>
  <si>
    <t>Slane</t>
  </si>
  <si>
    <t>Ruby Slane</t>
  </si>
  <si>
    <t>app-620-3068</t>
  </si>
  <si>
    <t>Tilghman</t>
  </si>
  <si>
    <t>Joyce Tilghman</t>
  </si>
  <si>
    <t>app-620-3185</t>
  </si>
  <si>
    <t>Mcdevitt</t>
  </si>
  <si>
    <t>John Mcdevitt</t>
  </si>
  <si>
    <t>app-620-3023</t>
  </si>
  <si>
    <t>Gertrude</t>
  </si>
  <si>
    <t>Dodson</t>
  </si>
  <si>
    <t>Gertrude Dodson</t>
  </si>
  <si>
    <t>app-620-4034</t>
  </si>
  <si>
    <t>Katherine</t>
  </si>
  <si>
    <t>Shanahan</t>
  </si>
  <si>
    <t>Katherine Shanahan</t>
  </si>
  <si>
    <t>app-620-3975</t>
  </si>
  <si>
    <t>David Smith</t>
  </si>
  <si>
    <t>app-620-4013</t>
  </si>
  <si>
    <t>Hector</t>
  </si>
  <si>
    <t>Hector Smith</t>
  </si>
  <si>
    <t>app-620-3901</t>
  </si>
  <si>
    <t>Candy</t>
  </si>
  <si>
    <t>Titcomb</t>
  </si>
  <si>
    <t>Candy Titcomb</t>
  </si>
  <si>
    <t>app-620-3637</t>
  </si>
  <si>
    <t>Justin Harris</t>
  </si>
  <si>
    <t>app-620-3451</t>
  </si>
  <si>
    <t>Jack Lewis</t>
  </si>
  <si>
    <t>app-620-3397</t>
  </si>
  <si>
    <t>Bennett</t>
  </si>
  <si>
    <t>Julia Bennett</t>
  </si>
  <si>
    <t>app-620-3274</t>
  </si>
  <si>
    <t>Eby</t>
  </si>
  <si>
    <t>George Eby</t>
  </si>
  <si>
    <t>app-620-3069</t>
  </si>
  <si>
    <t>Donofrio</t>
  </si>
  <si>
    <t>Mark Donofrio</t>
  </si>
  <si>
    <t>app-620-3072</t>
  </si>
  <si>
    <t>Conrad</t>
  </si>
  <si>
    <t>Donald Conrad</t>
  </si>
  <si>
    <t>app-620-3013</t>
  </si>
  <si>
    <t>Trevon</t>
  </si>
  <si>
    <t>Trevon Lee</t>
  </si>
  <si>
    <t>app-620-3484</t>
  </si>
  <si>
    <t>Victor Harris</t>
  </si>
  <si>
    <t>app-620-3393</t>
  </si>
  <si>
    <t>Ruth Snyder</t>
  </si>
  <si>
    <t>app-620-3853</t>
  </si>
  <si>
    <t>Giffin</t>
  </si>
  <si>
    <t>Michael Giffin</t>
  </si>
  <si>
    <t>app-620-3031</t>
  </si>
  <si>
    <t>Elsea</t>
  </si>
  <si>
    <t>James Elsea</t>
  </si>
  <si>
    <t>app-620-3019</t>
  </si>
  <si>
    <t>Terrell</t>
  </si>
  <si>
    <t>Jose Terrell</t>
  </si>
  <si>
    <t>Sales Manager</t>
  </si>
  <si>
    <t>Sales</t>
  </si>
  <si>
    <t>app-620-3377</t>
  </si>
  <si>
    <t>Robert Johnson</t>
  </si>
  <si>
    <t>app-620-3453</t>
  </si>
  <si>
    <t>Ann</t>
  </si>
  <si>
    <t>Dial</t>
  </si>
  <si>
    <t>Ann Dial</t>
  </si>
  <si>
    <t>app-620-3507</t>
  </si>
  <si>
    <t>Garza</t>
  </si>
  <si>
    <t>Phyllis Garza</t>
  </si>
  <si>
    <t>app-620-3636</t>
  </si>
  <si>
    <t>Michael Miller</t>
  </si>
  <si>
    <t>app-620-3639</t>
  </si>
  <si>
    <t>Harper</t>
  </si>
  <si>
    <t>Earl Harper</t>
  </si>
  <si>
    <t>app-620-4038</t>
  </si>
  <si>
    <t>Lillie</t>
  </si>
  <si>
    <t>Sharkey</t>
  </si>
  <si>
    <t>Lillie Sharkey</t>
  </si>
  <si>
    <t>app-620-3829</t>
  </si>
  <si>
    <t>Hugh Miller</t>
  </si>
  <si>
    <t>app-620-3699</t>
  </si>
  <si>
    <t>Percy</t>
  </si>
  <si>
    <t>Percy Miller</t>
  </si>
  <si>
    <t>app-620-3164</t>
  </si>
  <si>
    <t>Delaney</t>
  </si>
  <si>
    <t>Paul Delaney</t>
  </si>
  <si>
    <t>app-620-3785</t>
  </si>
  <si>
    <t>Lorena</t>
  </si>
  <si>
    <t>Bowles</t>
  </si>
  <si>
    <t>Lorena Bowles</t>
  </si>
  <si>
    <t>app-620-3700</t>
  </si>
  <si>
    <t>Sheila</t>
  </si>
  <si>
    <t>Ensminger</t>
  </si>
  <si>
    <t>Sheila Ensminger</t>
  </si>
  <si>
    <t>app-620-3753</t>
  </si>
  <si>
    <t>Lavalle</t>
  </si>
  <si>
    <t>Tonya Lavalle</t>
  </si>
  <si>
    <t>app-620-3660</t>
  </si>
  <si>
    <t>Demetrius</t>
  </si>
  <si>
    <t>Demetrius Jones</t>
  </si>
  <si>
    <t>app-620-3645</t>
  </si>
  <si>
    <t>Maxine</t>
  </si>
  <si>
    <t>Green</t>
  </si>
  <si>
    <t>Maxine Green</t>
  </si>
  <si>
    <t>app-620-3089</t>
  </si>
  <si>
    <t>Erdmann</t>
  </si>
  <si>
    <t>Clyde Erdmann</t>
  </si>
  <si>
    <t>app-620-3195</t>
  </si>
  <si>
    <t>Cartagena</t>
  </si>
  <si>
    <t>Linda Cartagena</t>
  </si>
  <si>
    <t>app-620-3036</t>
  </si>
  <si>
    <t>Ismail</t>
  </si>
  <si>
    <t>Agnes Ismail</t>
  </si>
  <si>
    <t>app-620-3859</t>
  </si>
  <si>
    <t>Livingston</t>
  </si>
  <si>
    <t>Michael Livingston</t>
  </si>
  <si>
    <t>app-620-3256</t>
  </si>
  <si>
    <t>Glenn</t>
  </si>
  <si>
    <t>Harvey</t>
  </si>
  <si>
    <t>Glenn Harvey</t>
  </si>
  <si>
    <t>app-620-3155</t>
  </si>
  <si>
    <t>Christian</t>
  </si>
  <si>
    <t>Foltz</t>
  </si>
  <si>
    <t>Christian Foltz</t>
  </si>
  <si>
    <t>app-620-3050</t>
  </si>
  <si>
    <t>Beatrice</t>
  </si>
  <si>
    <t>Munson</t>
  </si>
  <si>
    <t>Beatrice Munson</t>
  </si>
  <si>
    <t>app-620-3032</t>
  </si>
  <si>
    <t>Lee Stone</t>
  </si>
  <si>
    <t>Sales Representative</t>
  </si>
  <si>
    <t>app-620-3054</t>
  </si>
  <si>
    <t>Eldridge</t>
  </si>
  <si>
    <t>Thomas Eldridge</t>
  </si>
  <si>
    <t>app-620-3071</t>
  </si>
  <si>
    <t>Duval</t>
  </si>
  <si>
    <t>Kevin Duval</t>
  </si>
  <si>
    <t>app-620-3147</t>
  </si>
  <si>
    <t>Thomas Paul</t>
  </si>
  <si>
    <t>app-620-3149</t>
  </si>
  <si>
    <t>Dixon</t>
  </si>
  <si>
    <t>Carrie Dixon</t>
  </si>
  <si>
    <t>app-620-3151</t>
  </si>
  <si>
    <t>Lucas</t>
  </si>
  <si>
    <t>William Lucas</t>
  </si>
  <si>
    <t>app-620-3208</t>
  </si>
  <si>
    <t>Cherry</t>
  </si>
  <si>
    <t>David Cherry</t>
  </si>
  <si>
    <t>app-620-3231</t>
  </si>
  <si>
    <t>John Richardson</t>
  </si>
  <si>
    <t>app-620-3277</t>
  </si>
  <si>
    <t>Bergen</t>
  </si>
  <si>
    <t>Janet Bergen</t>
  </si>
  <si>
    <t>app-620-3290</t>
  </si>
  <si>
    <t>Ferreira</t>
  </si>
  <si>
    <t>Michael Ferreira</t>
  </si>
  <si>
    <t>app-620-3338</t>
  </si>
  <si>
    <t>Zenaida</t>
  </si>
  <si>
    <t>Ross</t>
  </si>
  <si>
    <t>Zenaida Ross</t>
  </si>
  <si>
    <t>app-620-3357</t>
  </si>
  <si>
    <t>Overholt</t>
  </si>
  <si>
    <t>James Overholt</t>
  </si>
  <si>
    <t>app-620-3380</t>
  </si>
  <si>
    <t>Beasley</t>
  </si>
  <si>
    <t>William Beasley</t>
  </si>
  <si>
    <t>app-620-3395</t>
  </si>
  <si>
    <t>Andrews</t>
  </si>
  <si>
    <t>William Andrews</t>
  </si>
  <si>
    <t>app-620-3410</t>
  </si>
  <si>
    <t>George Christopher</t>
  </si>
  <si>
    <t>app-620-3417</t>
  </si>
  <si>
    <t>Shafer</t>
  </si>
  <si>
    <t>James Shafer</t>
  </si>
  <si>
    <t>app-620-3431</t>
  </si>
  <si>
    <t>Barahona</t>
  </si>
  <si>
    <t>Henry Barahona</t>
  </si>
  <si>
    <t>app-620-3445</t>
  </si>
  <si>
    <t>Melody</t>
  </si>
  <si>
    <t>Givens</t>
  </si>
  <si>
    <t>Melody Givens</t>
  </si>
  <si>
    <t>app-620-3479</t>
  </si>
  <si>
    <t>Anne</t>
  </si>
  <si>
    <t>Benoit</t>
  </si>
  <si>
    <t>Anne Benoit</t>
  </si>
  <si>
    <t>app-620-3483</t>
  </si>
  <si>
    <t>Lisa Jones</t>
  </si>
  <si>
    <t>app-620-3487</t>
  </si>
  <si>
    <t>Timothy Garcia</t>
  </si>
  <si>
    <t>app-620-3513</t>
  </si>
  <si>
    <t>Christensen</t>
  </si>
  <si>
    <t>Scott Christensen</t>
  </si>
  <si>
    <t>app-620-3514</t>
  </si>
  <si>
    <t>Toni</t>
  </si>
  <si>
    <t>Toni Bell</t>
  </si>
  <si>
    <t>app-620-3516</t>
  </si>
  <si>
    <t>Tony</t>
  </si>
  <si>
    <t>Tony Smith</t>
  </si>
  <si>
    <t>app-620-3580</t>
  </si>
  <si>
    <t>Michelle</t>
  </si>
  <si>
    <t>Michelle Martinez</t>
  </si>
  <si>
    <t>app-620-3584</t>
  </si>
  <si>
    <t>Stamper</t>
  </si>
  <si>
    <t>Glen Stamper</t>
  </si>
  <si>
    <t>app-620-3610</t>
  </si>
  <si>
    <t>Polly</t>
  </si>
  <si>
    <t>Gastelum</t>
  </si>
  <si>
    <t>Polly Gastelum</t>
  </si>
  <si>
    <t>app-620-3666</t>
  </si>
  <si>
    <t>Loving</t>
  </si>
  <si>
    <t>Roy Loving</t>
  </si>
  <si>
    <t>app-620-3747</t>
  </si>
  <si>
    <t>Andrew</t>
  </si>
  <si>
    <t>Collins</t>
  </si>
  <si>
    <t>Andrew Collins</t>
  </si>
  <si>
    <t>app-620-3774</t>
  </si>
  <si>
    <t>Amelia</t>
  </si>
  <si>
    <t>Amelia Hayes</t>
  </si>
  <si>
    <t>app-620-3775</t>
  </si>
  <si>
    <t>Wiggins</t>
  </si>
  <si>
    <t>Jennifer Wiggins</t>
  </si>
  <si>
    <t>app-620-3800</t>
  </si>
  <si>
    <t>app-620-3802</t>
  </si>
  <si>
    <t>Nelson</t>
  </si>
  <si>
    <t>Nelson Ward</t>
  </si>
  <si>
    <t>app-620-3823</t>
  </si>
  <si>
    <t>Emery</t>
  </si>
  <si>
    <t>James Emery</t>
  </si>
  <si>
    <t>app-620-3838</t>
  </si>
  <si>
    <t>Fraser</t>
  </si>
  <si>
    <t>Angela Fraser</t>
  </si>
  <si>
    <t>app-620-3993</t>
  </si>
  <si>
    <t>Regina</t>
  </si>
  <si>
    <t>Engle</t>
  </si>
  <si>
    <t>Regina Engle</t>
  </si>
  <si>
    <t>app-620-3916</t>
  </si>
  <si>
    <t>Patricia Sanchez</t>
  </si>
  <si>
    <t>app-620-3970</t>
  </si>
  <si>
    <t>Lolita</t>
  </si>
  <si>
    <t>Patin</t>
  </si>
  <si>
    <t>Lolita Patin</t>
  </si>
  <si>
    <t>app-620-3934</t>
  </si>
  <si>
    <t>Brenda Sanders</t>
  </si>
  <si>
    <t>app-620-3944</t>
  </si>
  <si>
    <t>Cinda</t>
  </si>
  <si>
    <t>Roundtree</t>
  </si>
  <si>
    <t>Cinda Roundtree</t>
  </si>
  <si>
    <t>app-620-4015</t>
  </si>
  <si>
    <t>Irwin</t>
  </si>
  <si>
    <t>Irwin Brown</t>
  </si>
  <si>
    <t>app-620-3971</t>
  </si>
  <si>
    <t>Kelly White</t>
  </si>
  <si>
    <t>app-620-3991</t>
  </si>
  <si>
    <t>Sanjuanita</t>
  </si>
  <si>
    <t>Williamson</t>
  </si>
  <si>
    <t>Sanjuanita Williamson</t>
  </si>
  <si>
    <t>app-620-3939</t>
  </si>
  <si>
    <t>Dave</t>
  </si>
  <si>
    <t>Reed</t>
  </si>
  <si>
    <t>Dave Reed</t>
  </si>
  <si>
    <t>app-620-3946</t>
  </si>
  <si>
    <t>Presley</t>
  </si>
  <si>
    <t>Michael Presley</t>
  </si>
  <si>
    <t>app-620-3956</t>
  </si>
  <si>
    <t>Day</t>
  </si>
  <si>
    <t>Richard Day</t>
  </si>
  <si>
    <t>app-620-3904</t>
  </si>
  <si>
    <t>Hamann</t>
  </si>
  <si>
    <t>Jennifer Hamann</t>
  </si>
  <si>
    <t>app-620-3906</t>
  </si>
  <si>
    <t>Means</t>
  </si>
  <si>
    <t>Richard Means</t>
  </si>
  <si>
    <t>app-620-3908</t>
  </si>
  <si>
    <t>Mary Cruz</t>
  </si>
  <si>
    <t>app-620-3921</t>
  </si>
  <si>
    <t>Pipkin</t>
  </si>
  <si>
    <t>Diane Pipkin</t>
  </si>
  <si>
    <t>app-620-3903</t>
  </si>
  <si>
    <t>Norris</t>
  </si>
  <si>
    <t>David Norris</t>
  </si>
  <si>
    <t>app-620-3874</t>
  </si>
  <si>
    <t>Christopher Rodriguez</t>
  </si>
  <si>
    <t>app-620-3875</t>
  </si>
  <si>
    <t>Ruth Ramirez</t>
  </si>
  <si>
    <t>app-620-3910</t>
  </si>
  <si>
    <t>Cynthia</t>
  </si>
  <si>
    <t>Cynthia Marsh</t>
  </si>
  <si>
    <t>app-620-3873</t>
  </si>
  <si>
    <t>Leland</t>
  </si>
  <si>
    <t>Medina</t>
  </si>
  <si>
    <t>Leland Medina</t>
  </si>
  <si>
    <t>app-620-3815</t>
  </si>
  <si>
    <t>Gerald</t>
  </si>
  <si>
    <t>Prosperie</t>
  </si>
  <si>
    <t>Gerald Prosperie</t>
  </si>
  <si>
    <t>app-620-3799</t>
  </si>
  <si>
    <t>Sosa</t>
  </si>
  <si>
    <t>Steven Sosa</t>
  </si>
  <si>
    <t>app-620-3719</t>
  </si>
  <si>
    <t>Friedman</t>
  </si>
  <si>
    <t>Matthew Friedman</t>
  </si>
  <si>
    <t>app-620-3721</t>
  </si>
  <si>
    <t>Henderson</t>
  </si>
  <si>
    <t>David Henderson</t>
  </si>
  <si>
    <t>app-620-3689</t>
  </si>
  <si>
    <t>Lore</t>
  </si>
  <si>
    <t>David Lore</t>
  </si>
  <si>
    <t>app-620-3653</t>
  </si>
  <si>
    <t>Tristan</t>
  </si>
  <si>
    <t>Tristan Fisher</t>
  </si>
  <si>
    <t>app-620-3679</t>
  </si>
  <si>
    <t>Kittel</t>
  </si>
  <si>
    <t>Kimberly Kittel</t>
  </si>
  <si>
    <t>app-620-3650</t>
  </si>
  <si>
    <t>Pike</t>
  </si>
  <si>
    <t>Gerald Pike</t>
  </si>
  <si>
    <t>app-620-3633</t>
  </si>
  <si>
    <t>Coffey</t>
  </si>
  <si>
    <t>Andrew Coffey</t>
  </si>
  <si>
    <t>app-620-3623</t>
  </si>
  <si>
    <t>Read</t>
  </si>
  <si>
    <t>Larry Read</t>
  </si>
  <si>
    <t>app-620-3629</t>
  </si>
  <si>
    <t>William Walden</t>
  </si>
  <si>
    <t>app-620-3627</t>
  </si>
  <si>
    <t>Fleming</t>
  </si>
  <si>
    <t>Eleanor Fleming</t>
  </si>
  <si>
    <t>app-620-3523</t>
  </si>
  <si>
    <t>Keyes</t>
  </si>
  <si>
    <t>Wilson Keyes</t>
  </si>
  <si>
    <t>app-620-3533</t>
  </si>
  <si>
    <t>Aguilar</t>
  </si>
  <si>
    <t>Willie Aguilar</t>
  </si>
  <si>
    <t>app-620-3542</t>
  </si>
  <si>
    <t>Abston</t>
  </si>
  <si>
    <t>Glenna Abston</t>
  </si>
  <si>
    <t>app-620-3559</t>
  </si>
  <si>
    <t>Kenneth Kelly</t>
  </si>
  <si>
    <t>app-620-3497</t>
  </si>
  <si>
    <t>Jean Peterson</t>
  </si>
  <si>
    <t>app-620-3502</t>
  </si>
  <si>
    <t>West</t>
  </si>
  <si>
    <t>Rose West</t>
  </si>
  <si>
    <t>app-620-3461</t>
  </si>
  <si>
    <t>Vogt</t>
  </si>
  <si>
    <t>Jennifer Vogt</t>
  </si>
  <si>
    <t>app-620-3449</t>
  </si>
  <si>
    <t>Jeanette</t>
  </si>
  <si>
    <t>Jeanette Andersen</t>
  </si>
  <si>
    <t>app-620-3396</t>
  </si>
  <si>
    <t>Wilda</t>
  </si>
  <si>
    <t>Wilda Simmons</t>
  </si>
  <si>
    <t>app-620-3408</t>
  </si>
  <si>
    <t>Jose Ryan</t>
  </si>
  <si>
    <t>app-620-3452</t>
  </si>
  <si>
    <t>Wallace</t>
  </si>
  <si>
    <t>Edward Wallace</t>
  </si>
  <si>
    <t>app-620-3412</t>
  </si>
  <si>
    <t>Kurt</t>
  </si>
  <si>
    <t>Kurt Jennings</t>
  </si>
  <si>
    <t>app-620-3353</t>
  </si>
  <si>
    <t>Ronda</t>
  </si>
  <si>
    <t>Simpson</t>
  </si>
  <si>
    <t>Ronda Simpson</t>
  </si>
  <si>
    <t>app-620-3371</t>
  </si>
  <si>
    <t>Cornelia</t>
  </si>
  <si>
    <t>Peer</t>
  </si>
  <si>
    <t>Cornelia Peer</t>
  </si>
  <si>
    <t>app-620-3258</t>
  </si>
  <si>
    <t>Demers</t>
  </si>
  <si>
    <t>Nancy Demers</t>
  </si>
  <si>
    <t>app-620-3312</t>
  </si>
  <si>
    <t>Roberts</t>
  </si>
  <si>
    <t>William Roberts</t>
  </si>
  <si>
    <t>app-620-3339</t>
  </si>
  <si>
    <t>Albert</t>
  </si>
  <si>
    <t>Henshaw</t>
  </si>
  <si>
    <t>Albert Henshaw</t>
  </si>
  <si>
    <t>app-620-3341</t>
  </si>
  <si>
    <t>Solano</t>
  </si>
  <si>
    <t>Marie Solano</t>
  </si>
  <si>
    <t>app-620-3270</t>
  </si>
  <si>
    <t>Goldstein</t>
  </si>
  <si>
    <t>Alan Goldstein</t>
  </si>
  <si>
    <t>app-620-3307</t>
  </si>
  <si>
    <t>Wayne</t>
  </si>
  <si>
    <t>Duncan</t>
  </si>
  <si>
    <t>Wayne Duncan</t>
  </si>
  <si>
    <t>app-620-3293</t>
  </si>
  <si>
    <t>Davidson</t>
  </si>
  <si>
    <t>Glenn Davidson</t>
  </si>
  <si>
    <t>app-620-3308</t>
  </si>
  <si>
    <t>Woodland</t>
  </si>
  <si>
    <t>Maria Woodland</t>
  </si>
  <si>
    <t>app-620-3263</t>
  </si>
  <si>
    <t>Marian</t>
  </si>
  <si>
    <t>Teneyck</t>
  </si>
  <si>
    <t>Marian Teneyck</t>
  </si>
  <si>
    <t>app-620-3284</t>
  </si>
  <si>
    <t>Mammie</t>
  </si>
  <si>
    <t>Linville</t>
  </si>
  <si>
    <t>Mammie Linville</t>
  </si>
  <si>
    <t>app-620-3288</t>
  </si>
  <si>
    <t>Christine</t>
  </si>
  <si>
    <t>Mcnabb</t>
  </si>
  <si>
    <t>Christine Mcnabb</t>
  </si>
  <si>
    <t>app-620-3201</t>
  </si>
  <si>
    <t>Laurena</t>
  </si>
  <si>
    <t>Carlson</t>
  </si>
  <si>
    <t>Laurena Carlson</t>
  </si>
  <si>
    <t>app-620-3223</t>
  </si>
  <si>
    <t>Melissa Young</t>
  </si>
  <si>
    <t>app-620-3192</t>
  </si>
  <si>
    <t>Marshall</t>
  </si>
  <si>
    <t>Robert Marshall</t>
  </si>
  <si>
    <t>app-620-3138</t>
  </si>
  <si>
    <t>Tijerina</t>
  </si>
  <si>
    <t>Manuel Tijerina</t>
  </si>
  <si>
    <t>app-620-3212</t>
  </si>
  <si>
    <t>Allen</t>
  </si>
  <si>
    <t>Romero</t>
  </si>
  <si>
    <t>Allen Romero</t>
  </si>
  <si>
    <t>app-620-3122</t>
  </si>
  <si>
    <t>Claudio</t>
  </si>
  <si>
    <t>Warrior</t>
  </si>
  <si>
    <t>Claudio Warrior</t>
  </si>
  <si>
    <t>app-620-3137</t>
  </si>
  <si>
    <t>Antwan</t>
  </si>
  <si>
    <t>Antwan Stanley</t>
  </si>
  <si>
    <t>app-620-3112</t>
  </si>
  <si>
    <t>Arnold</t>
  </si>
  <si>
    <t>Lillian Arnold</t>
  </si>
  <si>
    <t>app-620-3113</t>
  </si>
  <si>
    <t>Jeffrey Ramirez</t>
  </si>
  <si>
    <t>app-620-3115</t>
  </si>
  <si>
    <t>Timothy Engel</t>
  </si>
  <si>
    <t>app-620-3197</t>
  </si>
  <si>
    <t>Jeremy</t>
  </si>
  <si>
    <t>Silva</t>
  </si>
  <si>
    <t>Jeremy Silva</t>
  </si>
  <si>
    <t>app-620-3139</t>
  </si>
  <si>
    <t>Antoinette</t>
  </si>
  <si>
    <t>Skinner</t>
  </si>
  <si>
    <t>Antoinette Skinner</t>
  </si>
  <si>
    <t>app-620-3094</t>
  </si>
  <si>
    <t>Ryan Howell</t>
  </si>
  <si>
    <t>app-620-3059</t>
  </si>
  <si>
    <t>Rodney</t>
  </si>
  <si>
    <t>Rodney Mitchell</t>
  </si>
  <si>
    <t>app-620-4023</t>
  </si>
  <si>
    <t>Farmer</t>
  </si>
  <si>
    <t>Kenneth Farmer</t>
  </si>
  <si>
    <t>app-620-3996</t>
  </si>
  <si>
    <t>Nettie</t>
  </si>
  <si>
    <t>Ridgway</t>
  </si>
  <si>
    <t>Nettie Ridgway</t>
  </si>
  <si>
    <t>app-620-3950</t>
  </si>
  <si>
    <t>Timothy Allen</t>
  </si>
  <si>
    <t>app-620-4039</t>
  </si>
  <si>
    <t>Gabriel</t>
  </si>
  <si>
    <t>Gabriel Mason</t>
  </si>
  <si>
    <t>app-620-3920</t>
  </si>
  <si>
    <t>Wahl</t>
  </si>
  <si>
    <t>Robert Wahl</t>
  </si>
  <si>
    <t>app-620-3933</t>
  </si>
  <si>
    <t>Brenton</t>
  </si>
  <si>
    <t>Perry</t>
  </si>
  <si>
    <t>Brenton Perry</t>
  </si>
  <si>
    <t>app-620-3877</t>
  </si>
  <si>
    <t>Danial</t>
  </si>
  <si>
    <t>Nelms</t>
  </si>
  <si>
    <t>Danial Nelms</t>
  </si>
  <si>
    <t>app-620-3794</t>
  </si>
  <si>
    <t>Ott</t>
  </si>
  <si>
    <t>Kenneth Ott</t>
  </si>
  <si>
    <t>app-620-3857</t>
  </si>
  <si>
    <t>Mccaskill</t>
  </si>
  <si>
    <t>John Mccaskill</t>
  </si>
  <si>
    <t>app-620-3780</t>
  </si>
  <si>
    <t>Shawn</t>
  </si>
  <si>
    <t>Parsons</t>
  </si>
  <si>
    <t>Shawn Parsons</t>
  </si>
  <si>
    <t>app-620-3787</t>
  </si>
  <si>
    <t>Marta</t>
  </si>
  <si>
    <t>Marta Hunt</t>
  </si>
  <si>
    <t>app-620-3714</t>
  </si>
  <si>
    <t>Ferrara</t>
  </si>
  <si>
    <t>Vanessa Ferrara</t>
  </si>
  <si>
    <t>app-620-3687</t>
  </si>
  <si>
    <t>Grenier</t>
  </si>
  <si>
    <t>Craig Grenier</t>
  </si>
  <si>
    <t>app-620-3632</t>
  </si>
  <si>
    <t>Theresia</t>
  </si>
  <si>
    <t>Theresia Campbell</t>
  </si>
  <si>
    <t>app-620-3641</t>
  </si>
  <si>
    <t>Andrew Becker</t>
  </si>
  <si>
    <t>app-620-3644</t>
  </si>
  <si>
    <t>Langston</t>
  </si>
  <si>
    <t>Rose Langston</t>
  </si>
  <si>
    <t>app-620-3616</t>
  </si>
  <si>
    <t>Kwok</t>
  </si>
  <si>
    <t>Jimmie Kwok</t>
  </si>
  <si>
    <t>app-620-3565</t>
  </si>
  <si>
    <t>Steele</t>
  </si>
  <si>
    <t>Lisa Steele</t>
  </si>
  <si>
    <t>app-620-3602</t>
  </si>
  <si>
    <t>Edwin Perez</t>
  </si>
  <si>
    <t>app-620-3604</t>
  </si>
  <si>
    <t>Crawford</t>
  </si>
  <si>
    <t>Vickie Crawford</t>
  </si>
  <si>
    <t>app-620-3477</t>
  </si>
  <si>
    <t>Burgess</t>
  </si>
  <si>
    <t>Joseph Burgess</t>
  </si>
  <si>
    <t>app-620-3499</t>
  </si>
  <si>
    <t>Kelli</t>
  </si>
  <si>
    <t>Velasquez</t>
  </si>
  <si>
    <t>Kelli Velasquez</t>
  </si>
  <si>
    <t>app-620-3468</t>
  </si>
  <si>
    <t>Mackey</t>
  </si>
  <si>
    <t>Ralph Mackey</t>
  </si>
  <si>
    <t>app-620-3428</t>
  </si>
  <si>
    <t>Harry</t>
  </si>
  <si>
    <t>Meador</t>
  </si>
  <si>
    <t>Harry Meador</t>
  </si>
  <si>
    <t>app-620-3391</t>
  </si>
  <si>
    <t>Villegas</t>
  </si>
  <si>
    <t>Margaret Villegas</t>
  </si>
  <si>
    <t>app-620-3436</t>
  </si>
  <si>
    <t>Sandra</t>
  </si>
  <si>
    <t>Rink</t>
  </si>
  <si>
    <t>Sandra Rink</t>
  </si>
  <si>
    <t>app-620-3401</t>
  </si>
  <si>
    <t>Linger</t>
  </si>
  <si>
    <t>Raymond Linger</t>
  </si>
  <si>
    <t>app-620-3342</t>
  </si>
  <si>
    <t>Sardina</t>
  </si>
  <si>
    <t>Joseph Sardina</t>
  </si>
  <si>
    <t>app-620-3416</t>
  </si>
  <si>
    <t>Minor</t>
  </si>
  <si>
    <t>Harold Minor</t>
  </si>
  <si>
    <t>app-620-3326</t>
  </si>
  <si>
    <t>Ismael</t>
  </si>
  <si>
    <t>Kerrick</t>
  </si>
  <si>
    <t>Ismael Kerrick</t>
  </si>
  <si>
    <t>app-620-3145</t>
  </si>
  <si>
    <t>Pedro</t>
  </si>
  <si>
    <t>Pedro Taylor</t>
  </si>
  <si>
    <t>app-620-3162</t>
  </si>
  <si>
    <t>Gordon</t>
  </si>
  <si>
    <t>Carver</t>
  </si>
  <si>
    <t>Gordon Carver</t>
  </si>
  <si>
    <t>app-620-3144</t>
  </si>
  <si>
    <t>Manuel Garcia</t>
  </si>
  <si>
    <t>app-620-3153</t>
  </si>
  <si>
    <t>Antonio</t>
  </si>
  <si>
    <t>Alvarez</t>
  </si>
  <si>
    <t>Antonio Alvarez</t>
  </si>
  <si>
    <t>app-620-3107</t>
  </si>
  <si>
    <t>Caroline</t>
  </si>
  <si>
    <t>Gutierrez</t>
  </si>
  <si>
    <t>Caroline Gutierrez</t>
  </si>
  <si>
    <t>app-620-3067</t>
  </si>
  <si>
    <t>Juana</t>
  </si>
  <si>
    <t>Olsen</t>
  </si>
  <si>
    <t>Juana Olsen</t>
  </si>
  <si>
    <t>app-620-3045</t>
  </si>
  <si>
    <t>Abbott</t>
  </si>
  <si>
    <t>Matthew Abbott</t>
  </si>
  <si>
    <t>app-620-3056</t>
  </si>
  <si>
    <t>Tanya</t>
  </si>
  <si>
    <t>Alfano</t>
  </si>
  <si>
    <t>Tanya Alfano</t>
  </si>
  <si>
    <t>app-620-3048</t>
  </si>
  <si>
    <t>Kimberly Rodriguez</t>
  </si>
  <si>
    <t>app-620-4029</t>
  </si>
  <si>
    <t>Lisa Davis</t>
  </si>
  <si>
    <t>app-620-3879</t>
  </si>
  <si>
    <t>Sergio</t>
  </si>
  <si>
    <t>Qualls</t>
  </si>
  <si>
    <t>Sergio Qualls</t>
  </si>
  <si>
    <t>app-620-3858</t>
  </si>
  <si>
    <t>Misty</t>
  </si>
  <si>
    <t>Tindall</t>
  </si>
  <si>
    <t>Misty Tindall</t>
  </si>
  <si>
    <t>app-620-3626</t>
  </si>
  <si>
    <t>Estelle</t>
  </si>
  <si>
    <t>William Estelle</t>
  </si>
  <si>
    <t>app-620-3618</t>
  </si>
  <si>
    <t>Elizbeth</t>
  </si>
  <si>
    <t>Elizbeth Norris</t>
  </si>
  <si>
    <t>app-620-3491</t>
  </si>
  <si>
    <t>Corey</t>
  </si>
  <si>
    <t>Tomblin</t>
  </si>
  <si>
    <t>Corey Tomblin</t>
  </si>
  <si>
    <t>app-620-3394</t>
  </si>
  <si>
    <t>Mei</t>
  </si>
  <si>
    <t>Gleeson</t>
  </si>
  <si>
    <t>Mei Gleeson</t>
  </si>
  <si>
    <t>app-620-3360</t>
  </si>
  <si>
    <t>Roslyn</t>
  </si>
  <si>
    <t>Beltz</t>
  </si>
  <si>
    <t>Roslyn Beltz</t>
  </si>
  <si>
    <t>app-620-3261</t>
  </si>
  <si>
    <t>Shayla</t>
  </si>
  <si>
    <t>Escobar</t>
  </si>
  <si>
    <t>Shayla Escobar</t>
  </si>
  <si>
    <t>app-620-3300</t>
  </si>
  <si>
    <t>Gary Harris</t>
  </si>
  <si>
    <t>app-620-3317</t>
  </si>
  <si>
    <t>Jennifer Miller</t>
  </si>
  <si>
    <t>app-620-3210</t>
  </si>
  <si>
    <t>Milton</t>
  </si>
  <si>
    <t>Larocco</t>
  </si>
  <si>
    <t>Milton Larocco</t>
  </si>
  <si>
    <t>app-620-3157</t>
  </si>
  <si>
    <t>Dolloff</t>
  </si>
  <si>
    <t>John Dolloff</t>
  </si>
  <si>
    <t>app-620-3058</t>
  </si>
  <si>
    <t>Clayton</t>
  </si>
  <si>
    <t>Clayton Gonzales</t>
  </si>
  <si>
    <t>app-620-3129</t>
  </si>
  <si>
    <t>Ardis</t>
  </si>
  <si>
    <t>Wayne Ardis</t>
  </si>
  <si>
    <t>app-620-3318</t>
  </si>
  <si>
    <t>Ruben</t>
  </si>
  <si>
    <t>Jordan</t>
  </si>
  <si>
    <t>Ruben Jordan</t>
  </si>
  <si>
    <t>app-620-3268</t>
  </si>
  <si>
    <t>Nikki</t>
  </si>
  <si>
    <t>Nikki Martinez</t>
  </si>
  <si>
    <t>app-620-3181</t>
  </si>
  <si>
    <t>Bernard</t>
  </si>
  <si>
    <t>Fultz</t>
  </si>
  <si>
    <t>Bernard Fultz</t>
  </si>
  <si>
    <t>app-620-3027</t>
  </si>
  <si>
    <t>Janice Montgomery</t>
  </si>
  <si>
    <t>Systems Analyst</t>
  </si>
  <si>
    <t>app-620-3055</t>
  </si>
  <si>
    <t>Bever</t>
  </si>
  <si>
    <t>John Bever</t>
  </si>
  <si>
    <t>app-620-3070</t>
  </si>
  <si>
    <t>Bouldin</t>
  </si>
  <si>
    <t>Carolyn Bouldin</t>
  </si>
  <si>
    <t>app-620-3075</t>
  </si>
  <si>
    <t>Gallagher</t>
  </si>
  <si>
    <t>Robert Gallagher</t>
  </si>
  <si>
    <t>app-620-3083</t>
  </si>
  <si>
    <t>Tanya Lewis</t>
  </si>
  <si>
    <t>app-620-3104</t>
  </si>
  <si>
    <t>Lawrence Johnson</t>
  </si>
  <si>
    <t>app-620-3114</t>
  </si>
  <si>
    <t>Cindy Brock</t>
  </si>
  <si>
    <t>app-620-3163</t>
  </si>
  <si>
    <t>Hugo</t>
  </si>
  <si>
    <t>Hutchison</t>
  </si>
  <si>
    <t>Hugo Hutchison</t>
  </si>
  <si>
    <t>app-620-3168</t>
  </si>
  <si>
    <t>Christine Hayes</t>
  </si>
  <si>
    <t>app-620-3175</t>
  </si>
  <si>
    <t>Schlenker</t>
  </si>
  <si>
    <t>Virginia Schlenker</t>
  </si>
  <si>
    <t>app-620-3187</t>
  </si>
  <si>
    <t>Muriel</t>
  </si>
  <si>
    <t>Justus</t>
  </si>
  <si>
    <t>Muriel Justus</t>
  </si>
  <si>
    <t>app-620-3190</t>
  </si>
  <si>
    <t>Barile</t>
  </si>
  <si>
    <t>Kevin Barile</t>
  </si>
  <si>
    <t>app-620-3216</t>
  </si>
  <si>
    <t>Cowles</t>
  </si>
  <si>
    <t>Kimberly Cowles</t>
  </si>
  <si>
    <t>app-620-3219</t>
  </si>
  <si>
    <t>Higgins</t>
  </si>
  <si>
    <t>Patrick Higgins</t>
  </si>
  <si>
    <t>app-620-3222</t>
  </si>
  <si>
    <t>Antoinette Kelly</t>
  </si>
  <si>
    <t>app-620-3272</t>
  </si>
  <si>
    <t>Shaver</t>
  </si>
  <si>
    <t>Tom Shaver</t>
  </si>
  <si>
    <t>app-620-3301</t>
  </si>
  <si>
    <t>Cano</t>
  </si>
  <si>
    <t>Robert Cano</t>
  </si>
  <si>
    <t>app-620-3352</t>
  </si>
  <si>
    <t>Terrie</t>
  </si>
  <si>
    <t>Mclean</t>
  </si>
  <si>
    <t>Terrie Mclean</t>
  </si>
  <si>
    <t>app-620-3359</t>
  </si>
  <si>
    <t>Juan Hayes</t>
  </si>
  <si>
    <t>app-620-3372</t>
  </si>
  <si>
    <t>Houle</t>
  </si>
  <si>
    <t>John Houle</t>
  </si>
  <si>
    <t>app-620-3381</t>
  </si>
  <si>
    <t>Cope</t>
  </si>
  <si>
    <t>David Cope</t>
  </si>
  <si>
    <t>app-620-3490</t>
  </si>
  <si>
    <t>Lorena Wallace</t>
  </si>
  <si>
    <t>app-620-3527</t>
  </si>
  <si>
    <t>Lois Ellis</t>
  </si>
  <si>
    <t>app-620-3551</t>
  </si>
  <si>
    <t>Victor Walsh</t>
  </si>
  <si>
    <t>app-620-3558</t>
  </si>
  <si>
    <t>Binder</t>
  </si>
  <si>
    <t>Jacob Binder</t>
  </si>
  <si>
    <t>app-620-3670</t>
  </si>
  <si>
    <t>Brenna</t>
  </si>
  <si>
    <t>Brenna Terrell</t>
  </si>
  <si>
    <t>app-620-3697</t>
  </si>
  <si>
    <t>Beverly</t>
  </si>
  <si>
    <t>Heim</t>
  </si>
  <si>
    <t>Beverly Heim</t>
  </si>
  <si>
    <t>app-620-3702</t>
  </si>
  <si>
    <t>Robert Lewis</t>
  </si>
  <si>
    <t>app-620-3707</t>
  </si>
  <si>
    <t>Jamie</t>
  </si>
  <si>
    <t>Robins</t>
  </si>
  <si>
    <t>Jamie Robins</t>
  </si>
  <si>
    <t>app-620-3738</t>
  </si>
  <si>
    <t>Frank Smith</t>
  </si>
  <si>
    <t>app-620-3793</t>
  </si>
  <si>
    <t>Samuel</t>
  </si>
  <si>
    <t>Furr</t>
  </si>
  <si>
    <t>Samuel Furr</t>
  </si>
  <si>
    <t>app-620-3831</t>
  </si>
  <si>
    <t>Bernal</t>
  </si>
  <si>
    <t>Christine Bernal</t>
  </si>
  <si>
    <t>app-620-3847</t>
  </si>
  <si>
    <t>Kirksey</t>
  </si>
  <si>
    <t>Ellis Kirksey</t>
  </si>
  <si>
    <t>app-620-3849</t>
  </si>
  <si>
    <t>Gary Charles</t>
  </si>
  <si>
    <t>app-620-3850</t>
  </si>
  <si>
    <t>Raymond Atkinson</t>
  </si>
  <si>
    <t>app-620-3871</t>
  </si>
  <si>
    <t>Shook</t>
  </si>
  <si>
    <t>Jennifer Shook</t>
  </si>
  <si>
    <t>app-620-3893</t>
  </si>
  <si>
    <t>Theodore</t>
  </si>
  <si>
    <t>Wanda Theodore</t>
  </si>
  <si>
    <t>app-620-3915</t>
  </si>
  <si>
    <t>Padgett</t>
  </si>
  <si>
    <t>Ellen Padgett</t>
  </si>
  <si>
    <t>app-620-3945</t>
  </si>
  <si>
    <t>Bernadette</t>
  </si>
  <si>
    <t>Frazier</t>
  </si>
  <si>
    <t>Bernadette Frazier</t>
  </si>
  <si>
    <t>app-620-3968</t>
  </si>
  <si>
    <t>Jerry Price</t>
  </si>
  <si>
    <t>app-620-4005</t>
  </si>
  <si>
    <t>Olivia</t>
  </si>
  <si>
    <t>Olivia Lawrence</t>
  </si>
  <si>
    <t>app-620-4010</t>
  </si>
  <si>
    <t>Cox</t>
  </si>
  <si>
    <t>Jordan Cox</t>
  </si>
  <si>
    <t>app-620-4019</t>
  </si>
  <si>
    <t>Ronald</t>
  </si>
  <si>
    <t>Martin</t>
  </si>
  <si>
    <t>Ronald Martin</t>
  </si>
  <si>
    <t>app-620-4022</t>
  </si>
  <si>
    <t>Leo</t>
  </si>
  <si>
    <t>Richmond</t>
  </si>
  <si>
    <t>Leo Richmond</t>
  </si>
  <si>
    <t>app-620-4025</t>
  </si>
  <si>
    <t>Claudia</t>
  </si>
  <si>
    <t>Masters</t>
  </si>
  <si>
    <t>Claudia Masters</t>
  </si>
  <si>
    <t>app-620-4040</t>
  </si>
  <si>
    <t>Tim</t>
  </si>
  <si>
    <t>Cook</t>
  </si>
  <si>
    <t>Tim Cook</t>
  </si>
  <si>
    <t>app-620-3878</t>
  </si>
  <si>
    <t>Kowalski</t>
  </si>
  <si>
    <t>James Kowalski</t>
  </si>
  <si>
    <t>app-620-3898</t>
  </si>
  <si>
    <t>Rucker</t>
  </si>
  <si>
    <t>Joseph Rucker</t>
  </si>
  <si>
    <t>app-620-3837</t>
  </si>
  <si>
    <t>Lilly</t>
  </si>
  <si>
    <t>Lilly Romero</t>
  </si>
  <si>
    <t>app-620-3771</t>
  </si>
  <si>
    <t>Nicole Baker</t>
  </si>
  <si>
    <t>app-620-3648</t>
  </si>
  <si>
    <t>Rowley</t>
  </si>
  <si>
    <t>John Rowley</t>
  </si>
  <si>
    <t>app-620-3681</t>
  </si>
  <si>
    <t>Anthony Mitchell</t>
  </si>
  <si>
    <t>app-620-3664</t>
  </si>
  <si>
    <t>Jennifer Estrada</t>
  </si>
  <si>
    <t>app-620-3619</t>
  </si>
  <si>
    <t>Conwell</t>
  </si>
  <si>
    <t>Michael Conwell</t>
  </si>
  <si>
    <t>app-620-3556</t>
  </si>
  <si>
    <t>Mehl</t>
  </si>
  <si>
    <t>Lisa Mehl</t>
  </si>
  <si>
    <t>app-620-3509</t>
  </si>
  <si>
    <t>Marybelle</t>
  </si>
  <si>
    <t>Belt</t>
  </si>
  <si>
    <t>Marybelle Belt</t>
  </si>
  <si>
    <t>app-620-3492</t>
  </si>
  <si>
    <t>Whitmore</t>
  </si>
  <si>
    <t>Ryan Whitmore</t>
  </si>
  <si>
    <t>app-620-3496</t>
  </si>
  <si>
    <t>Adam Allen</t>
  </si>
  <si>
    <t>app-620-3358</t>
  </si>
  <si>
    <t>Flowers</t>
  </si>
  <si>
    <t>Mark Flowers</t>
  </si>
  <si>
    <t>app-620-3383</t>
  </si>
  <si>
    <t>Conroy</t>
  </si>
  <si>
    <t>James Conroy</t>
  </si>
  <si>
    <t>app-620-3292</t>
  </si>
  <si>
    <t>Jacqueline</t>
  </si>
  <si>
    <t>Espinoza</t>
  </si>
  <si>
    <t>Jacqueline Espinoza</t>
  </si>
  <si>
    <t>app-620-3257</t>
  </si>
  <si>
    <t>Joyce Howell</t>
  </si>
  <si>
    <t>app-620-3241</t>
  </si>
  <si>
    <t>Meagan</t>
  </si>
  <si>
    <t>Comer</t>
  </si>
  <si>
    <t>Meagan Comer</t>
  </si>
  <si>
    <t>app-620-3186</t>
  </si>
  <si>
    <t>Paris</t>
  </si>
  <si>
    <t>Johns</t>
  </si>
  <si>
    <t>Paris Johns</t>
  </si>
  <si>
    <t>app-620-3012</t>
  </si>
  <si>
    <t>Omerta</t>
  </si>
  <si>
    <t>Omerta Rao</t>
  </si>
  <si>
    <t>app-620-3912</t>
  </si>
  <si>
    <t>Pete</t>
  </si>
  <si>
    <t>Pete Robinson</t>
  </si>
  <si>
    <t>app-620-3967</t>
  </si>
  <si>
    <t>Hawkins</t>
  </si>
  <si>
    <t>Courtney Hawkins</t>
  </si>
  <si>
    <t>app-620-4036</t>
  </si>
  <si>
    <t>Arianna</t>
  </si>
  <si>
    <t>Arianna Martin</t>
  </si>
  <si>
    <t>app-620-3880</t>
  </si>
  <si>
    <t>Castello</t>
  </si>
  <si>
    <t>Joy Castello</t>
  </si>
  <si>
    <t>app-620-3881</t>
  </si>
  <si>
    <t>Bruce</t>
  </si>
  <si>
    <t>Sanford</t>
  </si>
  <si>
    <t>Bruce Sanford</t>
  </si>
  <si>
    <t>app-620-3791</t>
  </si>
  <si>
    <t>Allene</t>
  </si>
  <si>
    <t>Parkinson</t>
  </si>
  <si>
    <t>Allene Parkinson</t>
  </si>
  <si>
    <t>app-620-3851</t>
  </si>
  <si>
    <t>Barnes</t>
  </si>
  <si>
    <t>Sharon Barnes</t>
  </si>
  <si>
    <t>app-620-3807</t>
  </si>
  <si>
    <t>Kim</t>
  </si>
  <si>
    <t>William Kim</t>
  </si>
  <si>
    <t>app-620-3731</t>
  </si>
  <si>
    <t>Powers</t>
  </si>
  <si>
    <t>Mary Powers</t>
  </si>
  <si>
    <t>app-620-3712</t>
  </si>
  <si>
    <t>Melanie</t>
  </si>
  <si>
    <t>Melanie Sales</t>
  </si>
  <si>
    <t>app-620-3685</t>
  </si>
  <si>
    <t>Reuben</t>
  </si>
  <si>
    <t>Byrne</t>
  </si>
  <si>
    <t>Reuben Byrne</t>
  </si>
  <si>
    <t>app-620-3596</t>
  </si>
  <si>
    <t>Belser</t>
  </si>
  <si>
    <t>Karen Belser</t>
  </si>
  <si>
    <t>app-620-3467</t>
  </si>
  <si>
    <t>Emma Stanley</t>
  </si>
  <si>
    <t>app-620-3450</t>
  </si>
  <si>
    <t>Hendrickson</t>
  </si>
  <si>
    <t>Andrea Hendrickson</t>
  </si>
  <si>
    <t>app-620-3347</t>
  </si>
  <si>
    <t>Dorothy Gonzalez</t>
  </si>
  <si>
    <t>app-620-3319</t>
  </si>
  <si>
    <t>Nickerson</t>
  </si>
  <si>
    <t>Francis Nickerson</t>
  </si>
  <si>
    <t>app-620-3233</t>
  </si>
  <si>
    <t>Elizabeth Howard</t>
  </si>
  <si>
    <t>app-620-3334</t>
  </si>
  <si>
    <t>Bates</t>
  </si>
  <si>
    <t>Wayne Bates</t>
  </si>
  <si>
    <t>app-620-3230</t>
  </si>
  <si>
    <t>Wanda Jackson</t>
  </si>
  <si>
    <t>app-620-3209</t>
  </si>
  <si>
    <t>Elia</t>
  </si>
  <si>
    <t>King</t>
  </si>
  <si>
    <t>Elia King</t>
  </si>
  <si>
    <t>app-620-3103</t>
  </si>
  <si>
    <t>Luis</t>
  </si>
  <si>
    <t>Loch</t>
  </si>
  <si>
    <t>Luis Loch</t>
  </si>
  <si>
    <t>app-620-3215</t>
  </si>
  <si>
    <t>Kathryn Lewis</t>
  </si>
  <si>
    <t>app-620-3084</t>
  </si>
  <si>
    <t>Victoria</t>
  </si>
  <si>
    <t>Satter</t>
  </si>
  <si>
    <t>Victoria Satter</t>
  </si>
  <si>
    <t>app-620-3041</t>
  </si>
  <si>
    <t>Buffington</t>
  </si>
  <si>
    <t>Jeremy Buffington</t>
  </si>
  <si>
    <t>app-620-4045</t>
  </si>
  <si>
    <t>Clarence</t>
  </si>
  <si>
    <t>Wakefield</t>
  </si>
  <si>
    <t>Clarence Wakefield</t>
  </si>
  <si>
    <t>app-620-3976</t>
  </si>
  <si>
    <t>Swan</t>
  </si>
  <si>
    <t>Debra Swan</t>
  </si>
  <si>
    <t>app-620-4003</t>
  </si>
  <si>
    <t>Jose Lee</t>
  </si>
  <si>
    <t>app-620-3905</t>
  </si>
  <si>
    <t>Velva</t>
  </si>
  <si>
    <t>Flood</t>
  </si>
  <si>
    <t>Velva Flood</t>
  </si>
  <si>
    <t>app-620-3801</t>
  </si>
  <si>
    <t>Stacy Johnson</t>
  </si>
  <si>
    <t>app-620-3743</t>
  </si>
  <si>
    <t>Angelica</t>
  </si>
  <si>
    <t>Jarrard</t>
  </si>
  <si>
    <t>Angelica Jarrard</t>
  </si>
  <si>
    <t>app-620-3652</t>
  </si>
  <si>
    <t>Folse</t>
  </si>
  <si>
    <t>Maria Folse</t>
  </si>
  <si>
    <t>app-620-3593</t>
  </si>
  <si>
    <t>Marilyn</t>
  </si>
  <si>
    <t>Marilyn Gonzalez</t>
  </si>
  <si>
    <t>app-620-3250</t>
  </si>
  <si>
    <t>Capps</t>
  </si>
  <si>
    <t>Harry Capps</t>
  </si>
  <si>
    <t>app-620-3361</t>
  </si>
  <si>
    <t>Roland Montgomery</t>
  </si>
  <si>
    <t>app-620-3148</t>
  </si>
  <si>
    <t>Vivian Poisson</t>
  </si>
  <si>
    <t>app-620-3132</t>
  </si>
  <si>
    <t>Stewart</t>
  </si>
  <si>
    <t>Corey Stewart</t>
  </si>
  <si>
    <t>app-620-3174</t>
  </si>
  <si>
    <t>Cordelia</t>
  </si>
  <si>
    <t>Cordelia Anderson</t>
  </si>
  <si>
    <t>app-620-3577</t>
  </si>
  <si>
    <t>Wysong</t>
  </si>
  <si>
    <t>Beverly Wysong</t>
  </si>
  <si>
    <t>app-620-3311</t>
  </si>
  <si>
    <t>Beall</t>
  </si>
  <si>
    <t>Marie Beall</t>
  </si>
  <si>
    <t>Campos</t>
  </si>
  <si>
    <t>Aaron Campos</t>
  </si>
  <si>
    <t>app-620-3161</t>
  </si>
  <si>
    <t>Machado</t>
  </si>
  <si>
    <t>Walter Machado</t>
  </si>
  <si>
    <t>app-620-3038</t>
  </si>
  <si>
    <t>Maude</t>
  </si>
  <si>
    <t>Dillon</t>
  </si>
  <si>
    <t>Maude Dillon</t>
  </si>
  <si>
    <t>app-620-3035</t>
  </si>
  <si>
    <t>Contreras</t>
  </si>
  <si>
    <t>Bell Contreras</t>
  </si>
  <si>
    <t>Technical Writer</t>
  </si>
  <si>
    <t>app-620-3052</t>
  </si>
  <si>
    <t>Reeves</t>
  </si>
  <si>
    <t>Antoinette Reeves</t>
  </si>
  <si>
    <t>app-620-3150</t>
  </si>
  <si>
    <t>Guadalupe</t>
  </si>
  <si>
    <t>Hamilton</t>
  </si>
  <si>
    <t>Guadalupe Hamilton</t>
  </si>
  <si>
    <t>app-620-3276</t>
  </si>
  <si>
    <t>Wilkin</t>
  </si>
  <si>
    <t>Rebecca Wilkin</t>
  </si>
  <si>
    <t>app-620-3310</t>
  </si>
  <si>
    <t>Spivey</t>
  </si>
  <si>
    <t>Cynthia Spivey</t>
  </si>
  <si>
    <t>app-620-3335</t>
  </si>
  <si>
    <t>Burr</t>
  </si>
  <si>
    <t>Ronald Burr</t>
  </si>
  <si>
    <t>app-620-3343</t>
  </si>
  <si>
    <t>Lynne</t>
  </si>
  <si>
    <t>Bryant</t>
  </si>
  <si>
    <t>Lynne Bryant</t>
  </si>
  <si>
    <t>app-620-3363</t>
  </si>
  <si>
    <t>Mcgough</t>
  </si>
  <si>
    <t>Wayne Mcgough</t>
  </si>
  <si>
    <t>app-620-3365</t>
  </si>
  <si>
    <t>Bowie</t>
  </si>
  <si>
    <t>Edward Bowie</t>
  </si>
  <si>
    <t>app-620-3520</t>
  </si>
  <si>
    <t>Gainer</t>
  </si>
  <si>
    <t>Bernard Gainer</t>
  </si>
  <si>
    <t>app-620-3528</t>
  </si>
  <si>
    <t>Peggy</t>
  </si>
  <si>
    <t>Lambert</t>
  </si>
  <si>
    <t>Peggy Lambert</t>
  </si>
  <si>
    <t>app-620-3576</t>
  </si>
  <si>
    <t>Theresa Fox</t>
  </si>
  <si>
    <t>app-620-3585</t>
  </si>
  <si>
    <t>Jonathon Ross</t>
  </si>
  <si>
    <t>app-620-3586</t>
  </si>
  <si>
    <t>Whitney</t>
  </si>
  <si>
    <t>Bourgeois</t>
  </si>
  <si>
    <t>Whitney Bourgeois</t>
  </si>
  <si>
    <t>app-620-3729</t>
  </si>
  <si>
    <t>Carol</t>
  </si>
  <si>
    <t>Choi</t>
  </si>
  <si>
    <t>Carol Choi</t>
  </si>
  <si>
    <t>app-620-3732</t>
  </si>
  <si>
    <t>Biscoe</t>
  </si>
  <si>
    <t>James Biscoe</t>
  </si>
  <si>
    <t>app-620-3813</t>
  </si>
  <si>
    <t>Denise Smith</t>
  </si>
  <si>
    <t>app-620-3899</t>
  </si>
  <si>
    <t>Mcclendon</t>
  </si>
  <si>
    <t>Jose Mcclendon</t>
  </si>
  <si>
    <t>app-620-3919</t>
  </si>
  <si>
    <t>Kenneth Mcdaniel</t>
  </si>
  <si>
    <t>app-620-4002</t>
  </si>
  <si>
    <t>Lillibridge</t>
  </si>
  <si>
    <t>Christopher Lillibridge</t>
  </si>
  <si>
    <t>app-620-4041</t>
  </si>
  <si>
    <t>Frederick</t>
  </si>
  <si>
    <t>Lussier</t>
  </si>
  <si>
    <t>Frederick Lussier</t>
  </si>
  <si>
    <t>app-620-3896</t>
  </si>
  <si>
    <t>Clifton</t>
  </si>
  <si>
    <t>Clifton Richardson</t>
  </si>
  <si>
    <t>app-620-3846</t>
  </si>
  <si>
    <t>Thomas Moore</t>
  </si>
  <si>
    <t>app-620-3766</t>
  </si>
  <si>
    <t>Ashton</t>
  </si>
  <si>
    <t>Eppinger</t>
  </si>
  <si>
    <t>Ashton Eppinger</t>
  </si>
  <si>
    <t>app-620-3748</t>
  </si>
  <si>
    <t>Curry</t>
  </si>
  <si>
    <t>Andrea Curry</t>
  </si>
  <si>
    <t>app-620-3548</t>
  </si>
  <si>
    <t>Valley</t>
  </si>
  <si>
    <t>Gwendolyn Valley</t>
  </si>
  <si>
    <t>app-620-3537</t>
  </si>
  <si>
    <t>Farrow</t>
  </si>
  <si>
    <t>John Farrow</t>
  </si>
  <si>
    <t>app-620-3348</t>
  </si>
  <si>
    <t>Conley</t>
  </si>
  <si>
    <t>Julia Conley</t>
  </si>
  <si>
    <t>app-620-3313</t>
  </si>
  <si>
    <t>Jesus</t>
  </si>
  <si>
    <t>Culler</t>
  </si>
  <si>
    <t>Jesus Culler</t>
  </si>
  <si>
    <t>app-620-3291</t>
  </si>
  <si>
    <t>Evelyn Rhodes</t>
  </si>
  <si>
    <t>app-620-3204</t>
  </si>
  <si>
    <t>Mendoza</t>
  </si>
  <si>
    <t>Clara Mendoza</t>
  </si>
  <si>
    <t>app-620-3093</t>
  </si>
  <si>
    <t>Simpkins</t>
  </si>
  <si>
    <t>Amy Simpkins</t>
  </si>
  <si>
    <t>app-620-3960</t>
  </si>
  <si>
    <t>Christina</t>
  </si>
  <si>
    <t>Bradley</t>
  </si>
  <si>
    <t>Christina Bradley</t>
  </si>
  <si>
    <t>app-620-3982</t>
  </si>
  <si>
    <t>Kara</t>
  </si>
  <si>
    <t>Kara Jackson</t>
  </si>
  <si>
    <t>app-620-3966</t>
  </si>
  <si>
    <t>Bridwell</t>
  </si>
  <si>
    <t>Anthony Bridwell</t>
  </si>
  <si>
    <t>app-620-3856</t>
  </si>
  <si>
    <t>Leroy</t>
  </si>
  <si>
    <t>Mulcahy</t>
  </si>
  <si>
    <t>Leroy Mulcahy</t>
  </si>
  <si>
    <t>app-620-3737</t>
  </si>
  <si>
    <t>Felicia</t>
  </si>
  <si>
    <t>Schulz</t>
  </si>
  <si>
    <t>Felicia Schulz</t>
  </si>
  <si>
    <t>app-620-3723</t>
  </si>
  <si>
    <t>Opal</t>
  </si>
  <si>
    <t>Harkins</t>
  </si>
  <si>
    <t>Opal Harkins</t>
  </si>
  <si>
    <t>app-620-3682</t>
  </si>
  <si>
    <t>Anneliese</t>
  </si>
  <si>
    <t>Hart</t>
  </si>
  <si>
    <t>Anneliese Hart</t>
  </si>
  <si>
    <t>app-620-3659</t>
  </si>
  <si>
    <t>Kist</t>
  </si>
  <si>
    <t>Marshall Kist</t>
  </si>
  <si>
    <t>app-620-3525</t>
  </si>
  <si>
    <t>Bowling</t>
  </si>
  <si>
    <t>David Bowling</t>
  </si>
  <si>
    <t>app-620-3465</t>
  </si>
  <si>
    <t>Stanley Maxwell</t>
  </si>
  <si>
    <t>app-620-3433</t>
  </si>
  <si>
    <t>Mayer</t>
  </si>
  <si>
    <t>John Mayer</t>
  </si>
  <si>
    <t>app-620-3364</t>
  </si>
  <si>
    <t>Buswell</t>
  </si>
  <si>
    <t>Louis Buswell</t>
  </si>
  <si>
    <t>app-620-3331</t>
  </si>
  <si>
    <t>Haliburton</t>
  </si>
  <si>
    <t>Cynthia Haliburton</t>
  </si>
  <si>
    <t>app-620-3081</t>
  </si>
  <si>
    <t>Ibarra</t>
  </si>
  <si>
    <t>Stanley Ibarra</t>
  </si>
  <si>
    <t>app-620-3152</t>
  </si>
  <si>
    <t>Carson</t>
  </si>
  <si>
    <t>Mary Carson</t>
  </si>
  <si>
    <t>app-620-3065</t>
  </si>
  <si>
    <t>William Williams</t>
  </si>
  <si>
    <t>app-620-4043</t>
  </si>
  <si>
    <t>Bussiere</t>
  </si>
  <si>
    <t>Don Bussiere</t>
  </si>
  <si>
    <t>app-620-3701</t>
  </si>
  <si>
    <t>Una</t>
  </si>
  <si>
    <t>Garney</t>
  </si>
  <si>
    <t>Una Garney</t>
  </si>
  <si>
    <t>app-620-3018</t>
  </si>
  <si>
    <t>Brian Williams</t>
  </si>
  <si>
    <t>app-620-3047</t>
  </si>
  <si>
    <t>Mary Grier</t>
  </si>
  <si>
    <t>Website Designer</t>
  </si>
  <si>
    <t>app-620-3060</t>
  </si>
  <si>
    <t>Levine</t>
  </si>
  <si>
    <t>Robert Levine</t>
  </si>
  <si>
    <t>app-620-3064</t>
  </si>
  <si>
    <t>Huffman</t>
  </si>
  <si>
    <t>Willie Huffman</t>
  </si>
  <si>
    <t>app-620-3117</t>
  </si>
  <si>
    <t>Annette</t>
  </si>
  <si>
    <t>Yoder</t>
  </si>
  <si>
    <t>Annette Yoder</t>
  </si>
  <si>
    <t>app-620-3166</t>
  </si>
  <si>
    <t>Nickell</t>
  </si>
  <si>
    <t>Tammy Nickell</t>
  </si>
  <si>
    <t>app-620-3184</t>
  </si>
  <si>
    <t>Lisa Perkins</t>
  </si>
  <si>
    <t>app-620-3225</t>
  </si>
  <si>
    <t>Cole</t>
  </si>
  <si>
    <t>Benjamin Cole</t>
  </si>
  <si>
    <t>app-620-3232</t>
  </si>
  <si>
    <t>Skaggs</t>
  </si>
  <si>
    <t>Mary Skaggs</t>
  </si>
  <si>
    <t>app-620-3240</t>
  </si>
  <si>
    <t>Leigh</t>
  </si>
  <si>
    <t>Skelton</t>
  </si>
  <si>
    <t>Leigh Skelton</t>
  </si>
  <si>
    <t>app-620-3254</t>
  </si>
  <si>
    <t>Quinones</t>
  </si>
  <si>
    <t>Kenneth Quinones</t>
  </si>
  <si>
    <t>app-620-3285</t>
  </si>
  <si>
    <t>Isabelle</t>
  </si>
  <si>
    <t>Isabelle Henry</t>
  </si>
  <si>
    <t>app-620-3323</t>
  </si>
  <si>
    <t>Johnnie</t>
  </si>
  <si>
    <t>Spitler</t>
  </si>
  <si>
    <t>Johnnie Spitler</t>
  </si>
  <si>
    <t>app-620-3390</t>
  </si>
  <si>
    <t>Huey</t>
  </si>
  <si>
    <t>Jeffrey Huey</t>
  </si>
  <si>
    <t>app-620-3429</t>
  </si>
  <si>
    <t>Kim Thompson</t>
  </si>
  <si>
    <t>app-620-3439</t>
  </si>
  <si>
    <t>Sally</t>
  </si>
  <si>
    <t>Sally Hood</t>
  </si>
  <si>
    <t>app-620-3442</t>
  </si>
  <si>
    <t>Brian Mackey</t>
  </si>
  <si>
    <t>app-620-3506</t>
  </si>
  <si>
    <t>Jeffery Patrick</t>
  </si>
  <si>
    <t>app-620-3547</t>
  </si>
  <si>
    <t>Dorothy Williamson</t>
  </si>
  <si>
    <t>app-620-3587</t>
  </si>
  <si>
    <t>Mccord</t>
  </si>
  <si>
    <t>Marcus Mccord</t>
  </si>
  <si>
    <t>app-620-3643</t>
  </si>
  <si>
    <t>Floyd</t>
  </si>
  <si>
    <t>Floyd Christensen</t>
  </si>
  <si>
    <t>app-620-3661</t>
  </si>
  <si>
    <t>Mathew</t>
  </si>
  <si>
    <t>Koch</t>
  </si>
  <si>
    <t>Mathew Koch</t>
  </si>
  <si>
    <t>app-620-3672</t>
  </si>
  <si>
    <t>Workman</t>
  </si>
  <si>
    <t>Margaret Workman</t>
  </si>
  <si>
    <t>app-620-3686</t>
  </si>
  <si>
    <t>Morse</t>
  </si>
  <si>
    <t>Margaret Morse</t>
  </si>
  <si>
    <t>app-620-3730</t>
  </si>
  <si>
    <t>See</t>
  </si>
  <si>
    <t>Sheila See</t>
  </si>
  <si>
    <t>app-620-3745</t>
  </si>
  <si>
    <t>English</t>
  </si>
  <si>
    <t>Vanessa English</t>
  </si>
  <si>
    <t>app-620-3756</t>
  </si>
  <si>
    <t>Russell Freeman</t>
  </si>
  <si>
    <t>app-620-3758</t>
  </si>
  <si>
    <t>Randolph</t>
  </si>
  <si>
    <t>Oneill</t>
  </si>
  <si>
    <t>Randolph Oneill</t>
  </si>
  <si>
    <t>app-620-3820</t>
  </si>
  <si>
    <t>Robert Vincent</t>
  </si>
  <si>
    <t>app-620-3828</t>
  </si>
  <si>
    <t>Andrew Andersen</t>
  </si>
  <si>
    <t>app-620-3926</t>
  </si>
  <si>
    <t>Hansen</t>
  </si>
  <si>
    <t>Anthony Hansen</t>
  </si>
  <si>
    <t>app-620-3953</t>
  </si>
  <si>
    <t>Gibbons</t>
  </si>
  <si>
    <t>Michael Gibbons</t>
  </si>
  <si>
    <t>app-620-3980</t>
  </si>
  <si>
    <t>Kane</t>
  </si>
  <si>
    <t>Dennis Kane</t>
  </si>
  <si>
    <t>app-620-4032</t>
  </si>
  <si>
    <t>Dorothy Knight</t>
  </si>
  <si>
    <t>app-620-3913</t>
  </si>
  <si>
    <t>Armstrong</t>
  </si>
  <si>
    <t>Keith Armstrong</t>
  </si>
  <si>
    <t>app-620-3902</t>
  </si>
  <si>
    <t>Helton</t>
  </si>
  <si>
    <t>James Helton</t>
  </si>
  <si>
    <t>app-620-3868</t>
  </si>
  <si>
    <t>William Aguilar</t>
  </si>
  <si>
    <t>app-620-3911</t>
  </si>
  <si>
    <t>Carole</t>
  </si>
  <si>
    <t>Carole Smith</t>
  </si>
  <si>
    <t>app-620-3882</t>
  </si>
  <si>
    <t>Eileen</t>
  </si>
  <si>
    <t>Eileen Greer</t>
  </si>
  <si>
    <t>app-620-3872</t>
  </si>
  <si>
    <t>Sheena</t>
  </si>
  <si>
    <t>Sheena Brown</t>
  </si>
  <si>
    <t>app-620-3952</t>
  </si>
  <si>
    <t>Lucinda</t>
  </si>
  <si>
    <t>Vasquez</t>
  </si>
  <si>
    <t>Lucinda Vasquez</t>
  </si>
  <si>
    <t>app-620-3816</t>
  </si>
  <si>
    <t>Albert Jones</t>
  </si>
  <si>
    <t>app-620-3781</t>
  </si>
  <si>
    <t>Wimberly</t>
  </si>
  <si>
    <t>Dina Wimberly</t>
  </si>
  <si>
    <t>app-620-3763</t>
  </si>
  <si>
    <t>Sheryl</t>
  </si>
  <si>
    <t>Swann</t>
  </si>
  <si>
    <t>Sheryl Swann</t>
  </si>
  <si>
    <t>app-620-3770</t>
  </si>
  <si>
    <t>Barbara Ford</t>
  </si>
  <si>
    <t>app-620-3795</t>
  </si>
  <si>
    <t>Mcgee</t>
  </si>
  <si>
    <t>Diane Mcgee</t>
  </si>
  <si>
    <t>app-620-3818</t>
  </si>
  <si>
    <t>Wesley</t>
  </si>
  <si>
    <t>Bessler</t>
  </si>
  <si>
    <t>Wesley Bessler</t>
  </si>
  <si>
    <t>app-620-3733</t>
  </si>
  <si>
    <t>Palacios</t>
  </si>
  <si>
    <t>Wesley Palacios</t>
  </si>
  <si>
    <t>app-620-3767</t>
  </si>
  <si>
    <t>Gammon</t>
  </si>
  <si>
    <t>Daniel Gammon</t>
  </si>
  <si>
    <t>app-620-3671</t>
  </si>
  <si>
    <t>Goldsmith</t>
  </si>
  <si>
    <t>Holly Goldsmith</t>
  </si>
  <si>
    <t>app-620-3695</t>
  </si>
  <si>
    <t>Foust</t>
  </si>
  <si>
    <t>Richard Foust</t>
  </si>
  <si>
    <t>app-620-3736</t>
  </si>
  <si>
    <t>Maryann</t>
  </si>
  <si>
    <t>Erickson</t>
  </si>
  <si>
    <t>Maryann Erickson</t>
  </si>
  <si>
    <t>app-620-3690</t>
  </si>
  <si>
    <t>Freese</t>
  </si>
  <si>
    <t>Maria Freese</t>
  </si>
  <si>
    <t>app-620-3657</t>
  </si>
  <si>
    <t>Fred</t>
  </si>
  <si>
    <t>Saver</t>
  </si>
  <si>
    <t>Fred Saver</t>
  </si>
  <si>
    <t>app-620-3608</t>
  </si>
  <si>
    <t>Paul Rhoades</t>
  </si>
  <si>
    <t>app-620-3612</t>
  </si>
  <si>
    <t>Spencer</t>
  </si>
  <si>
    <t>Andrea Spencer</t>
  </si>
  <si>
    <t>app-620-3564</t>
  </si>
  <si>
    <t>James Reed</t>
  </si>
  <si>
    <t>app-620-3600</t>
  </si>
  <si>
    <t>Helm</t>
  </si>
  <si>
    <t>Regina Helm</t>
  </si>
  <si>
    <t>app-620-3552</t>
  </si>
  <si>
    <t>Lester</t>
  </si>
  <si>
    <t>Tant</t>
  </si>
  <si>
    <t>Lester Tant</t>
  </si>
  <si>
    <t>app-620-3526</t>
  </si>
  <si>
    <t>Charles Hunt</t>
  </si>
  <si>
    <t>app-620-3560</t>
  </si>
  <si>
    <t>Parker</t>
  </si>
  <si>
    <t>Larry Parker</t>
  </si>
  <si>
    <t>app-620-3606</t>
  </si>
  <si>
    <t>Ketcham</t>
  </si>
  <si>
    <t>Joy Ketcham</t>
  </si>
  <si>
    <t>app-620-3466</t>
  </si>
  <si>
    <t>Little</t>
  </si>
  <si>
    <t>Deborah Little</t>
  </si>
  <si>
    <t>app-620-3501</t>
  </si>
  <si>
    <t>Orlando</t>
  </si>
  <si>
    <t>Orlando Johnson</t>
  </si>
  <si>
    <t>app-620-3480</t>
  </si>
  <si>
    <t>Eric Taylor</t>
  </si>
  <si>
    <t>app-620-3443</t>
  </si>
  <si>
    <t>Richman</t>
  </si>
  <si>
    <t>Donna Richman</t>
  </si>
  <si>
    <t>app-620-3411</t>
  </si>
  <si>
    <t>Byram</t>
  </si>
  <si>
    <t>Antonio Byram</t>
  </si>
  <si>
    <t>app-620-3435</t>
  </si>
  <si>
    <t>Barbara Smith</t>
  </si>
  <si>
    <t>app-620-3392</t>
  </si>
  <si>
    <t>Rebello</t>
  </si>
  <si>
    <t>John Rebello</t>
  </si>
  <si>
    <t>app-620-3375</t>
  </si>
  <si>
    <t>Jimmy Knight</t>
  </si>
  <si>
    <t>app-620-3379</t>
  </si>
  <si>
    <t>Brawn</t>
  </si>
  <si>
    <t>Melissa Brawn</t>
  </si>
  <si>
    <t>app-620-3330</t>
  </si>
  <si>
    <t>Hunter</t>
  </si>
  <si>
    <t>David Hunter</t>
  </si>
  <si>
    <t>app-620-3245</t>
  </si>
  <si>
    <t>Tommie</t>
  </si>
  <si>
    <t>Singer</t>
  </si>
  <si>
    <t>Tommie Singer</t>
  </si>
  <si>
    <t>app-620-3221</t>
  </si>
  <si>
    <t>Justina</t>
  </si>
  <si>
    <t>Alexander</t>
  </si>
  <si>
    <t>Justina Alexander</t>
  </si>
  <si>
    <t>app-620-3264</t>
  </si>
  <si>
    <t>Irving</t>
  </si>
  <si>
    <t>Bishop</t>
  </si>
  <si>
    <t>Irving Bishop</t>
  </si>
  <si>
    <t>app-620-3169</t>
  </si>
  <si>
    <t>Elvira</t>
  </si>
  <si>
    <t>Elvira Wahl</t>
  </si>
  <si>
    <t>app-620-3119</t>
  </si>
  <si>
    <t>Glenn Henderson</t>
  </si>
  <si>
    <t>app-620-3135</t>
  </si>
  <si>
    <t>Marsha Garza</t>
  </si>
  <si>
    <t>app-620-3172</t>
  </si>
  <si>
    <t>Gary Hernandez</t>
  </si>
  <si>
    <t>app-620-3199</t>
  </si>
  <si>
    <t>Charlesetta</t>
  </si>
  <si>
    <t>Power</t>
  </si>
  <si>
    <t>Charlesetta Power</t>
  </si>
  <si>
    <t>app-620-3051</t>
  </si>
  <si>
    <t>Showman</t>
  </si>
  <si>
    <t>Michael Showman</t>
  </si>
  <si>
    <t>app-620-3079</t>
  </si>
  <si>
    <t>Troy</t>
  </si>
  <si>
    <t>Burman</t>
  </si>
  <si>
    <t>Troy Burman</t>
  </si>
  <si>
    <t>app-620-3963</t>
  </si>
  <si>
    <t>Boyer</t>
  </si>
  <si>
    <t>James Boyer</t>
  </si>
  <si>
    <t>app-620-3994</t>
  </si>
  <si>
    <t>Densmore</t>
  </si>
  <si>
    <t>Peter Densmore</t>
  </si>
  <si>
    <t>app-620-4024</t>
  </si>
  <si>
    <t>Mark Thompson</t>
  </si>
  <si>
    <t>app-620-4012</t>
  </si>
  <si>
    <t>Cutright</t>
  </si>
  <si>
    <t>Patricia Cutright</t>
  </si>
  <si>
    <t>app-620-3965</t>
  </si>
  <si>
    <t>Turney</t>
  </si>
  <si>
    <t>Stephen Turney</t>
  </si>
  <si>
    <t>app-620-3961</t>
  </si>
  <si>
    <t>Karon</t>
  </si>
  <si>
    <t>Karon Courtney</t>
  </si>
  <si>
    <t>app-620-3954</t>
  </si>
  <si>
    <t>Coburn</t>
  </si>
  <si>
    <t>Matthew Coburn</t>
  </si>
  <si>
    <t>app-620-3987</t>
  </si>
  <si>
    <t>Chick</t>
  </si>
  <si>
    <t>Linda Chick</t>
  </si>
  <si>
    <t>app-620-3931</t>
  </si>
  <si>
    <t>Wilson Rodriguez</t>
  </si>
  <si>
    <t>app-620-3835</t>
  </si>
  <si>
    <t>Jami</t>
  </si>
  <si>
    <t>Hagar</t>
  </si>
  <si>
    <t>Jami Hagar</t>
  </si>
  <si>
    <t>app-620-3822</t>
  </si>
  <si>
    <t>James Lee</t>
  </si>
  <si>
    <t>app-620-3725</t>
  </si>
  <si>
    <t>Defeo</t>
  </si>
  <si>
    <t>Debra Defeo</t>
  </si>
  <si>
    <t>app-620-3777</t>
  </si>
  <si>
    <t>Newell</t>
  </si>
  <si>
    <t>Douglas Newell</t>
  </si>
  <si>
    <t>app-620-3854</t>
  </si>
  <si>
    <t>Rosemarie</t>
  </si>
  <si>
    <t>Rossi</t>
  </si>
  <si>
    <t>Rosemarie Rossi</t>
  </si>
  <si>
    <t>app-620-3706</t>
  </si>
  <si>
    <t>Butler</t>
  </si>
  <si>
    <t>Shawna Butler</t>
  </si>
  <si>
    <t>app-620-3779</t>
  </si>
  <si>
    <t>Cooper</t>
  </si>
  <si>
    <t>Sylvia Cooper</t>
  </si>
  <si>
    <t>app-620-3789</t>
  </si>
  <si>
    <t>Mcadams</t>
  </si>
  <si>
    <t>Crystal Mcadams</t>
  </si>
  <si>
    <t>app-620-3611</t>
  </si>
  <si>
    <t>Tommy</t>
  </si>
  <si>
    <t>Whitson</t>
  </si>
  <si>
    <t>Tommy Whitson</t>
  </si>
  <si>
    <t>app-620-3567</t>
  </si>
  <si>
    <t>Gilma</t>
  </si>
  <si>
    <t>Gilma Brown</t>
  </si>
  <si>
    <t>app-620-3530</t>
  </si>
  <si>
    <t>Engelmann</t>
  </si>
  <si>
    <t>Jerry Engelmann</t>
  </si>
  <si>
    <t>app-620-3599</t>
  </si>
  <si>
    <t>Noonkester</t>
  </si>
  <si>
    <t>Janice Noonkester</t>
  </si>
  <si>
    <t>app-620-3446</t>
  </si>
  <si>
    <t>Jose Rodriguez</t>
  </si>
  <si>
    <t>app-620-3354</t>
  </si>
  <si>
    <t>Hazel</t>
  </si>
  <si>
    <t>Cruse</t>
  </si>
  <si>
    <t>Hazel Cruse</t>
  </si>
  <si>
    <t>app-620-3325</t>
  </si>
  <si>
    <t>Debra Blankenship</t>
  </si>
  <si>
    <t>app-620-3294</t>
  </si>
  <si>
    <t>Rader</t>
  </si>
  <si>
    <t>Kristen Rader</t>
  </si>
  <si>
    <t>app-620-3262</t>
  </si>
  <si>
    <t>Sand</t>
  </si>
  <si>
    <t>Mark Sand</t>
  </si>
  <si>
    <t>app-620-3236</t>
  </si>
  <si>
    <t>Wheeler</t>
  </si>
  <si>
    <t>Chris Wheeler</t>
  </si>
  <si>
    <t>app-620-3243</t>
  </si>
  <si>
    <t>Huitt</t>
  </si>
  <si>
    <t>Sharon Huitt</t>
  </si>
  <si>
    <t>app-620-3329</t>
  </si>
  <si>
    <t>Chelsea</t>
  </si>
  <si>
    <t>Kennedy</t>
  </si>
  <si>
    <t>Chelsea Kennedy</t>
  </si>
  <si>
    <t>app-620-3244</t>
  </si>
  <si>
    <t>Tremper</t>
  </si>
  <si>
    <t>Georgia Tremper</t>
  </si>
  <si>
    <t>app-620-3159</t>
  </si>
  <si>
    <t>Martha Gilliam</t>
  </si>
  <si>
    <t>app-620-3160</t>
  </si>
  <si>
    <t>Alexis</t>
  </si>
  <si>
    <t>Simek</t>
  </si>
  <si>
    <t>Alexis Simek</t>
  </si>
  <si>
    <t>app-620-3029</t>
  </si>
  <si>
    <t>Mcwilliams</t>
  </si>
  <si>
    <t>Victoria Mcwilliams</t>
  </si>
  <si>
    <t>app-620-3973</t>
  </si>
  <si>
    <t>Charity</t>
  </si>
  <si>
    <t>Charity Thompson</t>
  </si>
  <si>
    <t>app-620-3796</t>
  </si>
  <si>
    <t>Robert Patterson</t>
  </si>
  <si>
    <t>app-620-3640</t>
  </si>
  <si>
    <t>Vicki</t>
  </si>
  <si>
    <t>Tyler</t>
  </si>
  <si>
    <t>Vicki Tyler</t>
  </si>
  <si>
    <t>app-620-3588</t>
  </si>
  <si>
    <t>Frost</t>
  </si>
  <si>
    <t>Amy Frost</t>
  </si>
  <si>
    <t>app-620-3456</t>
  </si>
  <si>
    <t>Coleman</t>
  </si>
  <si>
    <t>James Coleman</t>
  </si>
  <si>
    <t>app-620-3340</t>
  </si>
  <si>
    <t>Duvall</t>
  </si>
  <si>
    <t>Marie Duvall</t>
  </si>
  <si>
    <t>app-620-3387</t>
  </si>
  <si>
    <t>Archibald</t>
  </si>
  <si>
    <t>John Archibald</t>
  </si>
  <si>
    <t>app-620-3130</t>
  </si>
  <si>
    <t>Annie Clark</t>
  </si>
  <si>
    <t>app-620-3183</t>
  </si>
  <si>
    <t>Gardner</t>
  </si>
  <si>
    <t>Jason Gardner</t>
  </si>
  <si>
    <t>app-620-3030</t>
  </si>
  <si>
    <t>Jasper</t>
  </si>
  <si>
    <t>Ronald Jasper</t>
  </si>
  <si>
    <t>app-620-3111</t>
  </si>
  <si>
    <t>Marquez</t>
  </si>
  <si>
    <t>Gerald Marquez</t>
  </si>
  <si>
    <t>app-620-4028</t>
  </si>
  <si>
    <t>Ronald Lopez</t>
  </si>
  <si>
    <t>app-620-3165</t>
  </si>
  <si>
    <t>Claude</t>
  </si>
  <si>
    <t>Claude Smith</t>
  </si>
  <si>
    <t>app-620-3563</t>
  </si>
  <si>
    <t>Harrell</t>
  </si>
  <si>
    <t>Kristin Harrell</t>
  </si>
  <si>
    <t>app-620-3370</t>
  </si>
  <si>
    <t>Danielle</t>
  </si>
  <si>
    <t>Danielle Martinez</t>
  </si>
  <si>
    <t>app-620-3296</t>
  </si>
  <si>
    <t>Vazquez</t>
  </si>
  <si>
    <t>Michael Vazquez</t>
  </si>
  <si>
    <t>Advanced Filter of IT and Marketing Hires</t>
  </si>
  <si>
    <t>Part 4</t>
  </si>
  <si>
    <t>STEM Mentors</t>
  </si>
  <si>
    <t>Education Conference</t>
  </si>
  <si>
    <t>State College, PA 2021</t>
  </si>
  <si>
    <t>SUMMARY</t>
  </si>
  <si>
    <t>SURVEY RESPONSES BROKEN DOWN BY INTENT TO RETURN</t>
  </si>
  <si>
    <t>Responses</t>
  </si>
  <si>
    <t>PLAN TO RETURN</t>
  </si>
  <si>
    <t>will return</t>
  </si>
  <si>
    <t>will not return</t>
  </si>
  <si>
    <t>SCHOOLS</t>
  </si>
  <si>
    <t>Public</t>
  </si>
  <si>
    <t>Private</t>
  </si>
  <si>
    <t>Online</t>
  </si>
  <si>
    <t>Tutor</t>
  </si>
  <si>
    <t>PRIOR CONFERENCES</t>
  </si>
  <si>
    <t>3+</t>
  </si>
  <si>
    <t>Survey Results</t>
  </si>
  <si>
    <t>Survey Questions</t>
  </si>
  <si>
    <t>Calculated Fields</t>
  </si>
  <si>
    <t>ID</t>
  </si>
  <si>
    <t>Q1</t>
  </si>
  <si>
    <t>Q2</t>
  </si>
  <si>
    <t>Q3</t>
  </si>
  <si>
    <t>Q4</t>
  </si>
  <si>
    <t>Q5</t>
  </si>
  <si>
    <t>Q6</t>
  </si>
  <si>
    <t>Return</t>
  </si>
  <si>
    <t>Workshops</t>
  </si>
  <si>
    <t>Speakers</t>
  </si>
  <si>
    <t>School</t>
  </si>
  <si>
    <t>Prior Conferences</t>
  </si>
  <si>
    <t>Survey001</t>
  </si>
  <si>
    <t>a</t>
  </si>
  <si>
    <t>b</t>
  </si>
  <si>
    <t>c</t>
  </si>
  <si>
    <t>Survey002</t>
  </si>
  <si>
    <t>d</t>
  </si>
  <si>
    <t>Survey003</t>
  </si>
  <si>
    <t>Survey004</t>
  </si>
  <si>
    <t>Survey005</t>
  </si>
  <si>
    <t>Survey006</t>
  </si>
  <si>
    <t>Survey007</t>
  </si>
  <si>
    <t>Survey008</t>
  </si>
  <si>
    <t>Survey009</t>
  </si>
  <si>
    <t>Survey010</t>
  </si>
  <si>
    <t>Survey011</t>
  </si>
  <si>
    <t>Survey012</t>
  </si>
  <si>
    <t>Survey013</t>
  </si>
  <si>
    <t>Survey014</t>
  </si>
  <si>
    <t>Survey015</t>
  </si>
  <si>
    <t>Survey016</t>
  </si>
  <si>
    <t>Survey017</t>
  </si>
  <si>
    <t>Survey018</t>
  </si>
  <si>
    <t>Survey019</t>
  </si>
  <si>
    <t>Survey020</t>
  </si>
  <si>
    <t>Survey021</t>
  </si>
  <si>
    <t>Survey022</t>
  </si>
  <si>
    <t>Survey023</t>
  </si>
  <si>
    <t>Survey024</t>
  </si>
  <si>
    <t>Survey025</t>
  </si>
  <si>
    <t>Survey026</t>
  </si>
  <si>
    <t>Survey027</t>
  </si>
  <si>
    <t>Survey028</t>
  </si>
  <si>
    <t>Survey029</t>
  </si>
  <si>
    <t>Survey030</t>
  </si>
  <si>
    <t>Survey031</t>
  </si>
  <si>
    <t>Survey032</t>
  </si>
  <si>
    <t>Survey033</t>
  </si>
  <si>
    <t>Survey034</t>
  </si>
  <si>
    <t>Survey035</t>
  </si>
  <si>
    <t>Survey036</t>
  </si>
  <si>
    <t>Survey037</t>
  </si>
  <si>
    <t>Survey038</t>
  </si>
  <si>
    <t>Survey039</t>
  </si>
  <si>
    <t>Survey040</t>
  </si>
  <si>
    <t>Survey041</t>
  </si>
  <si>
    <t>Survey042</t>
  </si>
  <si>
    <t>Survey043</t>
  </si>
  <si>
    <t>Survey044</t>
  </si>
  <si>
    <t>Survey045</t>
  </si>
  <si>
    <t>Survey046</t>
  </si>
  <si>
    <t>Survey047</t>
  </si>
  <si>
    <t>Survey048</t>
  </si>
  <si>
    <t>Survey049</t>
  </si>
  <si>
    <t>Survey050</t>
  </si>
  <si>
    <t>Survey051</t>
  </si>
  <si>
    <t>Survey052</t>
  </si>
  <si>
    <t>Survey053</t>
  </si>
  <si>
    <t>Survey054</t>
  </si>
  <si>
    <t>Survey055</t>
  </si>
  <si>
    <t>Survey056</t>
  </si>
  <si>
    <t>Survey057</t>
  </si>
  <si>
    <t>Survey058</t>
  </si>
  <si>
    <t>Survey059</t>
  </si>
  <si>
    <t>Survey060</t>
  </si>
  <si>
    <t>Survey061</t>
  </si>
  <si>
    <t>Survey062</t>
  </si>
  <si>
    <t>Survey063</t>
  </si>
  <si>
    <t>Survey064</t>
  </si>
  <si>
    <t>Survey065</t>
  </si>
  <si>
    <t>Survey066</t>
  </si>
  <si>
    <t>Survey067</t>
  </si>
  <si>
    <t>Survey068</t>
  </si>
  <si>
    <t>Survey069</t>
  </si>
  <si>
    <t>Survey070</t>
  </si>
  <si>
    <t>Survey071</t>
  </si>
  <si>
    <t>Survey072</t>
  </si>
  <si>
    <t>Survey073</t>
  </si>
  <si>
    <t>Survey074</t>
  </si>
  <si>
    <t>Survey075</t>
  </si>
  <si>
    <t>Survey076</t>
  </si>
  <si>
    <t>Survey077</t>
  </si>
  <si>
    <t>Survey078</t>
  </si>
  <si>
    <t>Survey079</t>
  </si>
  <si>
    <t>Survey080</t>
  </si>
  <si>
    <t>Survey081</t>
  </si>
  <si>
    <t>Survey082</t>
  </si>
  <si>
    <t>Survey083</t>
  </si>
  <si>
    <t>Survey084</t>
  </si>
  <si>
    <t>Survey085</t>
  </si>
  <si>
    <t>Survey086</t>
  </si>
  <si>
    <t>Survey087</t>
  </si>
  <si>
    <t>Survey088</t>
  </si>
  <si>
    <t>Survey089</t>
  </si>
  <si>
    <t>Survey090</t>
  </si>
  <si>
    <t>Survey091</t>
  </si>
  <si>
    <t>Survey092</t>
  </si>
  <si>
    <t>Survey093</t>
  </si>
  <si>
    <t>Survey094</t>
  </si>
  <si>
    <t>Survey095</t>
  </si>
  <si>
    <t>Survey096</t>
  </si>
  <si>
    <t>Survey097</t>
  </si>
  <si>
    <t>Survey098</t>
  </si>
  <si>
    <t>Survey099</t>
  </si>
  <si>
    <t>Survey100</t>
  </si>
  <si>
    <t>Survey101</t>
  </si>
  <si>
    <t>Survey102</t>
  </si>
  <si>
    <t>Survey103</t>
  </si>
  <si>
    <t>Survey104</t>
  </si>
  <si>
    <t>Survey105</t>
  </si>
  <si>
    <t>Survey106</t>
  </si>
  <si>
    <t>Survey107</t>
  </si>
  <si>
    <t>Survey108</t>
  </si>
  <si>
    <t>Survey109</t>
  </si>
  <si>
    <t>Survey110</t>
  </si>
  <si>
    <t>Survey111</t>
  </si>
  <si>
    <t>Survey112</t>
  </si>
  <si>
    <t>Survey113</t>
  </si>
  <si>
    <t>Survey114</t>
  </si>
  <si>
    <t>Survey115</t>
  </si>
  <si>
    <t>Survey116</t>
  </si>
  <si>
    <t>Survey117</t>
  </si>
  <si>
    <t>Survey118</t>
  </si>
  <si>
    <t>Survey119</t>
  </si>
  <si>
    <t>Survey120</t>
  </si>
  <si>
    <t>Survey121</t>
  </si>
  <si>
    <t>Survey122</t>
  </si>
  <si>
    <t>Survey123</t>
  </si>
  <si>
    <t>Survey124</t>
  </si>
  <si>
    <t>Survey125</t>
  </si>
  <si>
    <t>Survey126</t>
  </si>
  <si>
    <t>Survey127</t>
  </si>
  <si>
    <t>Survey128</t>
  </si>
  <si>
    <t>Survey129</t>
  </si>
  <si>
    <t>Survey130</t>
  </si>
  <si>
    <t>Survey131</t>
  </si>
  <si>
    <t>Survey132</t>
  </si>
  <si>
    <t>Survey133</t>
  </si>
  <si>
    <t>Survey134</t>
  </si>
  <si>
    <t>Survey135</t>
  </si>
  <si>
    <t>Survey136</t>
  </si>
  <si>
    <t>Survey137</t>
  </si>
  <si>
    <t>Survey138</t>
  </si>
  <si>
    <t>Survey139</t>
  </si>
  <si>
    <t>Survey140</t>
  </si>
  <si>
    <t>Survey141</t>
  </si>
  <si>
    <t>Survey142</t>
  </si>
  <si>
    <t>Survey143</t>
  </si>
  <si>
    <t>Survey144</t>
  </si>
  <si>
    <t>Survey145</t>
  </si>
  <si>
    <t>Survey146</t>
  </si>
  <si>
    <t>Survey147</t>
  </si>
  <si>
    <t>Survey148</t>
  </si>
  <si>
    <t>Survey149</t>
  </si>
  <si>
    <t>Survey150</t>
  </si>
  <si>
    <t>Survey151</t>
  </si>
  <si>
    <t>Survey152</t>
  </si>
  <si>
    <t>Survey153</t>
  </si>
  <si>
    <t>Survey154</t>
  </si>
  <si>
    <t>Survey155</t>
  </si>
  <si>
    <t>Survey156</t>
  </si>
  <si>
    <t>Survey157</t>
  </si>
  <si>
    <t>Survey158</t>
  </si>
  <si>
    <t>Survey159</t>
  </si>
  <si>
    <t>Survey160</t>
  </si>
  <si>
    <t>Survey161</t>
  </si>
  <si>
    <t>Survey162</t>
  </si>
  <si>
    <t>Survey163</t>
  </si>
  <si>
    <t>Survey164</t>
  </si>
  <si>
    <t>Survey165</t>
  </si>
  <si>
    <t>Survey166</t>
  </si>
  <si>
    <t>Survey167</t>
  </si>
  <si>
    <t>Survey168</t>
  </si>
  <si>
    <t>Survey169</t>
  </si>
  <si>
    <t>Survey170</t>
  </si>
  <si>
    <t>Survey171</t>
  </si>
  <si>
    <t>Survey172</t>
  </si>
  <si>
    <t>Survey173</t>
  </si>
  <si>
    <t>Survey174</t>
  </si>
  <si>
    <t>Survey175</t>
  </si>
  <si>
    <t>Survey176</t>
  </si>
  <si>
    <t>Survey177</t>
  </si>
  <si>
    <t>Survey178</t>
  </si>
  <si>
    <t>Survey179</t>
  </si>
  <si>
    <t>Survey180</t>
  </si>
  <si>
    <t>Survey181</t>
  </si>
  <si>
    <t>Survey182</t>
  </si>
  <si>
    <t>Survey183</t>
  </si>
  <si>
    <t>Survey184</t>
  </si>
  <si>
    <t>Survey185</t>
  </si>
  <si>
    <t>Survey186</t>
  </si>
  <si>
    <t>Survey187</t>
  </si>
  <si>
    <t>Survey188</t>
  </si>
  <si>
    <t>Survey189</t>
  </si>
  <si>
    <t>Survey190</t>
  </si>
  <si>
    <t>Survey191</t>
  </si>
  <si>
    <t>Survey192</t>
  </si>
  <si>
    <t>Survey193</t>
  </si>
  <si>
    <t>Survey194</t>
  </si>
  <si>
    <t>Survey195</t>
  </si>
  <si>
    <t>Survey196</t>
  </si>
  <si>
    <t>Survey197</t>
  </si>
  <si>
    <t>Survey198</t>
  </si>
  <si>
    <t>Survey199</t>
  </si>
  <si>
    <t>Survey200</t>
  </si>
  <si>
    <t>Survey201</t>
  </si>
  <si>
    <t>Survey202</t>
  </si>
  <si>
    <t>Survey203</t>
  </si>
  <si>
    <t>Survey204</t>
  </si>
  <si>
    <t>Survey205</t>
  </si>
  <si>
    <t>Survey206</t>
  </si>
  <si>
    <t>Survey207</t>
  </si>
  <si>
    <t>Survey208</t>
  </si>
  <si>
    <t>Survey209</t>
  </si>
  <si>
    <t>Survey210</t>
  </si>
  <si>
    <t>Survey211</t>
  </si>
  <si>
    <t>Survey212</t>
  </si>
  <si>
    <t>Survey213</t>
  </si>
  <si>
    <t>Survey214</t>
  </si>
  <si>
    <t>Survey215</t>
  </si>
  <si>
    <t>Survey216</t>
  </si>
  <si>
    <t>Survey217</t>
  </si>
  <si>
    <t>Survey218</t>
  </si>
  <si>
    <t>Survey219</t>
  </si>
  <si>
    <t>Survey220</t>
  </si>
  <si>
    <t>Survey221</t>
  </si>
  <si>
    <t>Survey222</t>
  </si>
  <si>
    <t>Survey223</t>
  </si>
  <si>
    <t>Survey224</t>
  </si>
  <si>
    <t>Survey225</t>
  </si>
  <si>
    <t>Survey226</t>
  </si>
  <si>
    <t>Survey227</t>
  </si>
  <si>
    <t>Survey228</t>
  </si>
  <si>
    <t>Survey229</t>
  </si>
  <si>
    <t>Survey230</t>
  </si>
  <si>
    <t>Survey231</t>
  </si>
  <si>
    <t>Survey232</t>
  </si>
  <si>
    <t>Survey233</t>
  </si>
  <si>
    <t>Survey234</t>
  </si>
  <si>
    <t>Survey235</t>
  </si>
  <si>
    <t>Survey236</t>
  </si>
  <si>
    <t>Survey237</t>
  </si>
  <si>
    <t>Survey238</t>
  </si>
  <si>
    <t>Survey239</t>
  </si>
  <si>
    <t>Survey240</t>
  </si>
  <si>
    <t>Survey241</t>
  </si>
  <si>
    <t>Survey242</t>
  </si>
  <si>
    <t>Survey243</t>
  </si>
  <si>
    <t>Survey244</t>
  </si>
  <si>
    <t>Survey245</t>
  </si>
  <si>
    <t>Survey246</t>
  </si>
  <si>
    <t>Survey247</t>
  </si>
  <si>
    <t>Survey248</t>
  </si>
  <si>
    <t>Survey249</t>
  </si>
  <si>
    <t>Survey250</t>
  </si>
  <si>
    <t>Survey251</t>
  </si>
  <si>
    <t>Survey252</t>
  </si>
  <si>
    <t>Survey253</t>
  </si>
  <si>
    <t>Survey254</t>
  </si>
  <si>
    <t>Survey255</t>
  </si>
  <si>
    <t>Survey256</t>
  </si>
  <si>
    <t>Survey257</t>
  </si>
  <si>
    <t>Lookup Tables</t>
  </si>
  <si>
    <t>Survey Lookup</t>
  </si>
  <si>
    <t>Very Satisfied</t>
  </si>
  <si>
    <t>Satisfied</t>
  </si>
  <si>
    <t>Dissatisfied</t>
  </si>
  <si>
    <t>Very Dissatisfied</t>
  </si>
  <si>
    <t>School Lookup</t>
  </si>
  <si>
    <t>Conference Lookup</t>
  </si>
  <si>
    <t>PivotTables for PivotCharts</t>
  </si>
  <si>
    <t>Q1.</t>
  </si>
  <si>
    <t>How satisfied were you with the conference workshops?</t>
  </si>
  <si>
    <t>a.</t>
  </si>
  <si>
    <t>b.</t>
  </si>
  <si>
    <t>c.</t>
  </si>
  <si>
    <t>Dissatistifed</t>
  </si>
  <si>
    <t>d.</t>
  </si>
  <si>
    <t>Q2.</t>
  </si>
  <si>
    <t>How satisfied were you with the conference speakers?</t>
  </si>
  <si>
    <t>Q3.</t>
  </si>
  <si>
    <t>How satisfied were you with the conference facilities?</t>
  </si>
  <si>
    <t>Q4.</t>
  </si>
  <si>
    <t>How satisfied were you with the conference meals?</t>
  </si>
  <si>
    <t>Q5.</t>
  </si>
  <si>
    <t>What type of school do you teach at?</t>
  </si>
  <si>
    <t>Public High School</t>
  </si>
  <si>
    <t>Private High School</t>
  </si>
  <si>
    <t>Online School</t>
  </si>
  <si>
    <t>Tutoring Service</t>
  </si>
  <si>
    <t>Q6.</t>
  </si>
  <si>
    <t>How many previous STEM Mentors conferences have you attended? _______________________________</t>
  </si>
  <si>
    <t>Q7.</t>
  </si>
  <si>
    <t>I hope to attend the next STEM Mentors conference.</t>
  </si>
  <si>
    <t>Billable Hours</t>
  </si>
  <si>
    <t>Shirley Cullen</t>
  </si>
  <si>
    <t>Corazon Phillips</t>
  </si>
  <si>
    <t>Rodney Miller</t>
  </si>
  <si>
    <t>John Westberry</t>
  </si>
  <si>
    <t>Therese Hall</t>
  </si>
  <si>
    <t>Penny Lui</t>
  </si>
  <si>
    <t>Jeffery Stickley</t>
  </si>
  <si>
    <t>Gregory Goodwin</t>
  </si>
  <si>
    <t>Robert Mendez</t>
  </si>
  <si>
    <t>Alvin Thompson</t>
  </si>
  <si>
    <t>Cust ID</t>
  </si>
  <si>
    <t>123-adq-Jensen</t>
  </si>
  <si>
    <t>984-YVB-Gilmore</t>
  </si>
  <si>
    <t>429-xyz-Miles</t>
  </si>
  <si>
    <t>429-xyz-Berry</t>
  </si>
  <si>
    <t>123-adq-Phillips</t>
  </si>
  <si>
    <t>429-xyz-Giles</t>
  </si>
  <si>
    <t>123-adq-Perez</t>
  </si>
  <si>
    <t>429-xyz-Robertson</t>
  </si>
  <si>
    <t>123-adq-Westberry</t>
  </si>
  <si>
    <t>429-xyz-Jones</t>
  </si>
  <si>
    <t>123-adq-Miller</t>
  </si>
  <si>
    <t>429-xyz-Carpenter</t>
  </si>
  <si>
    <t>429-xyz-Smith</t>
  </si>
  <si>
    <t>123-adq-Dunn</t>
  </si>
  <si>
    <t>429-xyz-Hines</t>
  </si>
  <si>
    <t>429-xyz-Footman</t>
  </si>
  <si>
    <t>123-adq-Hall</t>
  </si>
  <si>
    <t>429-xyz-Hall</t>
  </si>
  <si>
    <t>488-xyz-Harmon</t>
  </si>
  <si>
    <t>123-adq-Jones</t>
  </si>
  <si>
    <t>429-xyz-Keys</t>
  </si>
  <si>
    <t>123-adq-Lightfoot</t>
  </si>
  <si>
    <t>984-YVB-Lopez</t>
  </si>
  <si>
    <t>429-xyz-Martinez</t>
  </si>
  <si>
    <t>123-adq-Medved</t>
  </si>
  <si>
    <t>984-YVB-Miller</t>
  </si>
  <si>
    <t>429-xyz-Riley</t>
  </si>
  <si>
    <t>123-adq-Sears</t>
  </si>
  <si>
    <t>429-xyz-Sharp</t>
  </si>
  <si>
    <t>984-YVB-Smith</t>
  </si>
  <si>
    <t>429-xyz-Steadman</t>
  </si>
  <si>
    <t>488-xyz-Stinson</t>
  </si>
  <si>
    <t>429-xyz-Tate</t>
  </si>
  <si>
    <t>667-kk2-Richard</t>
  </si>
  <si>
    <t>656-bb3-Cullen</t>
  </si>
  <si>
    <t>782-bb3-Fry</t>
  </si>
  <si>
    <t>656-bb3-Blair</t>
  </si>
  <si>
    <t>656-bb3-Fujita</t>
  </si>
  <si>
    <t>656-bb3-Henry</t>
  </si>
  <si>
    <t>656-bb3-Johnson</t>
  </si>
  <si>
    <t>656-bb3-Khan</t>
  </si>
  <si>
    <t>656-bb3-Laird</t>
  </si>
  <si>
    <t>667-kk2-Marks</t>
  </si>
  <si>
    <t>656-bb3-Matthews</t>
  </si>
  <si>
    <t>667-kk2-Ramirez</t>
  </si>
  <si>
    <t>656-bb3-Sanders</t>
  </si>
  <si>
    <t>656-bb3-Shifflett</t>
  </si>
  <si>
    <t>667-kk2-Sprankle</t>
  </si>
  <si>
    <t>656-bb3-Stec</t>
  </si>
  <si>
    <t>656-bb3-Taylor</t>
  </si>
  <si>
    <t>782-bb3-Tejada</t>
  </si>
  <si>
    <t>488-xyz-Thompson</t>
  </si>
  <si>
    <t>656-bb3-Stickley</t>
  </si>
  <si>
    <t>488-xyz-Mendez</t>
  </si>
  <si>
    <t>123-adq-Goodwin</t>
  </si>
  <si>
    <t>656-bb3-Lui</t>
  </si>
  <si>
    <t>08046</t>
  </si>
  <si>
    <t>08610</t>
  </si>
  <si>
    <t>08501</t>
  </si>
  <si>
    <t>08638</t>
  </si>
  <si>
    <t>08691</t>
  </si>
  <si>
    <t>08608</t>
  </si>
  <si>
    <t>07960</t>
  </si>
  <si>
    <t>08618</t>
  </si>
  <si>
    <t>08629</t>
  </si>
  <si>
    <t>08611</t>
  </si>
  <si>
    <t>Total Hours</t>
  </si>
  <si>
    <t>Service Charge Running Total</t>
  </si>
  <si>
    <t>Most Common Service Charge</t>
  </si>
  <si>
    <t>Count of City</t>
  </si>
  <si>
    <t>&gt;$60,000</t>
  </si>
  <si>
    <t>&gt;$70,000</t>
  </si>
  <si>
    <t>Count of ID</t>
  </si>
  <si>
    <t>Row Labels</t>
  </si>
  <si>
    <t>Grand Total</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</si>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</sst>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0.0"/>
    <numFmt numFmtId="165" formatCode="&quot;$&quot;#,##0"/>
  </numFmts>
  <fonts count="22" x14ac:knownFonts="1">
    <font>
      <sz val="11"/>
      <color theme="1"/>
      <name val="Calibri"/>
      <family val="2"/>
      <scheme val="minor"/>
    </font>
    <font>
      <sz val="28"/>
      <color theme="1"/>
      <name val="Calibri"/>
      <family val="2"/>
      <scheme val="minor"/>
    </font>
    <font>
      <sz val="20"/>
      <color theme="1"/>
      <name val="Calibri"/>
      <family val="2"/>
      <scheme val="minor"/>
    </font>
    <font>
      <sz val="11"/>
      <color theme="1"/>
      <name val="Calibri"/>
      <family val="2"/>
      <scheme val="minor"/>
    </font>
    <font>
      <sz val="18"/>
      <color theme="3"/>
      <name val="Calibri Light"/>
      <family val="2"/>
      <scheme val="major"/>
    </font>
    <font>
      <sz val="11"/>
      <color theme="0"/>
      <name val="Calibri"/>
      <family val="2"/>
      <scheme val="minor"/>
    </font>
    <font>
      <b/>
      <sz val="28"/>
      <color theme="8"/>
      <name val="Times New Roman"/>
      <family val="1"/>
    </font>
    <font>
      <b/>
      <sz val="11"/>
      <color theme="8"/>
      <name val="Calibri"/>
      <family val="2"/>
      <scheme val="minor"/>
    </font>
    <font>
      <sz val="12"/>
      <color theme="1"/>
      <name val="Calibri"/>
      <family val="2"/>
      <scheme val="minor"/>
    </font>
    <font>
      <sz val="36"/>
      <color theme="0"/>
      <name val="Calibri"/>
      <family val="2"/>
      <scheme val="minor"/>
    </font>
    <font>
      <b/>
      <sz val="11"/>
      <color theme="0"/>
      <name val="Calibri"/>
      <family val="2"/>
      <scheme val="minor"/>
    </font>
    <font>
      <sz val="28"/>
      <color theme="7" tint="-0.249977111117893"/>
      <name val="Rockwell Condensed"/>
      <family val="1"/>
    </font>
    <font>
      <b/>
      <sz val="14"/>
      <color theme="7" tint="-0.249977111117893"/>
      <name val="Calibri"/>
      <family val="2"/>
      <scheme val="minor"/>
    </font>
    <font>
      <sz val="20"/>
      <color theme="0"/>
      <name val="Calibri"/>
      <family val="2"/>
      <scheme val="minor"/>
    </font>
    <font>
      <b/>
      <sz val="22"/>
      <color theme="4"/>
      <name val="Trebuchet MS"/>
      <family val="2"/>
    </font>
    <font>
      <sz val="11"/>
      <color theme="4"/>
      <name val="Calibri"/>
      <family val="2"/>
      <scheme val="minor"/>
    </font>
    <font>
      <sz val="12"/>
      <color theme="4"/>
      <name val="Calibri"/>
      <family val="2"/>
      <scheme val="minor"/>
    </font>
    <font>
      <sz val="11"/>
      <color theme="1"/>
      <name val="Trebuchet MS"/>
      <family val="2"/>
    </font>
    <font>
      <sz val="28"/>
      <color theme="0"/>
      <name val="Calibri"/>
      <family val="2"/>
      <scheme val="minor"/>
    </font>
    <font>
      <b/>
      <sz val="22"/>
      <color theme="0"/>
      <name val="Trebuchet MS"/>
      <family val="2"/>
    </font>
    <font>
      <sz val="14"/>
      <color theme="0"/>
      <name val="Calibri"/>
      <family val="2"/>
      <scheme val="minor"/>
    </font>
    <font>
      <b/>
      <sz val="11"/>
      <color theme="1"/>
      <name val="Calibri"/>
      <family val="2"/>
      <scheme val="minor"/>
    </font>
  </fonts>
  <fills count="18">
    <fill>
      <patternFill patternType="none"/>
    </fill>
    <fill>
      <patternFill patternType="gray125"/>
    </fill>
    <fill>
      <patternFill patternType="solid">
        <fgColor theme="8"/>
      </patternFill>
    </fill>
    <fill>
      <patternFill patternType="solid">
        <fgColor theme="8"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9" tint="-0.499984740745262"/>
        <bgColor indexed="64"/>
      </patternFill>
    </fill>
    <fill>
      <patternFill patternType="solid">
        <fgColor theme="4"/>
      </patternFill>
    </fill>
    <fill>
      <patternFill patternType="solid">
        <fgColor theme="9"/>
      </patternFill>
    </fill>
    <fill>
      <patternFill patternType="solid">
        <fgColor theme="7" tint="-0.249977111117893"/>
        <bgColor indexed="64"/>
      </patternFill>
    </fill>
    <fill>
      <patternFill patternType="solid">
        <fgColor theme="4" tint="0.79998168889431442"/>
        <bgColor theme="4" tint="0.79998168889431442"/>
      </patternFill>
    </fill>
    <fill>
      <patternFill patternType="solid">
        <fgColor theme="9" tint="0.59999389629810485"/>
        <bgColor indexed="64"/>
      </patternFill>
    </fill>
    <fill>
      <patternFill patternType="solid">
        <fgColor theme="9" tint="0.39997558519241921"/>
        <bgColor indexed="64"/>
      </patternFill>
    </fill>
    <fill>
      <patternFill patternType="solid">
        <fgColor theme="4"/>
        <bgColor theme="4"/>
      </patternFill>
    </fill>
    <fill>
      <patternFill patternType="solid">
        <fgColor theme="9" tint="0.79998168889431442"/>
        <bgColor indexed="64"/>
      </patternFill>
    </fill>
    <fill>
      <patternFill patternType="solid">
        <fgColor rgb="FFC00000"/>
        <bgColor indexed="64"/>
      </patternFill>
    </fill>
    <fill>
      <patternFill patternType="solid">
        <fgColor theme="0" tint="-0.249977111117893"/>
        <bgColor indexed="64"/>
      </patternFill>
    </fill>
    <fill>
      <patternFill patternType="solid">
        <fgColor theme="4"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4" tint="0.39997558519241921"/>
      </top>
      <bottom/>
      <diagonal/>
    </border>
    <border>
      <left style="thin">
        <color indexed="64"/>
      </left>
      <right/>
      <top style="thin">
        <color indexed="64"/>
      </top>
      <bottom/>
      <diagonal/>
    </border>
    <border>
      <left style="thin">
        <color theme="4" tint="0.39997558519241921"/>
      </left>
      <right/>
      <top style="thin">
        <color indexed="64"/>
      </top>
      <bottom/>
      <diagonal/>
    </border>
    <border>
      <left/>
      <right/>
      <top style="thin">
        <color indexed="64"/>
      </top>
      <bottom/>
      <diagonal/>
    </border>
    <border>
      <left/>
      <right style="thin">
        <color theme="4" tint="0.39997558519241921"/>
      </right>
      <top style="thin">
        <color indexed="64"/>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4" fillId="0" borderId="0" applyNumberFormat="0" applyFill="0" applyBorder="0" applyAlignment="0" applyProtection="0"/>
    <xf numFmtId="0" fontId="5" fillId="2" borderId="0" applyNumberFormat="0" applyBorder="0" applyAlignment="0" applyProtection="0"/>
    <xf numFmtId="0" fontId="8" fillId="0" borderId="0"/>
    <xf numFmtId="0" fontId="5" fillId="7" borderId="0" applyNumberFormat="0" applyBorder="0" applyAlignment="0" applyProtection="0"/>
    <xf numFmtId="0" fontId="5" fillId="8" borderId="0" applyNumberFormat="0" applyBorder="0" applyAlignment="0" applyProtection="0"/>
    <xf numFmtId="9" fontId="3" fillId="0" borderId="0" applyFont="0" applyFill="0" applyBorder="0" applyAlignment="0" applyProtection="0"/>
  </cellStyleXfs>
  <cellXfs count="81">
    <xf numFmtId="0" fontId="0" fillId="0" borderId="0" xfId="0"/>
    <xf numFmtId="14" fontId="0" fillId="0" borderId="0" xfId="0" applyNumberFormat="1"/>
    <xf numFmtId="2" fontId="0" fillId="0" borderId="0" xfId="0" applyNumberFormat="1"/>
    <xf numFmtId="8" fontId="0" fillId="0" borderId="0" xfId="0" applyNumberFormat="1"/>
    <xf numFmtId="0" fontId="1" fillId="0" borderId="0" xfId="0" applyFont="1"/>
    <xf numFmtId="0" fontId="2" fillId="0" borderId="0" xfId="0" applyFont="1"/>
    <xf numFmtId="0" fontId="0" fillId="0" borderId="0" xfId="0" quotePrefix="1"/>
    <xf numFmtId="20" fontId="0" fillId="0" borderId="0" xfId="0" applyNumberFormat="1"/>
    <xf numFmtId="6" fontId="0" fillId="0" borderId="0" xfId="0" applyNumberFormat="1"/>
    <xf numFmtId="0" fontId="6" fillId="0" borderId="0" xfId="1" applyFont="1"/>
    <xf numFmtId="0" fontId="7" fillId="0" borderId="0" xfId="0" applyFont="1"/>
    <xf numFmtId="0" fontId="0" fillId="0" borderId="1" xfId="0" applyBorder="1"/>
    <xf numFmtId="164" fontId="0" fillId="0" borderId="1" xfId="0" applyNumberFormat="1" applyBorder="1"/>
    <xf numFmtId="0" fontId="7" fillId="4" borderId="1" xfId="0" applyFont="1" applyFill="1" applyBorder="1"/>
    <xf numFmtId="0" fontId="11" fillId="0" borderId="0" xfId="0" applyFont="1"/>
    <xf numFmtId="0" fontId="12" fillId="0" borderId="0" xfId="0" applyFont="1"/>
    <xf numFmtId="0" fontId="10" fillId="9" borderId="0" xfId="2" applyFont="1" applyFill="1" applyBorder="1" applyAlignment="1">
      <alignment horizontal="center"/>
    </xf>
    <xf numFmtId="0" fontId="10" fillId="9" borderId="0" xfId="2" applyNumberFormat="1" applyFont="1" applyFill="1" applyBorder="1" applyAlignment="1">
      <alignment horizontal="center"/>
    </xf>
    <xf numFmtId="0" fontId="0" fillId="10" borderId="5" xfId="0" applyFill="1" applyBorder="1"/>
    <xf numFmtId="14" fontId="0" fillId="10" borderId="5" xfId="0" applyNumberFormat="1" applyFill="1" applyBorder="1"/>
    <xf numFmtId="165" fontId="0" fillId="10" borderId="5" xfId="0" applyNumberFormat="1" applyFill="1" applyBorder="1"/>
    <xf numFmtId="0" fontId="0" fillId="0" borderId="5" xfId="0" applyBorder="1"/>
    <xf numFmtId="14" fontId="0" fillId="0" borderId="5" xfId="0" applyNumberFormat="1" applyBorder="1"/>
    <xf numFmtId="165" fontId="0" fillId="0" borderId="5" xfId="0" applyNumberFormat="1" applyBorder="1"/>
    <xf numFmtId="0" fontId="5" fillId="8" borderId="1" xfId="5" applyBorder="1"/>
    <xf numFmtId="0" fontId="14" fillId="0" borderId="0" xfId="0" applyFont="1"/>
    <xf numFmtId="0" fontId="14" fillId="0" borderId="0" xfId="0" applyFont="1" applyAlignment="1">
      <alignment vertical="top"/>
    </xf>
    <xf numFmtId="0" fontId="15" fillId="0" borderId="0" xfId="0" applyFont="1"/>
    <xf numFmtId="9" fontId="0" fillId="0" borderId="0" xfId="6" applyFont="1" applyAlignment="1">
      <alignment horizontal="left"/>
    </xf>
    <xf numFmtId="9" fontId="0" fillId="0" borderId="0" xfId="6" applyFont="1"/>
    <xf numFmtId="0" fontId="0" fillId="0" borderId="0" xfId="0" applyAlignment="1">
      <alignment horizontal="left"/>
    </xf>
    <xf numFmtId="0" fontId="0" fillId="10" borderId="7" xfId="0" applyFill="1" applyBorder="1"/>
    <xf numFmtId="0" fontId="0" fillId="10" borderId="8" xfId="0" applyFill="1" applyBorder="1" applyAlignment="1">
      <alignment horizontal="center"/>
    </xf>
    <xf numFmtId="0" fontId="0" fillId="10" borderId="8" xfId="0" applyFill="1" applyBorder="1"/>
    <xf numFmtId="0" fontId="0" fillId="10" borderId="9" xfId="0" applyFill="1" applyBorder="1" applyAlignment="1">
      <alignment horizontal="left"/>
    </xf>
    <xf numFmtId="0" fontId="0" fillId="0" borderId="10" xfId="0" applyBorder="1"/>
    <xf numFmtId="0" fontId="0" fillId="0" borderId="5" xfId="0" applyBorder="1" applyAlignment="1">
      <alignment horizontal="center"/>
    </xf>
    <xf numFmtId="0" fontId="0" fillId="0" borderId="11" xfId="0" applyBorder="1" applyAlignment="1">
      <alignment horizontal="left"/>
    </xf>
    <xf numFmtId="0" fontId="0" fillId="10" borderId="10" xfId="0" applyFill="1" applyBorder="1"/>
    <xf numFmtId="0" fontId="0" fillId="10" borderId="5" xfId="0" applyFill="1" applyBorder="1" applyAlignment="1">
      <alignment horizontal="center"/>
    </xf>
    <xf numFmtId="0" fontId="0" fillId="10" borderId="11" xfId="0" applyFill="1" applyBorder="1" applyAlignment="1">
      <alignment horizontal="left"/>
    </xf>
    <xf numFmtId="0" fontId="5" fillId="7" borderId="1" xfId="4" applyBorder="1" applyAlignment="1"/>
    <xf numFmtId="0" fontId="0" fillId="14" borderId="6" xfId="0" applyFill="1" applyBorder="1"/>
    <xf numFmtId="0" fontId="0" fillId="14" borderId="8" xfId="0" applyFill="1" applyBorder="1"/>
    <xf numFmtId="0" fontId="0" fillId="14" borderId="12" xfId="0" applyFill="1" applyBorder="1"/>
    <xf numFmtId="0" fontId="0" fillId="14" borderId="13" xfId="0" applyFill="1" applyBorder="1"/>
    <xf numFmtId="0" fontId="0" fillId="14" borderId="0" xfId="0" applyFill="1"/>
    <xf numFmtId="0" fontId="0" fillId="14" borderId="14" xfId="0" applyFill="1" applyBorder="1"/>
    <xf numFmtId="0" fontId="0" fillId="14" borderId="15" xfId="0" applyFill="1" applyBorder="1"/>
    <xf numFmtId="0" fontId="0" fillId="14" borderId="16" xfId="0" applyFill="1" applyBorder="1"/>
    <xf numFmtId="0" fontId="0" fillId="14" borderId="17" xfId="0" applyFill="1" applyBorder="1"/>
    <xf numFmtId="0" fontId="10" fillId="13" borderId="13" xfId="0" applyFont="1" applyFill="1" applyBorder="1" applyAlignment="1">
      <alignment horizontal="center" vertical="center" wrapText="1"/>
    </xf>
    <xf numFmtId="0" fontId="10" fillId="13" borderId="18" xfId="0" applyFont="1" applyFill="1" applyBorder="1" applyAlignment="1">
      <alignment horizontal="center" vertical="center" wrapText="1"/>
    </xf>
    <xf numFmtId="0" fontId="17" fillId="0" borderId="0" xfId="0" applyFont="1"/>
    <xf numFmtId="0" fontId="5" fillId="2" borderId="2" xfId="2" applyBorder="1" applyAlignment="1">
      <alignment horizontal="center"/>
    </xf>
    <xf numFmtId="0" fontId="5" fillId="2" borderId="1" xfId="2" applyBorder="1" applyAlignment="1">
      <alignment horizontal="center"/>
    </xf>
    <xf numFmtId="0" fontId="0" fillId="3" borderId="20" xfId="0" applyFill="1" applyBorder="1"/>
    <xf numFmtId="0" fontId="0" fillId="0" borderId="21" xfId="0" applyBorder="1"/>
    <xf numFmtId="0" fontId="0" fillId="0" borderId="22" xfId="0" applyBorder="1"/>
    <xf numFmtId="0" fontId="0" fillId="0" borderId="23" xfId="0" applyBorder="1"/>
    <xf numFmtId="0" fontId="0" fillId="0" borderId="24" xfId="0" applyBorder="1"/>
    <xf numFmtId="0" fontId="0" fillId="17" borderId="1" xfId="0" applyFill="1" applyBorder="1"/>
    <xf numFmtId="0" fontId="0" fillId="0" borderId="0" xfId="0" quotePrefix="1" applyAlignment="1">
      <alignment horizontal="right"/>
    </xf>
    <xf numFmtId="0" fontId="0" fillId="0" borderId="0" xfId="0" applyAlignment="1">
      <alignment horizontal="right"/>
    </xf>
    <xf numFmtId="0" fontId="0" fillId="0" borderId="0" xfId="0" applyAlignment="1">
      <alignment wrapText="1"/>
    </xf>
    <xf numFmtId="8" fontId="21" fillId="0" borderId="0" xfId="0" applyNumberFormat="1" applyFont="1"/>
    <xf numFmtId="0" fontId="0" fillId="0" borderId="0" xfId="0" pivotButton="1"/>
    <xf numFmtId="0" fontId="1" fillId="5" borderId="3" xfId="0" applyFont="1" applyFill="1" applyBorder="1"/>
    <xf numFmtId="0" fontId="1" fillId="5" borderId="4" xfId="0" applyFont="1" applyFill="1" applyBorder="1"/>
    <xf numFmtId="0" fontId="9" fillId="6" borderId="3" xfId="0" applyFont="1" applyFill="1" applyBorder="1" applyAlignment="1">
      <alignment horizontal="center"/>
    </xf>
    <xf numFmtId="0" fontId="9" fillId="6" borderId="4" xfId="0" applyFont="1" applyFill="1" applyBorder="1" applyAlignment="1">
      <alignment horizontal="center"/>
    </xf>
    <xf numFmtId="0" fontId="20" fillId="2" borderId="2" xfId="2" applyFont="1" applyBorder="1" applyAlignment="1">
      <alignment horizontal="left" vertical="center"/>
    </xf>
    <xf numFmtId="0" fontId="20" fillId="2" borderId="19" xfId="2" applyFont="1" applyBorder="1" applyAlignment="1">
      <alignment horizontal="left" vertical="center"/>
    </xf>
    <xf numFmtId="0" fontId="18" fillId="15" borderId="3" xfId="0" applyFont="1" applyFill="1" applyBorder="1" applyAlignment="1">
      <alignment horizontal="center"/>
    </xf>
    <xf numFmtId="0" fontId="18" fillId="15" borderId="4" xfId="0" applyFont="1" applyFill="1" applyBorder="1" applyAlignment="1">
      <alignment horizontal="center"/>
    </xf>
    <xf numFmtId="0" fontId="13" fillId="7" borderId="0" xfId="4" applyFont="1" applyAlignment="1"/>
    <xf numFmtId="0" fontId="19" fillId="16" borderId="3" xfId="0" applyFont="1" applyFill="1" applyBorder="1" applyAlignment="1">
      <alignment horizontal="center"/>
    </xf>
    <xf numFmtId="0" fontId="19" fillId="16" borderId="4" xfId="0" applyFont="1" applyFill="1" applyBorder="1" applyAlignment="1">
      <alignment horizontal="center"/>
    </xf>
    <xf numFmtId="0" fontId="5" fillId="7" borderId="0" xfId="4" applyAlignment="1">
      <alignment horizontal="center"/>
    </xf>
    <xf numFmtId="0" fontId="16" fillId="11" borderId="1" xfId="0" applyFont="1" applyFill="1" applyBorder="1" applyAlignment="1">
      <alignment horizontal="center"/>
    </xf>
    <xf numFmtId="0" fontId="16" fillId="12" borderId="1" xfId="0" applyFont="1" applyFill="1" applyBorder="1" applyAlignment="1">
      <alignment horizontal="center"/>
    </xf>
  </cellXfs>
  <cellStyles count="7">
    <cellStyle name="Accent1" xfId="4" builtinId="29"/>
    <cellStyle name="Accent5" xfId="2" builtinId="45"/>
    <cellStyle name="Accent6" xfId="5" builtinId="49"/>
    <cellStyle name="Normal" xfId="0" builtinId="0"/>
    <cellStyle name="Normal 2" xfId="3" xr:uid="{00000000-0005-0000-0000-000004000000}"/>
    <cellStyle name="Percent" xfId="6" builtinId="5"/>
    <cellStyle name="Title" xfId="1" builtinId="15"/>
  </cellStyles>
  <dxfs count="34">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vertical/>
        <horizontal/>
      </border>
    </dxf>
    <dxf>
      <border outline="0">
        <top style="thin">
          <color indexed="64"/>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5" formatCode="&quot;$&quot;#,##0"/>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5" formatCode="&quot;$&quot;#,##0"/>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0"/>
        <name val="Calibri"/>
        <family val="2"/>
        <scheme val="minor"/>
      </font>
      <fill>
        <patternFill patternType="solid">
          <fgColor indexed="64"/>
          <bgColor theme="7" tint="-0.249977111117893"/>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[HarshaanthKumar.ThiyagarajaKumar.Apply-IT1.Projects.1-4.xlsx]Call graph!Service Calls per City</c:name>
    <c:fmtId val="0"/>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solidFill>
                  <a:schemeClr val="accent5"/>
                </a:solidFill>
              </a:rPr>
              <a:t>Service Calls per</a:t>
            </a:r>
            <a:r>
              <a:rPr lang="en-US" baseline="0">
                <a:solidFill>
                  <a:schemeClr val="accent5"/>
                </a:solidFill>
              </a:rPr>
              <a:t> City</a:t>
            </a:r>
          </a:p>
          <a:p>
            <a:pPr algn="l">
              <a:defRPr/>
            </a:pPr>
            <a:r>
              <a:rPr lang="en-US" sz="1000" b="0" i="0" u="none" strike="noStrike" baseline="0">
                <a:solidFill>
                  <a:schemeClr val="accent1"/>
                </a:solidFill>
                <a:effectLst/>
              </a:rPr>
              <a:t>Trenton accounts for </a:t>
            </a:r>
            <a:r>
              <a:rPr lang="en-US" sz="1000" b="0" i="0" u="none" strike="noStrike" baseline="0">
                <a:solidFill>
                  <a:schemeClr val="accent6"/>
                </a:solidFill>
                <a:effectLst/>
              </a:rPr>
              <a:t>30% </a:t>
            </a:r>
            <a:r>
              <a:rPr lang="en-US" sz="1000" b="0" i="0" u="none" strike="noStrike" baseline="0">
                <a:solidFill>
                  <a:schemeClr val="accent1"/>
                </a:solidFill>
                <a:effectLst/>
              </a:rPr>
              <a:t>of our calls</a:t>
            </a:r>
            <a:endParaRPr lang="en-US" sz="1000">
              <a:solidFill>
                <a:schemeClr val="accent1"/>
              </a:solidFill>
            </a:endParaRPr>
          </a:p>
        </c:rich>
      </c:tx>
      <c:layout>
        <c:manualLayout>
          <c:xMode val="edge"/>
          <c:yMode val="edge"/>
          <c:x val="2.5958223972003501E-2"/>
          <c:y val="2.7842227378190254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pivotFmt>
    </c:pivotFmts>
    <c:plotArea>
      <c:layout/>
      <c:barChart>
        <c:barDir val="col"/>
        <c:grouping val="clustered"/>
        <c:varyColors val="0"/>
        <c:ser>
          <c:idx val="0"/>
          <c:order val="0"/>
          <c:tx>
            <c:strRef>
              <c:f>'Call graph'!$B$3</c:f>
              <c:strCache>
                <c:ptCount val="1"/>
                <c:pt idx="0">
                  <c:v>Total</c:v>
                </c:pt>
              </c:strCache>
            </c:strRef>
          </c:tx>
          <c:spPr>
            <a:solidFill>
              <a:schemeClr val="accent1"/>
            </a:solidFill>
            <a:ln>
              <a:noFill/>
            </a:ln>
            <a:effectLst/>
          </c:spPr>
          <c:invertIfNegative val="0"/>
          <c:dPt>
            <c:idx val="6"/>
            <c:invertIfNegative val="0"/>
            <c:bubble3D val="0"/>
            <c:spPr>
              <a:solidFill>
                <a:schemeClr val="accent6"/>
              </a:solidFill>
              <a:ln>
                <a:noFill/>
              </a:ln>
              <a:effectLst/>
            </c:spPr>
            <c:extLst>
              <c:ext xmlns:c16="http://schemas.microsoft.com/office/drawing/2014/chart" uri="{C3380CC4-5D6E-409C-BE32-E72D297353CC}">
                <c16:uniqueId val="{00000002-E086-4A37-8BBB-9B0E98E0D7D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'Call graph'!$A$4:$A$11</c:f>
              <c:strCache>
                <c:ptCount val="8"/>
                <c:pt idx="0">
                  <c:v>Allentown</c:v>
                </c:pt>
                <c:pt idx="1">
                  <c:v>Bristol</c:v>
                </c:pt>
                <c:pt idx="2">
                  <c:v>Edgely</c:v>
                </c:pt>
                <c:pt idx="3">
                  <c:v>Levitown</c:v>
                </c:pt>
                <c:pt idx="4">
                  <c:v>Morrisville</c:v>
                </c:pt>
                <c:pt idx="5">
                  <c:v>Robinsville</c:v>
                </c:pt>
                <c:pt idx="6">
                  <c:v>Trenton</c:v>
                </c:pt>
                <c:pt idx="7">
                  <c:v>Woodside</c:v>
                </c:pt>
              </c:strCache>
            </c:strRef>
          </c:cat>
          <c:val>
            <c:numRef>
              <c:f>'Call graph'!$B$4:$B$11</c:f>
              <c:numCache>
                <c:formatCode>General</c:formatCode>
                <c:ptCount val="8"/>
                <c:pt idx="0">
                  <c:v>7</c:v>
                </c:pt>
                <c:pt idx="1">
                  <c:v>5</c:v>
                </c:pt>
                <c:pt idx="2">
                  <c:v>7</c:v>
                </c:pt>
                <c:pt idx="3">
                  <c:v>4</c:v>
                </c:pt>
                <c:pt idx="4">
                  <c:v>3</c:v>
                </c:pt>
                <c:pt idx="5">
                  <c:v>8</c:v>
                </c:pt>
                <c:pt idx="6">
                  <c:v>17</c:v>
                </c:pt>
                <c:pt idx="7">
                  <c:v>5</c:v>
                </c:pt>
              </c:numCache>
            </c:numRef>
          </c:val>
          <c:extLst>
            <c:ext xmlns:c16="http://schemas.microsoft.com/office/drawing/2014/chart" uri="{C3380CC4-5D6E-409C-BE32-E72D297353CC}">
              <c16:uniqueId val="{00000000-E086-4A37-8BBB-9B0E98E0D7D9}"/>
            </c:ext>
          </c:extLst>
        </c:ser>
        <c:dLbls>
          <c:dLblPos val="outEnd"/>
          <c:showLegendKey val="0"/>
          <c:showVal val="1"/>
          <c:showCatName val="0"/>
          <c:showSerName val="0"/>
          <c:showPercent val="0"/>
          <c:showBubbleSize val="0"/>
        </c:dLbls>
        <c:gapWidth val="219"/>
        <c:overlap val="-27"/>
        <c:axId val="842004143"/>
        <c:axId val="842016143"/>
      </c:barChart>
      <c:catAx>
        <c:axId val="84200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2016143"/>
        <c:crosses val="autoZero"/>
        <c:auto val="1"/>
        <c:lblAlgn val="ctr"/>
        <c:lblOffset val="100"/>
        <c:noMultiLvlLbl val="0"/>
      </c:catAx>
      <c:valAx>
        <c:axId val="842016143"/>
        <c:scaling>
          <c:orientation val="minMax"/>
        </c:scaling>
        <c:delete val="1"/>
        <c:axPos val="l"/>
        <c:numFmt formatCode="General" sourceLinked="1"/>
        <c:majorTickMark val="none"/>
        <c:minorTickMark val="none"/>
        <c:tickLblPos val="nextTo"/>
        <c:crossAx val="8420041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[HarshaanthKumar.ThiyagarajaKumar.Apply-IT1.Projects.1-4.xlsx]PivotTables!workshop pivot</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Workshop Satisfaction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PivotTables!$B$4:$B$5</c:f>
              <c:strCache>
                <c:ptCount val="1"/>
                <c:pt idx="0">
                  <c:v>Very Dissatisfied</c:v>
                </c:pt>
              </c:strCache>
            </c:strRef>
          </c:tx>
          <c:spPr>
            <a:solidFill>
              <a:schemeClr val="accent1"/>
            </a:solidFill>
            <a:ln>
              <a:noFill/>
            </a:ln>
            <a:effectLst/>
          </c:spPr>
          <c:invertIfNegative val="0"/>
          <c:cat>
            <c:strRef>
              <c:f>PivotTables!$A$6:$A$8</c:f>
              <c:strCache>
                <c:ptCount val="2"/>
                <c:pt idx="0">
                  <c:v>will not return</c:v>
                </c:pt>
                <c:pt idx="1">
                  <c:v>will return</c:v>
                </c:pt>
              </c:strCache>
            </c:strRef>
          </c:cat>
          <c:val>
            <c:numRef>
              <c:f>PivotTables!$B$6:$B$8</c:f>
              <c:numCache>
                <c:formatCode>General</c:formatCode>
                <c:ptCount val="2"/>
                <c:pt idx="0">
                  <c:v>7</c:v>
                </c:pt>
                <c:pt idx="1">
                  <c:v>7</c:v>
                </c:pt>
              </c:numCache>
            </c:numRef>
          </c:val>
          <c:extLst>
            <c:ext xmlns:c16="http://schemas.microsoft.com/office/drawing/2014/chart" uri="{C3380CC4-5D6E-409C-BE32-E72D297353CC}">
              <c16:uniqueId val="{00000000-1D6F-4C3D-ACCB-AE8BB7C218F9}"/>
            </c:ext>
          </c:extLst>
        </c:ser>
        <c:ser>
          <c:idx val="1"/>
          <c:order val="1"/>
          <c:tx>
            <c:strRef>
              <c:f>PivotTables!$C$4:$C$5</c:f>
              <c:strCache>
                <c:ptCount val="1"/>
                <c:pt idx="0">
                  <c:v>Dissatisfied</c:v>
                </c:pt>
              </c:strCache>
            </c:strRef>
          </c:tx>
          <c:spPr>
            <a:solidFill>
              <a:schemeClr val="accent2"/>
            </a:solidFill>
            <a:ln>
              <a:noFill/>
            </a:ln>
            <a:effectLst/>
          </c:spPr>
          <c:invertIfNegative val="0"/>
          <c:cat>
            <c:strRef>
              <c:f>PivotTables!$A$6:$A$8</c:f>
              <c:strCache>
                <c:ptCount val="2"/>
                <c:pt idx="0">
                  <c:v>will not return</c:v>
                </c:pt>
                <c:pt idx="1">
                  <c:v>will return</c:v>
                </c:pt>
              </c:strCache>
            </c:strRef>
          </c:cat>
          <c:val>
            <c:numRef>
              <c:f>PivotTables!$C$6:$C$8</c:f>
              <c:numCache>
                <c:formatCode>General</c:formatCode>
                <c:ptCount val="2"/>
                <c:pt idx="0">
                  <c:v>10</c:v>
                </c:pt>
                <c:pt idx="1">
                  <c:v>6</c:v>
                </c:pt>
              </c:numCache>
            </c:numRef>
          </c:val>
          <c:extLst>
            <c:ext xmlns:c16="http://schemas.microsoft.com/office/drawing/2014/chart" uri="{C3380CC4-5D6E-409C-BE32-E72D297353CC}">
              <c16:uniqueId val="{00000001-1D6F-4C3D-ACCB-AE8BB7C218F9}"/>
            </c:ext>
          </c:extLst>
        </c:ser>
        <c:ser>
          <c:idx val="2"/>
          <c:order val="2"/>
          <c:tx>
            <c:strRef>
              <c:f>PivotTables!$D$4:$D$5</c:f>
              <c:strCache>
                <c:ptCount val="1"/>
                <c:pt idx="0">
                  <c:v>Satisfied</c:v>
                </c:pt>
              </c:strCache>
            </c:strRef>
          </c:tx>
          <c:spPr>
            <a:solidFill>
              <a:schemeClr val="accent3"/>
            </a:solidFill>
            <a:ln>
              <a:noFill/>
            </a:ln>
            <a:effectLst/>
          </c:spPr>
          <c:invertIfNegative val="0"/>
          <c:cat>
            <c:strRef>
              <c:f>PivotTables!$A$6:$A$8</c:f>
              <c:strCache>
                <c:ptCount val="2"/>
                <c:pt idx="0">
                  <c:v>will not return</c:v>
                </c:pt>
                <c:pt idx="1">
                  <c:v>will return</c:v>
                </c:pt>
              </c:strCache>
            </c:strRef>
          </c:cat>
          <c:val>
            <c:numRef>
              <c:f>PivotTables!$D$6:$D$8</c:f>
              <c:numCache>
                <c:formatCode>General</c:formatCode>
                <c:ptCount val="2"/>
                <c:pt idx="0">
                  <c:v>9</c:v>
                </c:pt>
                <c:pt idx="1">
                  <c:v>27</c:v>
                </c:pt>
              </c:numCache>
            </c:numRef>
          </c:val>
          <c:extLst>
            <c:ext xmlns:c16="http://schemas.microsoft.com/office/drawing/2014/chart" uri="{C3380CC4-5D6E-409C-BE32-E72D297353CC}">
              <c16:uniqueId val="{00000002-1D6F-4C3D-ACCB-AE8BB7C218F9}"/>
            </c:ext>
          </c:extLst>
        </c:ser>
        <c:ser>
          <c:idx val="3"/>
          <c:order val="3"/>
          <c:tx>
            <c:strRef>
              <c:f>PivotTables!$E$4:$E$5</c:f>
              <c:strCache>
                <c:ptCount val="1"/>
                <c:pt idx="0">
                  <c:v>Very Satisfied</c:v>
                </c:pt>
              </c:strCache>
            </c:strRef>
          </c:tx>
          <c:spPr>
            <a:solidFill>
              <a:schemeClr val="accent4"/>
            </a:solidFill>
            <a:ln>
              <a:noFill/>
            </a:ln>
            <a:effectLst/>
          </c:spPr>
          <c:invertIfNegative val="0"/>
          <c:cat>
            <c:strRef>
              <c:f>PivotTables!$A$6:$A$8</c:f>
              <c:strCache>
                <c:ptCount val="2"/>
                <c:pt idx="0">
                  <c:v>will not return</c:v>
                </c:pt>
                <c:pt idx="1">
                  <c:v>will return</c:v>
                </c:pt>
              </c:strCache>
            </c:strRef>
          </c:cat>
          <c:val>
            <c:numRef>
              <c:f>PivotTables!$E$6:$E$8</c:f>
              <c:numCache>
                <c:formatCode>General</c:formatCode>
                <c:ptCount val="2"/>
                <c:pt idx="0">
                  <c:v>4</c:v>
                </c:pt>
                <c:pt idx="1">
                  <c:v>66</c:v>
                </c:pt>
              </c:numCache>
            </c:numRef>
          </c:val>
          <c:extLst>
            <c:ext xmlns:c16="http://schemas.microsoft.com/office/drawing/2014/chart" uri="{C3380CC4-5D6E-409C-BE32-E72D297353CC}">
              <c16:uniqueId val="{00000003-1D6F-4C3D-ACCB-AE8BB7C218F9}"/>
            </c:ext>
          </c:extLst>
        </c:ser>
        <c:dLbls>
          <c:showLegendKey val="0"/>
          <c:showVal val="0"/>
          <c:showCatName val="0"/>
          <c:showSerName val="0"/>
          <c:showPercent val="0"/>
          <c:showBubbleSize val="0"/>
        </c:dLbls>
        <c:gapWidth val="219"/>
        <c:overlap val="100"/>
        <c:axId val="1882761775"/>
        <c:axId val="1882755535"/>
      </c:barChart>
      <c:catAx>
        <c:axId val="1882761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755535"/>
        <c:crosses val="autoZero"/>
        <c:auto val="1"/>
        <c:lblAlgn val="ctr"/>
        <c:lblOffset val="100"/>
        <c:noMultiLvlLbl val="0"/>
      </c:catAx>
      <c:valAx>
        <c:axId val="188275553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761775"/>
        <c:crosses val="autoZero"/>
        <c:crossBetween val="between"/>
        <c:majorUnit val="0.2"/>
        <c:minorUnit val="2.0000000000000004E-2"/>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[HarshaanthKumar.ThiyagarajaKumar.Apply-IT1.Projects.1-4.xlsx]PivotTables!speaker pivot</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Speaker Satisfaction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PivotTables!$B$10:$B$11</c:f>
              <c:strCache>
                <c:ptCount val="1"/>
                <c:pt idx="0">
                  <c:v>Very Dissatisfied</c:v>
                </c:pt>
              </c:strCache>
            </c:strRef>
          </c:tx>
          <c:spPr>
            <a:solidFill>
              <a:schemeClr val="accent1"/>
            </a:solidFill>
            <a:ln>
              <a:noFill/>
            </a:ln>
            <a:effectLst/>
          </c:spPr>
          <c:invertIfNegative val="0"/>
          <c:cat>
            <c:strRef>
              <c:f>PivotTables!$A$12:$A$14</c:f>
              <c:strCache>
                <c:ptCount val="2"/>
                <c:pt idx="0">
                  <c:v>will not return</c:v>
                </c:pt>
                <c:pt idx="1">
                  <c:v>will return</c:v>
                </c:pt>
              </c:strCache>
            </c:strRef>
          </c:cat>
          <c:val>
            <c:numRef>
              <c:f>PivotTables!$B$12:$B$14</c:f>
              <c:numCache>
                <c:formatCode>General</c:formatCode>
                <c:ptCount val="2"/>
                <c:pt idx="0">
                  <c:v>1</c:v>
                </c:pt>
                <c:pt idx="1">
                  <c:v>1</c:v>
                </c:pt>
              </c:numCache>
            </c:numRef>
          </c:val>
          <c:extLst>
            <c:ext xmlns:c16="http://schemas.microsoft.com/office/drawing/2014/chart" uri="{C3380CC4-5D6E-409C-BE32-E72D297353CC}">
              <c16:uniqueId val="{00000000-0964-4C9A-BBF5-57EC27AB629C}"/>
            </c:ext>
          </c:extLst>
        </c:ser>
        <c:ser>
          <c:idx val="1"/>
          <c:order val="1"/>
          <c:tx>
            <c:strRef>
              <c:f>PivotTables!$C$10:$C$11</c:f>
              <c:strCache>
                <c:ptCount val="1"/>
                <c:pt idx="0">
                  <c:v>Dissatisfied</c:v>
                </c:pt>
              </c:strCache>
            </c:strRef>
          </c:tx>
          <c:spPr>
            <a:solidFill>
              <a:schemeClr val="accent2"/>
            </a:solidFill>
            <a:ln>
              <a:noFill/>
            </a:ln>
            <a:effectLst/>
          </c:spPr>
          <c:invertIfNegative val="0"/>
          <c:cat>
            <c:strRef>
              <c:f>PivotTables!$A$12:$A$14</c:f>
              <c:strCache>
                <c:ptCount val="2"/>
                <c:pt idx="0">
                  <c:v>will not return</c:v>
                </c:pt>
                <c:pt idx="1">
                  <c:v>will return</c:v>
                </c:pt>
              </c:strCache>
            </c:strRef>
          </c:cat>
          <c:val>
            <c:numRef>
              <c:f>PivotTables!$C$12:$C$14</c:f>
              <c:numCache>
                <c:formatCode>General</c:formatCode>
                <c:ptCount val="2"/>
                <c:pt idx="0">
                  <c:v>8</c:v>
                </c:pt>
                <c:pt idx="1">
                  <c:v>6</c:v>
                </c:pt>
              </c:numCache>
            </c:numRef>
          </c:val>
          <c:extLst>
            <c:ext xmlns:c16="http://schemas.microsoft.com/office/drawing/2014/chart" uri="{C3380CC4-5D6E-409C-BE32-E72D297353CC}">
              <c16:uniqueId val="{00000001-0964-4C9A-BBF5-57EC27AB629C}"/>
            </c:ext>
          </c:extLst>
        </c:ser>
        <c:ser>
          <c:idx val="2"/>
          <c:order val="2"/>
          <c:tx>
            <c:strRef>
              <c:f>PivotTables!$D$10:$D$11</c:f>
              <c:strCache>
                <c:ptCount val="1"/>
                <c:pt idx="0">
                  <c:v>Satisfied</c:v>
                </c:pt>
              </c:strCache>
            </c:strRef>
          </c:tx>
          <c:spPr>
            <a:solidFill>
              <a:schemeClr val="accent3"/>
            </a:solidFill>
            <a:ln>
              <a:noFill/>
            </a:ln>
            <a:effectLst/>
          </c:spPr>
          <c:invertIfNegative val="0"/>
          <c:cat>
            <c:strRef>
              <c:f>PivotTables!$A$12:$A$14</c:f>
              <c:strCache>
                <c:ptCount val="2"/>
                <c:pt idx="0">
                  <c:v>will not return</c:v>
                </c:pt>
                <c:pt idx="1">
                  <c:v>will return</c:v>
                </c:pt>
              </c:strCache>
            </c:strRef>
          </c:cat>
          <c:val>
            <c:numRef>
              <c:f>PivotTables!$D$12:$D$14</c:f>
              <c:numCache>
                <c:formatCode>General</c:formatCode>
                <c:ptCount val="2"/>
                <c:pt idx="0">
                  <c:v>14</c:v>
                </c:pt>
                <c:pt idx="1">
                  <c:v>29</c:v>
                </c:pt>
              </c:numCache>
            </c:numRef>
          </c:val>
          <c:extLst>
            <c:ext xmlns:c16="http://schemas.microsoft.com/office/drawing/2014/chart" uri="{C3380CC4-5D6E-409C-BE32-E72D297353CC}">
              <c16:uniqueId val="{00000002-0964-4C9A-BBF5-57EC27AB629C}"/>
            </c:ext>
          </c:extLst>
        </c:ser>
        <c:ser>
          <c:idx val="3"/>
          <c:order val="3"/>
          <c:tx>
            <c:strRef>
              <c:f>PivotTables!$E$10:$E$11</c:f>
              <c:strCache>
                <c:ptCount val="1"/>
                <c:pt idx="0">
                  <c:v>Very Satisfied</c:v>
                </c:pt>
              </c:strCache>
            </c:strRef>
          </c:tx>
          <c:spPr>
            <a:solidFill>
              <a:schemeClr val="accent4"/>
            </a:solidFill>
            <a:ln>
              <a:noFill/>
            </a:ln>
            <a:effectLst/>
          </c:spPr>
          <c:invertIfNegative val="0"/>
          <c:cat>
            <c:strRef>
              <c:f>PivotTables!$A$12:$A$14</c:f>
              <c:strCache>
                <c:ptCount val="2"/>
                <c:pt idx="0">
                  <c:v>will not return</c:v>
                </c:pt>
                <c:pt idx="1">
                  <c:v>will return</c:v>
                </c:pt>
              </c:strCache>
            </c:strRef>
          </c:cat>
          <c:val>
            <c:numRef>
              <c:f>PivotTables!$E$12:$E$14</c:f>
              <c:numCache>
                <c:formatCode>General</c:formatCode>
                <c:ptCount val="2"/>
                <c:pt idx="0">
                  <c:v>7</c:v>
                </c:pt>
                <c:pt idx="1">
                  <c:v>70</c:v>
                </c:pt>
              </c:numCache>
            </c:numRef>
          </c:val>
          <c:extLst>
            <c:ext xmlns:c16="http://schemas.microsoft.com/office/drawing/2014/chart" uri="{C3380CC4-5D6E-409C-BE32-E72D297353CC}">
              <c16:uniqueId val="{00000002-C955-4D0A-A1B0-8A81F49D19E7}"/>
            </c:ext>
          </c:extLst>
        </c:ser>
        <c:dLbls>
          <c:showLegendKey val="0"/>
          <c:showVal val="0"/>
          <c:showCatName val="0"/>
          <c:showSerName val="0"/>
          <c:showPercent val="0"/>
          <c:showBubbleSize val="0"/>
        </c:dLbls>
        <c:gapWidth val="219"/>
        <c:overlap val="100"/>
        <c:axId val="1827653392"/>
        <c:axId val="1827652432"/>
      </c:barChart>
      <c:catAx>
        <c:axId val="1827653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7652432"/>
        <c:crosses val="autoZero"/>
        <c:auto val="1"/>
        <c:lblAlgn val="ctr"/>
        <c:lblOffset val="100"/>
        <c:noMultiLvlLbl val="0"/>
      </c:catAx>
      <c:valAx>
        <c:axId val="182765243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7653392"/>
        <c:crosses val="autoZero"/>
        <c:crossBetween val="between"/>
        <c:majorUnit val="0.2"/>
        <c:minorUnit val="2.0000000000000004E-2"/>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0</xdr:colOff>
      <xdr:row>2</xdr:row>
      <xdr:rowOff>0</xdr:rowOff>
    </xdr:from>
    <xdr:to>
      <xdr:col>11</xdr:col>
      <xdr:colOff>0</xdr:colOff>
      <xdr:row>18</xdr:row>
      <xdr:rowOff>0</xdr:rowOff>
    </xdr:to>
    <xdr:graphicFrame macro="">
      <xdr:nvGraphicFramePr>
        <xdr:cNvPr id="2" name="Service Calls per City">
          <a:extLst>
            <a:ext uri="{FF2B5EF4-FFF2-40B4-BE49-F238E27FC236}">
              <a16:creationId xmlns:a16="http://schemas.microsoft.com/office/drawing/2014/main" id="{FD5F9EC2-CAA7-EE57-3216-955CABEF64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949748</xdr:colOff>
      <xdr:row>0</xdr:row>
      <xdr:rowOff>269875</xdr:rowOff>
    </xdr:from>
    <xdr:to>
      <xdr:col>10</xdr:col>
      <xdr:colOff>1862243</xdr:colOff>
      <xdr:row>3</xdr:row>
      <xdr:rowOff>193463</xdr:rowOff>
    </xdr:to>
    <xdr:sp macro="" textlink="">
      <xdr:nvSpPr>
        <xdr:cNvPr id="2" name="Speech Bubble: Rectangle with Corners Rounded 1">
          <a:extLst>
            <a:ext uri="{FF2B5EF4-FFF2-40B4-BE49-F238E27FC236}">
              <a16:creationId xmlns:a16="http://schemas.microsoft.com/office/drawing/2014/main" id="{8E57E50E-86EF-4670-8075-86712573EFBE}"/>
            </a:ext>
          </a:extLst>
        </xdr:cNvPr>
        <xdr:cNvSpPr/>
      </xdr:nvSpPr>
      <xdr:spPr>
        <a:xfrm>
          <a:off x="7670165" y="269875"/>
          <a:ext cx="912495" cy="738505"/>
        </a:xfrm>
        <a:prstGeom prst="wedgeRoundRectCallout">
          <a:avLst>
            <a:gd name="adj1" fmla="val 63217"/>
            <a:gd name="adj2" fmla="val 99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Type </a:t>
          </a:r>
        </a:p>
        <a:p>
          <a:pPr algn="l"/>
          <a:r>
            <a:rPr lang="en-US" sz="1100"/>
            <a:t>Student IDs </a:t>
          </a:r>
        </a:p>
        <a:p>
          <a:pPr algn="l"/>
          <a:r>
            <a:rPr lang="en-US" sz="1100"/>
            <a:t>here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6</xdr:row>
      <xdr:rowOff>0</xdr:rowOff>
    </xdr:from>
    <xdr:to>
      <xdr:col>9</xdr:col>
      <xdr:colOff>0</xdr:colOff>
      <xdr:row>17</xdr:row>
      <xdr:rowOff>0</xdr:rowOff>
    </xdr:to>
    <xdr:graphicFrame macro="">
      <xdr:nvGraphicFramePr>
        <xdr:cNvPr id="2" name="workshop pivot">
          <a:extLst>
            <a:ext uri="{FF2B5EF4-FFF2-40B4-BE49-F238E27FC236}">
              <a16:creationId xmlns:a16="http://schemas.microsoft.com/office/drawing/2014/main" id="{B986C8B3-91B1-A80C-395E-F150B1C965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6</xdr:row>
      <xdr:rowOff>0</xdr:rowOff>
    </xdr:from>
    <xdr:to>
      <xdr:col>15</xdr:col>
      <xdr:colOff>0</xdr:colOff>
      <xdr:row>17</xdr:row>
      <xdr:rowOff>0</xdr:rowOff>
    </xdr:to>
    <xdr:graphicFrame macro="">
      <xdr:nvGraphicFramePr>
        <xdr:cNvPr id="3" name="speaker pivot">
          <a:extLst>
            <a:ext uri="{FF2B5EF4-FFF2-40B4-BE49-F238E27FC236}">
              <a16:creationId xmlns:a16="http://schemas.microsoft.com/office/drawing/2014/main" id="{92F83148-4308-A09D-4767-3EEB898700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0</xdr:colOff>
      <xdr:row>1</xdr:row>
      <xdr:rowOff>0</xdr:rowOff>
    </xdr:from>
    <xdr:to>
      <xdr:col>15</xdr:col>
      <xdr:colOff>0</xdr:colOff>
      <xdr:row>5</xdr:row>
      <xdr:rowOff>1477</xdr:rowOff>
    </xdr:to>
    <mc:AlternateContent xmlns:mc="http://schemas.openxmlformats.org/markup-compatibility/2006" xmlns:a14="http://schemas.microsoft.com/office/drawing/2010/main">
      <mc:Choice Requires="a14">
        <xdr:graphicFrame macro="">
          <xdr:nvGraphicFramePr>
            <xdr:cNvPr id="4" name="School">
              <a:extLst>
                <a:ext uri="{FF2B5EF4-FFF2-40B4-BE49-F238E27FC236}">
                  <a16:creationId xmlns:a16="http://schemas.microsoft.com/office/drawing/2014/main" id="{D9D58C0A-6C1C-EC94-6EBE-DD830E77398F}"/>
                </a:ext>
              </a:extLst>
            </xdr:cNvPr>
            <xdr:cNvGraphicFramePr/>
          </xdr:nvGraphicFramePr>
          <xdr:xfrm>
            <a:off x="0" y="0"/>
            <a:ext cx="0" cy="0"/>
          </xdr:xfrm>
          <a:graphic>
            <a:graphicData uri="http://schemas.microsoft.com/office/drawing/2010/slicer">
              <sle:slicer xmlns:sle="http://schemas.microsoft.com/office/drawing/2010/slicer" name="School"/>
            </a:graphicData>
          </a:graphic>
        </xdr:graphicFrame>
      </mc:Choice>
      <mc:Fallback xmlns="">
        <xdr:sp macro="" textlink="">
          <xdr:nvSpPr>
            <xdr:cNvPr id="0" name=""/>
            <xdr:cNvSpPr>
              <a:spLocks noTextEdit="1"/>
            </xdr:cNvSpPr>
          </xdr:nvSpPr>
          <xdr:spPr>
            <a:xfrm>
              <a:off x="2177143" y="480786"/>
              <a:ext cx="7647214" cy="7284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aanth Kumar Thiyagaraja Kumar" refreshedDate="45101.716128819447" createdVersion="8" refreshedVersion="8" minRefreshableVersion="3" recordCount="56" xr:uid="{D7949E32-98C2-43EE-B6D9-C89DFEC29019}">
  <cacheSource type="worksheet">
    <worksheetSource ref="A9:Q65" sheet="Call Sheet"/>
  </cacheSource>
  <cacheFields count="17">
    <cacheField name="Cust ID" numFmtId="0">
      <sharedItems/>
    </cacheField>
    <cacheField name="Full Name" numFmtId="0">
      <sharedItems/>
    </cacheField>
    <cacheField name="First and Last Only" numFmtId="0">
      <sharedItems/>
    </cacheField>
    <cacheField name="Street" numFmtId="0">
      <sharedItems/>
    </cacheField>
    <cacheField name="City" numFmtId="0">
      <sharedItems count="8">
        <s v="Trenton"/>
        <s v="Robinsville"/>
        <s v="Bristol"/>
        <s v="Levitown"/>
        <s v="Allentown"/>
        <s v="Morrisville"/>
        <s v="Edgely"/>
        <s v="Woodside"/>
      </sharedItems>
    </cacheField>
    <cacheField name="State" numFmtId="0">
      <sharedItems/>
    </cacheField>
    <cacheField name="Correct Zip" numFmtId="0">
      <sharedItems containsMixedTypes="1" containsNumber="1" containsInteger="1" minValue="11377" maxValue="19007"/>
    </cacheField>
    <cacheField name="Phone" numFmtId="0">
      <sharedItems/>
    </cacheField>
    <cacheField name="Date" numFmtId="14">
      <sharedItems containsSemiMixedTypes="0" containsNonDate="0" containsDate="1" containsString="0" minDate="2017-10-02T00:00:00" maxDate="2017-10-11T00:00:00"/>
    </cacheField>
    <cacheField name="Starting Time" numFmtId="20">
      <sharedItems containsSemiMixedTypes="0" containsNonDate="0" containsDate="1" containsString="0" minDate="1899-12-30T07:15:00" maxDate="1899-12-30T16:15:00"/>
    </cacheField>
    <cacheField name="Ending Time" numFmtId="20">
      <sharedItems containsSemiMixedTypes="0" containsNonDate="0" containsDate="1" containsString="0" minDate="1899-12-30T08:30:00" maxDate="1899-12-30T17:30:00"/>
    </cacheField>
    <cacheField name="Billable Hours" numFmtId="2">
      <sharedItems containsSemiMixedTypes="0" containsString="0" containsNumber="1" minValue="0.50000000000000089" maxValue="2.5000000000000018"/>
    </cacheField>
    <cacheField name="Hourly Rate" numFmtId="6">
      <sharedItems containsSemiMixedTypes="0" containsString="0" containsNumber="1" containsInteger="1" minValue="50" maxValue="60"/>
    </cacheField>
    <cacheField name="Parts" numFmtId="0">
      <sharedItems containsSemiMixedTypes="0" containsString="0" containsNumber="1" minValue="0" maxValue="275.77999999999997"/>
    </cacheField>
    <cacheField name="Service Charge" numFmtId="8">
      <sharedItems containsSemiMixedTypes="0" containsString="0" containsNumber="1" minValue="25.000000000000043" maxValue="338.28000000000003"/>
    </cacheField>
    <cacheField name="Rate Code" numFmtId="0">
      <sharedItems/>
    </cacheField>
    <cacheField name="Service Charge Running Total" numFmtId="8">
      <sharedItems containsSemiMixedTypes="0" containsString="0" containsNumber="1" minValue="137.74999999999997" maxValue="7679.889999999999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aanth Kumar Thiyagaraja Kumar" refreshedDate="45101.716129166663" createdVersion="8" refreshedVersion="8" minRefreshableVersion="3" recordCount="257" xr:uid="{1B58D298-74F8-4CFF-8062-4F309CAAEACA}">
  <cacheSource type="worksheet">
    <worksheetSource name="Survey"/>
  </cacheSource>
  <cacheFields count="12">
    <cacheField name="ID" numFmtId="0">
      <sharedItems/>
    </cacheField>
    <cacheField name="Q1" numFmtId="0">
      <sharedItems/>
    </cacheField>
    <cacheField name="Q2" numFmtId="0">
      <sharedItems/>
    </cacheField>
    <cacheField name="Q3" numFmtId="0">
      <sharedItems/>
    </cacheField>
    <cacheField name="Q4" numFmtId="0">
      <sharedItems/>
    </cacheField>
    <cacheField name="Q5" numFmtId="0">
      <sharedItems/>
    </cacheField>
    <cacheField name="Q6" numFmtId="0">
      <sharedItems containsSemiMixedTypes="0" containsString="0" containsNumber="1" containsInteger="1" minValue="0" maxValue="7"/>
    </cacheField>
    <cacheField name="Return" numFmtId="0">
      <sharedItems count="2">
        <s v="will not return"/>
        <s v="will return"/>
      </sharedItems>
    </cacheField>
    <cacheField name="Workshops" numFmtId="0">
      <sharedItems count="4">
        <s v="Very Satisfied"/>
        <s v="Very Dissatisfied"/>
        <s v="Dissatisfied"/>
        <s v="Satisfied"/>
      </sharedItems>
    </cacheField>
    <cacheField name="Speakers" numFmtId="0">
      <sharedItems count="4">
        <s v="Satisfied"/>
        <s v="Very Satisfied"/>
        <s v="Very Dissatisfied"/>
        <s v="Dissatisfied"/>
      </sharedItems>
    </cacheField>
    <cacheField name="School" numFmtId="0">
      <sharedItems count="4">
        <s v="Online"/>
        <s v="Public"/>
        <s v="Private"/>
        <s v="Tutor"/>
      </sharedItems>
    </cacheField>
    <cacheField name="Prior Conferences" numFmtId="0">
      <sharedItems containsMixedTypes="1" containsNumber="1" containsInteger="1" minValue="0" maxValue="2"/>
    </cacheField>
  </cacheFields>
  <extLst>
    <ext xmlns:x14="http://schemas.microsoft.com/office/spreadsheetml/2009/9/main" uri="{725AE2AE-9491-48be-B2B4-4EB974FC3084}">
      <x14:pivotCacheDefinition pivotCacheId="5264469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s v="123-adq-Jensen"/>
    <s v="Patricia Jensen"/>
    <s v="Patricia Jensen"/>
    <s v="70 Naper Street"/>
    <x v="0"/>
    <s v="NJ"/>
    <s v="08638"/>
    <s v="(609) 555-5864"/>
    <d v="2017-10-02T00:00:00"/>
    <d v="1899-12-30T08:15:00"/>
    <d v="1899-12-30T09:30:00"/>
    <n v="1.2499999999999996"/>
    <n v="50"/>
    <n v="75.25"/>
    <n v="137.74999999999997"/>
    <s v="123adq"/>
    <n v="137.74999999999997"/>
  </r>
  <r>
    <s v="984-YVB-Gilmore"/>
    <s v="Minnie Gilmore"/>
    <s v="Minnie Gilmore"/>
    <s v="691 Corliss Street"/>
    <x v="1"/>
    <s v="NJ"/>
    <s v="08691"/>
    <s v="(609) 555-2899"/>
    <d v="2017-10-02T00:00:00"/>
    <d v="1899-12-30T11:30:00"/>
    <d v="1899-12-30T12:45:00"/>
    <n v="1.2499999999999996"/>
    <n v="50"/>
    <n v="0"/>
    <n v="62.499999999999979"/>
    <s v="984YVB"/>
    <n v="200.24999999999994"/>
  </r>
  <r>
    <s v="667-kk2-Richard"/>
    <s v="Frank Richard"/>
    <s v="Frank Richard"/>
    <s v="156 Rascher Avenue"/>
    <x v="2"/>
    <s v="PA"/>
    <n v="19007"/>
    <s v="(856) 555-0282"/>
    <d v="2017-10-02T00:00:00"/>
    <d v="1899-12-30T13:15:00"/>
    <d v="1899-12-30T15:00:00"/>
    <n v="1.7499999999999991"/>
    <n v="50"/>
    <n v="20.5"/>
    <n v="107.99999999999996"/>
    <s v="667kk2"/>
    <n v="308.24999999999989"/>
  </r>
  <r>
    <s v="429-xyz-Miles"/>
    <s v="Fannie Miles"/>
    <s v="Fannie Miles"/>
    <s v="807 Racine Avenue"/>
    <x v="0"/>
    <s v="NJ"/>
    <s v="08611"/>
    <s v="(609) 555-3642"/>
    <d v="2017-10-03T00:00:00"/>
    <d v="1899-12-30T09:15:00"/>
    <d v="1899-12-30T11:00:00"/>
    <n v="1.7499999999999991"/>
    <n v="55"/>
    <n v="45.89"/>
    <n v="142.13999999999996"/>
    <s v="429xyz"/>
    <n v="450.38999999999987"/>
  </r>
  <r>
    <s v="656-bb3-Cullen"/>
    <s v="Dr. Shirley Cullen"/>
    <s v="Shirley Cullen"/>
    <s v="171 Dowell Street"/>
    <x v="3"/>
    <s v="NY"/>
    <n v="11756"/>
    <s v="(732) 555-3811"/>
    <d v="2017-10-03T00:00:00"/>
    <d v="1899-12-30T12:30:00"/>
    <d v="1899-12-30T13:30:00"/>
    <n v="0.99999999999999911"/>
    <n v="60"/>
    <n v="0"/>
    <n v="59.999999999999943"/>
    <s v="656bb3"/>
    <n v="510.38999999999982"/>
  </r>
  <r>
    <s v="429-xyz-Berry"/>
    <s v="Michael Berry"/>
    <s v="Michael Berry"/>
    <s v="30 Mankato Way"/>
    <x v="4"/>
    <s v="NJ"/>
    <s v="08501"/>
    <s v="(609) 555-9465"/>
    <d v="2017-10-03T00:00:00"/>
    <d v="1899-12-30T14:30:00"/>
    <d v="1899-12-30T16:45:00"/>
    <n v="2.25"/>
    <n v="55"/>
    <n v="0"/>
    <n v="123.75"/>
    <s v="429xyz"/>
    <n v="634.13999999999987"/>
  </r>
  <r>
    <s v="123-adq-Phillips"/>
    <s v="Corazon W. Phillips"/>
    <s v="Corazon Phillips"/>
    <s v="40 West Calumet Lane"/>
    <x v="0"/>
    <s v="NJ"/>
    <s v="08610"/>
    <s v="(609) 555-6744"/>
    <d v="2017-10-03T00:00:00"/>
    <d v="1899-12-30T16:15:00"/>
    <d v="1899-12-30T17:30:00"/>
    <n v="1.2499999999999982"/>
    <n v="55"/>
    <n v="114.84"/>
    <n v="183.58999999999992"/>
    <s v="123adq"/>
    <n v="817.72999999999979"/>
  </r>
  <r>
    <s v="429-xyz-Giles"/>
    <s v="Jason Giles"/>
    <s v="Jason Giles"/>
    <s v="219 Ross Street"/>
    <x v="0"/>
    <s v="NJ"/>
    <s v="08610"/>
    <s v="(609) 555-3731"/>
    <d v="2017-10-04T00:00:00"/>
    <d v="1899-12-30T07:15:00"/>
    <d v="1899-12-30T09:45:00"/>
    <n v="2.5000000000000004"/>
    <n v="60"/>
    <n v="79.22"/>
    <n v="229.22000000000003"/>
    <s v="429xyz"/>
    <n v="1046.9499999999998"/>
  </r>
  <r>
    <s v="782-bb3-Fry"/>
    <s v="Evalyn Fry"/>
    <s v="Evalyn Fry"/>
    <s v="360 East Fullerton Way"/>
    <x v="0"/>
    <s v="NJ"/>
    <s v="08608"/>
    <s v="(609) 555-3574"/>
    <d v="2017-10-04T00:00:00"/>
    <d v="1899-12-30T12:15:00"/>
    <d v="1899-12-30T13:45:00"/>
    <n v="1.5"/>
    <n v="50"/>
    <n v="0"/>
    <n v="75"/>
    <s v="782bb3"/>
    <n v="1121.9499999999998"/>
  </r>
  <r>
    <s v="123-adq-Perez"/>
    <s v="Wayne Perez"/>
    <s v="Wayne Perez"/>
    <s v="254 North Saginaw Lane"/>
    <x v="5"/>
    <s v="NJ"/>
    <s v="07960"/>
    <s v="(609) 555-4098"/>
    <d v="2017-10-05T00:00:00"/>
    <d v="1899-12-30T07:30:00"/>
    <d v="1899-12-30T08:45:00"/>
    <n v="1.2499999999999996"/>
    <n v="60"/>
    <n v="118.2"/>
    <n v="193.2"/>
    <s v="123adq"/>
    <n v="1315.1499999999999"/>
  </r>
  <r>
    <s v="429-xyz-Robertson"/>
    <s v="Mary Robertson"/>
    <s v="Mary Robertson"/>
    <s v="47 Walnut Way"/>
    <x v="0"/>
    <s v="NJ"/>
    <s v="08610"/>
    <s v="(856) 555-7781"/>
    <d v="2017-10-05T00:00:00"/>
    <d v="1899-12-30T10:15:00"/>
    <d v="1899-12-30T11:30:00"/>
    <n v="1.2500000000000009"/>
    <n v="50"/>
    <n v="275.77999999999997"/>
    <n v="338.28000000000003"/>
    <s v="429xyz"/>
    <n v="1653.4299999999998"/>
  </r>
  <r>
    <s v="656-bb3-Lui"/>
    <s v="Penny Lui, PhD"/>
    <s v="Penny Lui"/>
    <s v="379 Winona Avenue"/>
    <x v="0"/>
    <s v="NJ"/>
    <s v="08618"/>
    <s v="(609) 555-7968"/>
    <d v="2017-10-05T00:00:00"/>
    <d v="1899-12-30T12:15:00"/>
    <d v="1899-12-30T13:30:00"/>
    <n v="1.2500000000000009"/>
    <n v="55"/>
    <n v="0"/>
    <n v="68.750000000000043"/>
    <s v="656bb3"/>
    <n v="1722.1799999999998"/>
  </r>
  <r>
    <s v="123-adq-Westberry"/>
    <s v="John G. Westberry"/>
    <s v="John Westberry"/>
    <s v="144 West Payne Lane"/>
    <x v="6"/>
    <s v="NJ"/>
    <s v="08046"/>
    <s v="(609) 555-6454"/>
    <d v="2017-10-05T00:00:00"/>
    <d v="1899-12-30T15:30:00"/>
    <d v="1899-12-30T16:45:00"/>
    <n v="1.2499999999999982"/>
    <n v="55"/>
    <n v="45.22"/>
    <n v="113.9699999999999"/>
    <s v="123adq"/>
    <n v="1836.1499999999996"/>
  </r>
  <r>
    <s v="656-bb3-Blair"/>
    <s v="Catherine Blair"/>
    <s v="Catherine Blair"/>
    <s v="543 Lake Street"/>
    <x v="7"/>
    <s v="NY"/>
    <n v="11377"/>
    <s v="(848) 555-4319"/>
    <d v="2017-10-06T00:00:00"/>
    <d v="1899-12-30T10:30:00"/>
    <d v="1899-12-30T11:45:00"/>
    <n v="1.2499999999999996"/>
    <n v="50"/>
    <n v="71.38"/>
    <n v="133.87999999999997"/>
    <s v="656bb3"/>
    <n v="1970.0299999999995"/>
  </r>
  <r>
    <s v="429-xyz-Jones"/>
    <s v="Kenneth Jones"/>
    <s v="Kenneth Jones"/>
    <s v="779 South Street"/>
    <x v="0"/>
    <s v="NJ"/>
    <s v="08629"/>
    <s v="(609) 555-1294"/>
    <d v="2017-10-06T00:00:00"/>
    <d v="1899-12-30T14:15:00"/>
    <d v="1899-12-30T16:30:00"/>
    <n v="2.25"/>
    <n v="50"/>
    <n v="14.2"/>
    <n v="126.7"/>
    <s v="429xyz"/>
    <n v="2096.7299999999996"/>
  </r>
  <r>
    <s v="123-adq-Miller"/>
    <s v="Dr. Rodney Miller"/>
    <s v="Rodney Miller"/>
    <s v="698 Loyola Street"/>
    <x v="6"/>
    <s v="NJ"/>
    <s v="08046"/>
    <s v="(609) 555-8655"/>
    <d v="2017-10-09T00:00:00"/>
    <d v="1899-12-30T08:00:00"/>
    <d v="1899-12-30T08:30:00"/>
    <n v="0.50000000000000089"/>
    <n v="50"/>
    <n v="25.88"/>
    <n v="50.880000000000038"/>
    <s v="123adq"/>
    <n v="2147.6099999999997"/>
  </r>
  <r>
    <s v="429-xyz-Carpenter"/>
    <s v="Anna Carpenter"/>
    <s v="Anna Carpenter"/>
    <s v="827 East Sauganash Lane"/>
    <x v="0"/>
    <s v="NJ"/>
    <s v="08610"/>
    <s v="(609) 555-3753"/>
    <d v="2017-10-09T00:00:00"/>
    <d v="1899-12-30T11:30:00"/>
    <d v="1899-12-30T12:45:00"/>
    <n v="1.2499999999999996"/>
    <n v="60"/>
    <n v="0"/>
    <n v="74.999999999999972"/>
    <s v="429xyz"/>
    <n v="2222.6099999999997"/>
  </r>
  <r>
    <s v="429-xyz-Smith"/>
    <s v="Brian Smith"/>
    <s v="Brian Smith"/>
    <s v="713 Hastings Lane"/>
    <x v="6"/>
    <s v="NJ"/>
    <s v="08046"/>
    <s v="(609) 555-7033"/>
    <d v="2017-10-09T00:00:00"/>
    <d v="1899-12-30T16:15:00"/>
    <d v="1899-12-30T17:30:00"/>
    <n v="1.2499999999999982"/>
    <n v="55"/>
    <n v="41.8"/>
    <n v="110.5499999999999"/>
    <s v="429xyz"/>
    <n v="2333.1599999999994"/>
  </r>
  <r>
    <s v="123-adq-Dunn"/>
    <s v="Roger Dunn"/>
    <s v="Roger Dunn"/>
    <s v="541 Myrick Avenue"/>
    <x v="1"/>
    <s v="NJ"/>
    <s v="08691"/>
    <s v="(609) 555-7917"/>
    <d v="2017-10-10T00:00:00"/>
    <d v="1899-12-30T09:45:00"/>
    <d v="1899-12-30T11:00:00"/>
    <n v="1.2499999999999996"/>
    <n v="50"/>
    <n v="0"/>
    <n v="62.499999999999979"/>
    <s v="123adq"/>
    <n v="2395.6599999999994"/>
  </r>
  <r>
    <s v="429-xyz-Hines"/>
    <s v="Christian Hines"/>
    <s v="Christian Hines"/>
    <s v="356 Paris Street"/>
    <x v="6"/>
    <s v="NJ"/>
    <s v="08046"/>
    <s v="(609) 555-5705"/>
    <d v="2017-10-10T00:00:00"/>
    <d v="1899-12-30T13:00:00"/>
    <d v="1899-12-30T15:30:00"/>
    <n v="2.5000000000000018"/>
    <n v="50"/>
    <n v="145.47999999999999"/>
    <n v="270.48000000000008"/>
    <s v="429xyz"/>
    <n v="2666.1399999999994"/>
  </r>
  <r>
    <s v="429-xyz-Footman"/>
    <s v="Eric Footman"/>
    <s v="Eric Footman"/>
    <s v="70 Naper Street"/>
    <x v="0"/>
    <s v="NJ"/>
    <s v="08610"/>
    <s v="(609) 555-5864"/>
    <d v="2017-10-09T00:00:00"/>
    <d v="1899-12-30T14:30:00"/>
    <d v="1899-12-30T16:45:00"/>
    <n v="2.25"/>
    <n v="50"/>
    <n v="75.25"/>
    <n v="187.75"/>
    <s v="429xyz"/>
    <n v="2853.8899999999994"/>
  </r>
  <r>
    <s v="656-bb3-Fujita"/>
    <s v="Lawrence Fujita"/>
    <s v="Lawrence Fujita"/>
    <s v="691 Corliss Street"/>
    <x v="1"/>
    <s v="NJ"/>
    <s v="08691"/>
    <s v="(609) 555-2899"/>
    <d v="2017-10-09T00:00:00"/>
    <d v="1899-12-30T16:15:00"/>
    <d v="1899-12-30T17:30:00"/>
    <n v="1.2499999999999982"/>
    <n v="50"/>
    <n v="0"/>
    <n v="62.499999999999915"/>
    <s v="656bb3"/>
    <n v="2916.3899999999994"/>
  </r>
  <r>
    <s v="123-adq-Goodwin"/>
    <s v="Gregory Goodwin, PhD"/>
    <s v="Gregory Goodwin"/>
    <s v="156 Rascher Avenue"/>
    <x v="0"/>
    <s v="PA"/>
    <n v="19007"/>
    <s v="(856) 555-0282"/>
    <d v="2017-10-10T00:00:00"/>
    <d v="1899-12-30T07:15:00"/>
    <d v="1899-12-30T09:45:00"/>
    <n v="2.5000000000000004"/>
    <n v="50"/>
    <n v="20.5"/>
    <n v="145.50000000000003"/>
    <s v="123adq"/>
    <n v="3061.8899999999994"/>
  </r>
  <r>
    <s v="123-adq-Hall"/>
    <s v="Steven Hall"/>
    <s v="Steven Hall"/>
    <s v="807 Racine Avenue"/>
    <x v="5"/>
    <s v="NJ"/>
    <s v="07960"/>
    <s v="(609) 555-3642"/>
    <d v="2017-10-10T00:00:00"/>
    <d v="1899-12-30T12:15:00"/>
    <d v="1899-12-30T13:45:00"/>
    <n v="1.5"/>
    <n v="55"/>
    <n v="45.89"/>
    <n v="128.38999999999999"/>
    <s v="123adq"/>
    <n v="3190.2799999999993"/>
  </r>
  <r>
    <s v="429-xyz-Hall"/>
    <s v="Dr. Therese Hall"/>
    <s v="Therese Hall"/>
    <s v="171 Dowell Street"/>
    <x v="2"/>
    <s v="PA"/>
    <n v="19007"/>
    <s v="(732) 555-3811"/>
    <d v="2017-10-09T00:00:00"/>
    <d v="1899-12-30T07:30:00"/>
    <d v="1899-12-30T08:45:00"/>
    <n v="1.2499999999999996"/>
    <n v="60"/>
    <n v="0"/>
    <n v="74.999999999999972"/>
    <s v="429xyz"/>
    <n v="3265.2799999999993"/>
  </r>
  <r>
    <s v="488-xyz-Harmon"/>
    <s v="Manuel Harmon"/>
    <s v="Manuel Harmon"/>
    <s v="30 Mankato Way"/>
    <x v="7"/>
    <s v="NY"/>
    <n v="11377"/>
    <s v="(609) 555-9465"/>
    <d v="2017-10-09T00:00:00"/>
    <d v="1899-12-30T10:15:00"/>
    <d v="1899-12-30T11:30:00"/>
    <n v="1.2500000000000009"/>
    <n v="55"/>
    <n v="0"/>
    <n v="68.750000000000043"/>
    <s v="488xyz"/>
    <n v="3334.0299999999993"/>
  </r>
  <r>
    <s v="656-bb3-Henry"/>
    <s v="Sharon Henry"/>
    <s v="Sharon Henry"/>
    <s v="40 West Calumet Lane"/>
    <x v="6"/>
    <s v="NJ"/>
    <s v="08046"/>
    <s v="(609) 555-6744"/>
    <d v="2017-10-10T00:00:00"/>
    <d v="1899-12-30T10:30:00"/>
    <d v="1899-12-30T11:45:00"/>
    <n v="1.2499999999999996"/>
    <n v="55"/>
    <n v="114.84"/>
    <n v="183.58999999999997"/>
    <s v="656bb3"/>
    <n v="3517.6199999999994"/>
  </r>
  <r>
    <s v="656-bb3-Johnson"/>
    <s v="Janice Johnson"/>
    <s v="Janice Johnson"/>
    <s v="219 Ross Street"/>
    <x v="3"/>
    <s v="NY"/>
    <n v="11756"/>
    <s v="(609) 555-3731"/>
    <d v="2017-10-10T00:00:00"/>
    <d v="1899-12-30T14:15:00"/>
    <d v="1899-12-30T16:30:00"/>
    <n v="2.25"/>
    <n v="60"/>
    <n v="79.22"/>
    <n v="214.22"/>
    <s v="656bb3"/>
    <n v="3731.8399999999992"/>
  </r>
  <r>
    <s v="123-adq-Jones"/>
    <s v="Archie Jones"/>
    <s v="Archie Jones"/>
    <s v="360 East Fullerton Way"/>
    <x v="1"/>
    <s v="NJ"/>
    <s v="08691"/>
    <s v="(609) 555-3574"/>
    <d v="2017-10-09T00:00:00"/>
    <d v="1899-12-30T08:00:00"/>
    <d v="1899-12-30T08:30:00"/>
    <n v="0.50000000000000089"/>
    <n v="50"/>
    <n v="0"/>
    <n v="25.000000000000043"/>
    <s v="123adq"/>
    <n v="3756.8399999999992"/>
  </r>
  <r>
    <s v="429-xyz-Keys"/>
    <s v="Robert Keys"/>
    <s v="Robert Keys"/>
    <s v="254 North Saginaw Lane"/>
    <x v="2"/>
    <s v="PA"/>
    <n v="19007"/>
    <s v="(609) 555-4098"/>
    <d v="2017-10-09T00:00:00"/>
    <d v="1899-12-30T11:30:00"/>
    <d v="1899-12-30T12:45:00"/>
    <n v="1.2499999999999996"/>
    <n v="60"/>
    <n v="118.2"/>
    <n v="193.2"/>
    <s v="429xyz"/>
    <n v="3950.0399999999991"/>
  </r>
  <r>
    <s v="656-bb3-Khan"/>
    <s v="Chris Khan"/>
    <s v="Chris Khan"/>
    <s v="47 Walnut Way"/>
    <x v="7"/>
    <s v="NY"/>
    <n v="11377"/>
    <s v="(856) 555-7781"/>
    <d v="2017-10-10T00:00:00"/>
    <d v="1899-12-30T16:15:00"/>
    <d v="1899-12-30T17:30:00"/>
    <n v="1.2499999999999982"/>
    <n v="50"/>
    <n v="275.77999999999997"/>
    <n v="338.27999999999986"/>
    <s v="656bb3"/>
    <n v="4288.3199999999988"/>
  </r>
  <r>
    <s v="656-bb3-Laird"/>
    <s v="Jessica Laird"/>
    <s v="Jessica Laird"/>
    <s v="379 Winona Avenue"/>
    <x v="5"/>
    <s v="NJ"/>
    <s v="07960"/>
    <s v="(609) 555-7968"/>
    <d v="2017-10-10T00:00:00"/>
    <d v="1899-12-30T07:15:00"/>
    <d v="1899-12-30T09:45:00"/>
    <n v="2.5000000000000004"/>
    <n v="55"/>
    <n v="0"/>
    <n v="137.50000000000003"/>
    <s v="656bb3"/>
    <n v="4425.8199999999988"/>
  </r>
  <r>
    <s v="123-adq-Lightfoot"/>
    <s v="Deborah Lightfoot"/>
    <s v="Deborah Lightfoot"/>
    <s v="144 West Payne Lane"/>
    <x v="2"/>
    <s v="PA"/>
    <n v="19007"/>
    <s v="(609) 555-6454"/>
    <d v="2017-10-09T00:00:00"/>
    <d v="1899-12-30T12:15:00"/>
    <d v="1899-12-30T13:45:00"/>
    <n v="1.5"/>
    <n v="55"/>
    <n v="45.22"/>
    <n v="127.72"/>
    <s v="123adq"/>
    <n v="4553.5399999999991"/>
  </r>
  <r>
    <s v="984-YVB-Lopez"/>
    <s v="Richard Lopez"/>
    <s v="Richard Lopez"/>
    <s v="543 Lake Street"/>
    <x v="4"/>
    <s v="NJ"/>
    <s v="08501"/>
    <s v="(848) 555-4319"/>
    <d v="2017-10-09T00:00:00"/>
    <d v="1899-12-30T07:30:00"/>
    <d v="1899-12-30T08:45:00"/>
    <n v="1.2499999999999996"/>
    <n v="50"/>
    <n v="71.38"/>
    <n v="133.87999999999997"/>
    <s v="984YVB"/>
    <n v="4687.4199999999992"/>
  </r>
  <r>
    <s v="667-kk2-Marks"/>
    <s v="Sarah Marks"/>
    <s v="Sarah Marks"/>
    <s v="779 South Street"/>
    <x v="6"/>
    <s v="NJ"/>
    <s v="08046"/>
    <s v="(609) 555-1294"/>
    <d v="2017-10-10T00:00:00"/>
    <d v="1899-12-30T10:15:00"/>
    <d v="1899-12-30T11:30:00"/>
    <n v="1.2500000000000009"/>
    <n v="50"/>
    <n v="14.2"/>
    <n v="76.700000000000045"/>
    <s v="667kk2"/>
    <n v="4764.119999999999"/>
  </r>
  <r>
    <s v="429-xyz-Martinez"/>
    <s v="Michael Martinez"/>
    <s v="Michael Martinez"/>
    <s v="698 Loyola Street"/>
    <x v="0"/>
    <s v="NJ"/>
    <s v="08638"/>
    <s v="(609) 555-8655"/>
    <d v="2017-10-10T00:00:00"/>
    <d v="1899-12-30T10:30:00"/>
    <d v="1899-12-30T11:45:00"/>
    <n v="1.2499999999999996"/>
    <n v="50"/>
    <n v="25.88"/>
    <n v="88.379999999999981"/>
    <s v="429xyz"/>
    <n v="4852.4999999999991"/>
  </r>
  <r>
    <s v="656-bb3-Matthews"/>
    <s v="David Matthews"/>
    <s v="David Matthews"/>
    <s v="827 East Sauganash Lane"/>
    <x v="1"/>
    <s v="NJ"/>
    <s v="08691"/>
    <s v="(609) 555-3753"/>
    <d v="2017-10-09T00:00:00"/>
    <d v="1899-12-30T11:30:00"/>
    <d v="1899-12-30T12:45:00"/>
    <n v="1.2499999999999996"/>
    <n v="60"/>
    <n v="0"/>
    <n v="74.999999999999972"/>
    <s v="656bb3"/>
    <n v="4927.4999999999991"/>
  </r>
  <r>
    <s v="123-adq-Medved"/>
    <s v="Virginia Medved"/>
    <s v="Virginia Medved"/>
    <s v="713 Hastings Lane"/>
    <x v="2"/>
    <s v="PA"/>
    <n v="19007"/>
    <s v="(609) 555-7033"/>
    <d v="2017-10-09T00:00:00"/>
    <d v="1899-12-30T13:15:00"/>
    <d v="1899-12-30T15:00:00"/>
    <n v="1.7499999999999991"/>
    <n v="55"/>
    <n v="41.8"/>
    <n v="138.04999999999995"/>
    <s v="123adq"/>
    <n v="5065.5499999999993"/>
  </r>
  <r>
    <s v="488-xyz-Mendez"/>
    <s v="Robert Mendez, PhD"/>
    <s v="Robert Mendez"/>
    <s v="541 Myrick Avenue"/>
    <x v="4"/>
    <s v="NJ"/>
    <s v="08501"/>
    <s v="(609) 555-7917"/>
    <d v="2017-10-10T00:00:00"/>
    <d v="1899-12-30T09:15:00"/>
    <d v="1899-12-30T11:00:00"/>
    <n v="1.7499999999999991"/>
    <n v="50"/>
    <n v="0"/>
    <n v="87.499999999999957"/>
    <s v="488xyz"/>
    <n v="5153.0499999999993"/>
  </r>
  <r>
    <s v="984-YVB-Miller"/>
    <s v="Amanda Miller"/>
    <s v="Amanda Miller"/>
    <s v="356 Paris Street"/>
    <x v="6"/>
    <s v="NJ"/>
    <s v="08046"/>
    <s v="(609) 555-5705"/>
    <d v="2017-10-10T00:00:00"/>
    <d v="1899-12-30T12:30:00"/>
    <d v="1899-12-30T13:30:00"/>
    <n v="0.99999999999999911"/>
    <n v="50"/>
    <n v="145.47999999999999"/>
    <n v="195.47999999999996"/>
    <s v="984YVB"/>
    <n v="5348.5299999999988"/>
  </r>
  <r>
    <s v="667-kk2-Ramirez"/>
    <s v="Miranda Ramirez"/>
    <s v="Miranda Ramirez"/>
    <s v="70 Naper Street"/>
    <x v="7"/>
    <s v="NY"/>
    <n v="11377"/>
    <s v="(609) 555-5864"/>
    <d v="2017-10-09T00:00:00"/>
    <d v="1899-12-30T14:30:00"/>
    <d v="1899-12-30T16:45:00"/>
    <n v="2.25"/>
    <n v="50"/>
    <n v="75.25"/>
    <n v="187.75"/>
    <s v="667kk2"/>
    <n v="5536.2799999999988"/>
  </r>
  <r>
    <s v="429-xyz-Riley"/>
    <s v="Bessie Riley"/>
    <s v="Bessie Riley"/>
    <s v="691 Corliss Street"/>
    <x v="3"/>
    <s v="NY"/>
    <n v="11756"/>
    <s v="(609) 555-2899"/>
    <d v="2017-10-09T00:00:00"/>
    <d v="1899-12-30T16:15:00"/>
    <d v="1899-12-30T17:30:00"/>
    <n v="1.2499999999999982"/>
    <n v="55"/>
    <n v="0"/>
    <n v="68.749999999999901"/>
    <s v="429xyz"/>
    <n v="5605.0299999999988"/>
  </r>
  <r>
    <s v="656-bb3-Sanders"/>
    <s v="Jaime Sanders"/>
    <s v="Jaime Sanders"/>
    <s v="156 Rascher Avenue"/>
    <x v="4"/>
    <s v="NJ"/>
    <s v="08501"/>
    <s v="(856) 555-0282"/>
    <d v="2017-10-10T00:00:00"/>
    <d v="1899-12-30T07:15:00"/>
    <d v="1899-12-30T09:45:00"/>
    <n v="2.5000000000000004"/>
    <n v="55"/>
    <n v="20.5"/>
    <n v="158.00000000000003"/>
    <s v="656bb3"/>
    <n v="5763.0299999999988"/>
  </r>
  <r>
    <s v="123-adq-Sears"/>
    <s v="Martha Sears"/>
    <s v="Martha Sears"/>
    <s v="807 Racine Avenue"/>
    <x v="0"/>
    <s v="NJ"/>
    <s v="08638"/>
    <s v="(609) 555-3642"/>
    <d v="2017-10-10T00:00:00"/>
    <d v="1899-12-30T14:30:00"/>
    <d v="1899-12-30T16:45:00"/>
    <n v="2.25"/>
    <n v="50"/>
    <n v="45.89"/>
    <n v="158.38999999999999"/>
    <s v="123adq"/>
    <n v="5921.4199999999992"/>
  </r>
  <r>
    <s v="429-xyz-Sharp"/>
    <s v="Jerry Sharp"/>
    <s v="Jerry Sharp"/>
    <s v="171 Dowell Street"/>
    <x v="1"/>
    <s v="NJ"/>
    <s v="08691"/>
    <s v="(732) 555-3811"/>
    <d v="2017-10-09T00:00:00"/>
    <d v="1899-12-30T16:15:00"/>
    <d v="1899-12-30T17:30:00"/>
    <n v="1.2499999999999982"/>
    <n v="50"/>
    <n v="0"/>
    <n v="62.499999999999915"/>
    <s v="429xyz"/>
    <n v="5983.9199999999992"/>
  </r>
  <r>
    <s v="656-bb3-Shifflett"/>
    <s v="Nicholas Shifflett"/>
    <s v="Nicholas Shifflett"/>
    <s v="30 Mankato Way"/>
    <x v="0"/>
    <s v="NJ"/>
    <s v="08610"/>
    <s v="(609) 555-9465"/>
    <d v="2017-10-09T00:00:00"/>
    <d v="1899-12-30T07:15:00"/>
    <d v="1899-12-30T09:45:00"/>
    <n v="2.5000000000000004"/>
    <n v="50"/>
    <n v="0"/>
    <n v="125.00000000000003"/>
    <s v="656bb3"/>
    <n v="6108.9199999999992"/>
  </r>
  <r>
    <s v="984-YVB-Smith"/>
    <s v="Helen Smith"/>
    <s v="Helen Smith"/>
    <s v="40 West Calumet Lane"/>
    <x v="4"/>
    <s v="NJ"/>
    <s v="08501"/>
    <s v="(609) 555-6744"/>
    <d v="2017-10-10T00:00:00"/>
    <d v="1899-12-30T12:15:00"/>
    <d v="1899-12-30T13:45:00"/>
    <n v="1.5"/>
    <n v="60"/>
    <n v="114.84"/>
    <n v="204.84"/>
    <s v="984YVB"/>
    <n v="6313.7599999999993"/>
  </r>
  <r>
    <s v="667-kk2-Sprankle"/>
    <s v="Myra Sprankle"/>
    <s v="Myra Sprankle"/>
    <s v="219 Ross Street"/>
    <x v="7"/>
    <s v="NY"/>
    <n v="11377"/>
    <s v="(609) 555-3731"/>
    <d v="2017-10-10T00:00:00"/>
    <d v="1899-12-30T07:30:00"/>
    <d v="1899-12-30T08:45:00"/>
    <n v="1.2499999999999996"/>
    <n v="55"/>
    <n v="79.22"/>
    <n v="147.96999999999997"/>
    <s v="667kk2"/>
    <n v="6461.73"/>
  </r>
  <r>
    <s v="429-xyz-Steadman"/>
    <s v="Michael Steadman"/>
    <s v="Michael Steadman"/>
    <s v="360 East Fullerton Way"/>
    <x v="4"/>
    <s v="NJ"/>
    <s v="08501"/>
    <s v="(609) 555-3574"/>
    <d v="2017-10-09T00:00:00"/>
    <d v="1899-12-30T10:15:00"/>
    <d v="1899-12-30T11:30:00"/>
    <n v="1.2500000000000009"/>
    <n v="50"/>
    <n v="0"/>
    <n v="62.500000000000043"/>
    <s v="429xyz"/>
    <n v="6524.23"/>
  </r>
  <r>
    <s v="656-bb3-Stec"/>
    <s v="Tiffany Stec"/>
    <s v="Tiffany Stec"/>
    <s v="254 North Saginaw Lane"/>
    <x v="0"/>
    <s v="NJ"/>
    <s v="08638"/>
    <s v="(609) 555-4098"/>
    <d v="2017-10-09T00:00:00"/>
    <d v="1899-12-30T10:30:00"/>
    <d v="1899-12-30T11:45:00"/>
    <n v="1.2499999999999996"/>
    <n v="50"/>
    <n v="118.2"/>
    <n v="180.7"/>
    <s v="656bb3"/>
    <n v="6704.9299999999994"/>
  </r>
  <r>
    <s v="656-bb3-Stickley"/>
    <s v="Jeffery Stickley, PhD"/>
    <s v="Jeffery Stickley"/>
    <s v="47 Walnut Way"/>
    <x v="1"/>
    <s v="NJ"/>
    <s v="08691"/>
    <s v="(856) 555-7781"/>
    <d v="2017-10-10T00:00:00"/>
    <d v="1899-12-30T12:30:00"/>
    <d v="1899-12-30T13:30:00"/>
    <n v="0.99999999999999911"/>
    <n v="50"/>
    <n v="275.77999999999997"/>
    <n v="325.77999999999992"/>
    <s v="656bb3"/>
    <n v="7030.7099999999991"/>
  </r>
  <r>
    <s v="488-xyz-Stinson"/>
    <s v="Donna Stinson"/>
    <s v="Donna Stinson"/>
    <s v="379 Winona Avenue"/>
    <x v="0"/>
    <s v="NJ"/>
    <s v="08610"/>
    <s v="(609) 555-7968"/>
    <d v="2017-10-10T00:00:00"/>
    <d v="1899-12-30T14:30:00"/>
    <d v="1899-12-30T16:45:00"/>
    <n v="2.25"/>
    <n v="55"/>
    <n v="0"/>
    <n v="123.75"/>
    <s v="488xyz"/>
    <n v="7154.4599999999991"/>
  </r>
  <r>
    <s v="429-xyz-Tate"/>
    <s v="Jason Tate"/>
    <s v="Jason Tate"/>
    <s v="144 West Payne Lane"/>
    <x v="3"/>
    <s v="NY"/>
    <n v="11756"/>
    <s v="(609) 555-6454"/>
    <d v="2017-10-09T00:00:00"/>
    <d v="1899-12-30T16:15:00"/>
    <d v="1899-12-30T17:30:00"/>
    <n v="1.2499999999999982"/>
    <n v="55"/>
    <n v="45.22"/>
    <n v="113.9699999999999"/>
    <s v="429xyz"/>
    <n v="7268.4299999999994"/>
  </r>
  <r>
    <s v="656-bb3-Taylor"/>
    <s v="Jason Taylor"/>
    <s v="Jason Taylor"/>
    <s v="543 Lake Street"/>
    <x v="0"/>
    <s v="NJ"/>
    <s v="08638"/>
    <s v="(848) 555-4319"/>
    <d v="2017-10-09T00:00:00"/>
    <d v="1899-12-30T07:15:00"/>
    <d v="1899-12-30T09:45:00"/>
    <n v="2.5000000000000004"/>
    <n v="50"/>
    <n v="71.38"/>
    <n v="196.38000000000002"/>
    <s v="656bb3"/>
    <n v="7464.8099999999995"/>
  </r>
  <r>
    <s v="782-bb3-Tejada"/>
    <s v="Roland Tejada"/>
    <s v="Roland Tejada"/>
    <s v="779 South Street"/>
    <x v="1"/>
    <s v="NJ"/>
    <s v="08691"/>
    <s v="(609) 555-1294"/>
    <d v="2017-10-10T00:00:00"/>
    <d v="1899-12-30T14:30:00"/>
    <d v="1899-12-30T16:45:00"/>
    <n v="2.25"/>
    <n v="50"/>
    <n v="14.2"/>
    <n v="126.7"/>
    <s v="782bb3"/>
    <n v="7591.5099999999993"/>
  </r>
  <r>
    <s v="488-xyz-Thompson"/>
    <s v="Alvin Thompson, PhD"/>
    <s v="Alvin Thompson"/>
    <s v="698 Loyola Street"/>
    <x v="4"/>
    <s v="NJ"/>
    <s v="08501"/>
    <s v="(609) 555-8655"/>
    <d v="2017-10-10T00:00:00"/>
    <d v="1899-12-30T16:15:00"/>
    <d v="1899-12-30T17:30:00"/>
    <n v="1.2499999999999982"/>
    <n v="50"/>
    <n v="25.88"/>
    <n v="88.37999999999991"/>
    <s v="488xyz"/>
    <n v="7679.889999999999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s v="Survey001"/>
    <s v="a"/>
    <s v="b"/>
    <s v="b"/>
    <s v="b"/>
    <s v="c"/>
    <n v="0"/>
    <x v="0"/>
    <x v="0"/>
    <x v="0"/>
    <x v="0"/>
    <n v="0"/>
  </r>
  <r>
    <s v="Survey002"/>
    <s v="d"/>
    <s v="a"/>
    <s v="c"/>
    <s v="a"/>
    <s v="c"/>
    <n v="2"/>
    <x v="0"/>
    <x v="1"/>
    <x v="1"/>
    <x v="0"/>
    <n v="2"/>
  </r>
  <r>
    <s v="Survey003"/>
    <s v="d"/>
    <s v="a"/>
    <s v="a"/>
    <s v="b"/>
    <s v="a"/>
    <n v="4"/>
    <x v="1"/>
    <x v="1"/>
    <x v="1"/>
    <x v="1"/>
    <s v="3+"/>
  </r>
  <r>
    <s v="Survey004"/>
    <s v="a"/>
    <s v="a"/>
    <s v="d"/>
    <s v="b"/>
    <s v="a"/>
    <n v="3"/>
    <x v="1"/>
    <x v="0"/>
    <x v="1"/>
    <x v="1"/>
    <s v="3+"/>
  </r>
  <r>
    <s v="Survey005"/>
    <s v="a"/>
    <s v="a"/>
    <s v="a"/>
    <s v="b"/>
    <s v="b"/>
    <n v="1"/>
    <x v="1"/>
    <x v="0"/>
    <x v="1"/>
    <x v="2"/>
    <n v="1"/>
  </r>
  <r>
    <s v="Survey006"/>
    <s v="c"/>
    <s v="a"/>
    <s v="a"/>
    <s v="c"/>
    <s v="b"/>
    <n v="2"/>
    <x v="1"/>
    <x v="2"/>
    <x v="1"/>
    <x v="2"/>
    <n v="2"/>
  </r>
  <r>
    <s v="Survey007"/>
    <s v="b"/>
    <s v="a"/>
    <s v="a"/>
    <s v="b"/>
    <s v="b"/>
    <n v="2"/>
    <x v="1"/>
    <x v="3"/>
    <x v="1"/>
    <x v="2"/>
    <n v="2"/>
  </r>
  <r>
    <s v="Survey008"/>
    <s v="a"/>
    <s v="b"/>
    <s v="a"/>
    <s v="d"/>
    <s v="c"/>
    <n v="0"/>
    <x v="1"/>
    <x v="0"/>
    <x v="0"/>
    <x v="0"/>
    <n v="0"/>
  </r>
  <r>
    <s v="Survey009"/>
    <s v="c"/>
    <s v="b"/>
    <s v="c"/>
    <s v="a"/>
    <s v="d"/>
    <n v="0"/>
    <x v="0"/>
    <x v="2"/>
    <x v="0"/>
    <x v="3"/>
    <n v="0"/>
  </r>
  <r>
    <s v="Survey010"/>
    <s v="a"/>
    <s v="b"/>
    <s v="b"/>
    <s v="b"/>
    <s v="d"/>
    <n v="1"/>
    <x v="0"/>
    <x v="0"/>
    <x v="0"/>
    <x v="3"/>
    <n v="1"/>
  </r>
  <r>
    <s v="Survey011"/>
    <s v="a"/>
    <s v="b"/>
    <s v="a"/>
    <s v="a"/>
    <s v="a"/>
    <n v="1"/>
    <x v="1"/>
    <x v="0"/>
    <x v="0"/>
    <x v="1"/>
    <n v="1"/>
  </r>
  <r>
    <s v="Survey012"/>
    <s v="a"/>
    <s v="b"/>
    <s v="b"/>
    <s v="b"/>
    <s v="a"/>
    <n v="2"/>
    <x v="1"/>
    <x v="0"/>
    <x v="0"/>
    <x v="1"/>
    <n v="2"/>
  </r>
  <r>
    <s v="Survey013"/>
    <s v="d"/>
    <s v="b"/>
    <s v="b"/>
    <s v="b"/>
    <s v="a"/>
    <n v="4"/>
    <x v="1"/>
    <x v="1"/>
    <x v="0"/>
    <x v="1"/>
    <s v="3+"/>
  </r>
  <r>
    <s v="Survey014"/>
    <s v="a"/>
    <s v="a"/>
    <s v="a"/>
    <s v="b"/>
    <s v="c"/>
    <n v="1"/>
    <x v="1"/>
    <x v="0"/>
    <x v="1"/>
    <x v="0"/>
    <n v="1"/>
  </r>
  <r>
    <s v="Survey015"/>
    <s v="a"/>
    <s v="b"/>
    <s v="b"/>
    <s v="b"/>
    <s v="a"/>
    <n v="2"/>
    <x v="1"/>
    <x v="0"/>
    <x v="0"/>
    <x v="1"/>
    <n v="2"/>
  </r>
  <r>
    <s v="Survey016"/>
    <s v="a"/>
    <s v="a"/>
    <s v="a"/>
    <s v="b"/>
    <s v="b"/>
    <n v="5"/>
    <x v="1"/>
    <x v="0"/>
    <x v="1"/>
    <x v="2"/>
    <s v="3+"/>
  </r>
  <r>
    <s v="Survey017"/>
    <s v="a"/>
    <s v="a"/>
    <s v="c"/>
    <s v="a"/>
    <s v="b"/>
    <n v="3"/>
    <x v="1"/>
    <x v="0"/>
    <x v="1"/>
    <x v="2"/>
    <s v="3+"/>
  </r>
  <r>
    <s v="Survey018"/>
    <s v="a"/>
    <s v="b"/>
    <s v="a"/>
    <s v="d"/>
    <s v="a"/>
    <n v="6"/>
    <x v="1"/>
    <x v="0"/>
    <x v="0"/>
    <x v="1"/>
    <s v="3+"/>
  </r>
  <r>
    <s v="Survey019"/>
    <s v="b"/>
    <s v="b"/>
    <s v="b"/>
    <s v="b"/>
    <s v="c"/>
    <n v="1"/>
    <x v="0"/>
    <x v="3"/>
    <x v="0"/>
    <x v="0"/>
    <n v="1"/>
  </r>
  <r>
    <s v="Survey020"/>
    <s v="a"/>
    <s v="a"/>
    <s v="b"/>
    <s v="b"/>
    <s v="a"/>
    <n v="4"/>
    <x v="1"/>
    <x v="0"/>
    <x v="1"/>
    <x v="1"/>
    <s v="3+"/>
  </r>
  <r>
    <s v="Survey021"/>
    <s v="a"/>
    <s v="a"/>
    <s v="a"/>
    <s v="b"/>
    <s v="b"/>
    <n v="4"/>
    <x v="1"/>
    <x v="0"/>
    <x v="1"/>
    <x v="2"/>
    <s v="3+"/>
  </r>
  <r>
    <s v="Survey022"/>
    <s v="a"/>
    <s v="b"/>
    <s v="b"/>
    <s v="b"/>
    <s v="a"/>
    <n v="2"/>
    <x v="1"/>
    <x v="0"/>
    <x v="0"/>
    <x v="1"/>
    <n v="2"/>
  </r>
  <r>
    <s v="Survey023"/>
    <s v="a"/>
    <s v="b"/>
    <s v="b"/>
    <s v="a"/>
    <s v="a"/>
    <n v="1"/>
    <x v="1"/>
    <x v="0"/>
    <x v="0"/>
    <x v="1"/>
    <n v="1"/>
  </r>
  <r>
    <s v="Survey024"/>
    <s v="b"/>
    <s v="a"/>
    <s v="b"/>
    <s v="b"/>
    <s v="c"/>
    <n v="1"/>
    <x v="1"/>
    <x v="3"/>
    <x v="1"/>
    <x v="0"/>
    <n v="1"/>
  </r>
  <r>
    <s v="Survey025"/>
    <s v="c"/>
    <s v="b"/>
    <s v="b"/>
    <s v="b"/>
    <s v="a"/>
    <n v="4"/>
    <x v="1"/>
    <x v="2"/>
    <x v="0"/>
    <x v="1"/>
    <s v="3+"/>
  </r>
  <r>
    <s v="Survey026"/>
    <s v="a"/>
    <s v="a"/>
    <s v="b"/>
    <s v="b"/>
    <s v="b"/>
    <n v="4"/>
    <x v="1"/>
    <x v="0"/>
    <x v="1"/>
    <x v="2"/>
    <s v="3+"/>
  </r>
  <r>
    <s v="Survey027"/>
    <s v="c"/>
    <s v="b"/>
    <s v="a"/>
    <s v="a"/>
    <s v="c"/>
    <n v="0"/>
    <x v="0"/>
    <x v="2"/>
    <x v="0"/>
    <x v="0"/>
    <n v="0"/>
  </r>
  <r>
    <s v="Survey028"/>
    <s v="b"/>
    <s v="b"/>
    <s v="b"/>
    <s v="a"/>
    <s v="a"/>
    <n v="0"/>
    <x v="0"/>
    <x v="3"/>
    <x v="0"/>
    <x v="1"/>
    <n v="0"/>
  </r>
  <r>
    <s v="Survey029"/>
    <s v="a"/>
    <s v="a"/>
    <s v="b"/>
    <s v="c"/>
    <s v="a"/>
    <n v="0"/>
    <x v="1"/>
    <x v="0"/>
    <x v="1"/>
    <x v="1"/>
    <n v="0"/>
  </r>
  <r>
    <s v="Survey030"/>
    <s v="a"/>
    <s v="a"/>
    <s v="a"/>
    <s v="b"/>
    <s v="a"/>
    <n v="3"/>
    <x v="1"/>
    <x v="0"/>
    <x v="1"/>
    <x v="1"/>
    <s v="3+"/>
  </r>
  <r>
    <s v="Survey031"/>
    <s v="a"/>
    <s v="b"/>
    <s v="a"/>
    <s v="a"/>
    <s v="a"/>
    <n v="4"/>
    <x v="1"/>
    <x v="0"/>
    <x v="0"/>
    <x v="1"/>
    <s v="3+"/>
  </r>
  <r>
    <s v="Survey032"/>
    <s v="b"/>
    <s v="d"/>
    <s v="b"/>
    <s v="a"/>
    <s v="a"/>
    <n v="4"/>
    <x v="1"/>
    <x v="3"/>
    <x v="2"/>
    <x v="1"/>
    <s v="3+"/>
  </r>
  <r>
    <s v="Survey033"/>
    <s v="a"/>
    <s v="a"/>
    <s v="a"/>
    <s v="b"/>
    <s v="b"/>
    <n v="6"/>
    <x v="1"/>
    <x v="0"/>
    <x v="1"/>
    <x v="2"/>
    <s v="3+"/>
  </r>
  <r>
    <s v="Survey034"/>
    <s v="b"/>
    <s v="c"/>
    <s v="b"/>
    <s v="a"/>
    <s v="d"/>
    <n v="0"/>
    <x v="0"/>
    <x v="3"/>
    <x v="3"/>
    <x v="3"/>
    <n v="0"/>
  </r>
  <r>
    <s v="Survey035"/>
    <s v="a"/>
    <s v="c"/>
    <s v="b"/>
    <s v="b"/>
    <s v="a"/>
    <n v="0"/>
    <x v="0"/>
    <x v="0"/>
    <x v="3"/>
    <x v="1"/>
    <n v="0"/>
  </r>
  <r>
    <s v="Survey036"/>
    <s v="c"/>
    <s v="a"/>
    <s v="b"/>
    <s v="b"/>
    <s v="b"/>
    <n v="3"/>
    <x v="1"/>
    <x v="2"/>
    <x v="1"/>
    <x v="2"/>
    <s v="3+"/>
  </r>
  <r>
    <s v="Survey037"/>
    <s v="a"/>
    <s v="b"/>
    <s v="a"/>
    <s v="a"/>
    <s v="c"/>
    <n v="2"/>
    <x v="1"/>
    <x v="0"/>
    <x v="0"/>
    <x v="0"/>
    <n v="2"/>
  </r>
  <r>
    <s v="Survey038"/>
    <s v="a"/>
    <s v="a"/>
    <s v="b"/>
    <s v="a"/>
    <s v="a"/>
    <n v="3"/>
    <x v="1"/>
    <x v="0"/>
    <x v="1"/>
    <x v="1"/>
    <s v="3+"/>
  </r>
  <r>
    <s v="Survey039"/>
    <s v="b"/>
    <s v="b"/>
    <s v="c"/>
    <s v="b"/>
    <s v="a"/>
    <n v="4"/>
    <x v="1"/>
    <x v="3"/>
    <x v="0"/>
    <x v="1"/>
    <s v="3+"/>
  </r>
  <r>
    <s v="Survey040"/>
    <s v="a"/>
    <s v="a"/>
    <s v="a"/>
    <s v="b"/>
    <s v="a"/>
    <n v="5"/>
    <x v="1"/>
    <x v="0"/>
    <x v="1"/>
    <x v="1"/>
    <s v="3+"/>
  </r>
  <r>
    <s v="Survey041"/>
    <s v="a"/>
    <s v="b"/>
    <s v="b"/>
    <s v="b"/>
    <s v="b"/>
    <n v="6"/>
    <x v="1"/>
    <x v="0"/>
    <x v="0"/>
    <x v="2"/>
    <s v="3+"/>
  </r>
  <r>
    <s v="Survey042"/>
    <s v="a"/>
    <s v="b"/>
    <s v="a"/>
    <s v="a"/>
    <s v="c"/>
    <n v="1"/>
    <x v="1"/>
    <x v="0"/>
    <x v="0"/>
    <x v="0"/>
    <n v="1"/>
  </r>
  <r>
    <s v="Survey043"/>
    <s v="a"/>
    <s v="b"/>
    <s v="b"/>
    <s v="b"/>
    <s v="a"/>
    <n v="2"/>
    <x v="1"/>
    <x v="0"/>
    <x v="0"/>
    <x v="1"/>
    <n v="2"/>
  </r>
  <r>
    <s v="Survey044"/>
    <s v="c"/>
    <s v="b"/>
    <s v="b"/>
    <s v="c"/>
    <s v="a"/>
    <n v="1"/>
    <x v="0"/>
    <x v="2"/>
    <x v="0"/>
    <x v="1"/>
    <n v="1"/>
  </r>
  <r>
    <s v="Survey045"/>
    <s v="a"/>
    <s v="a"/>
    <s v="a"/>
    <s v="b"/>
    <s v="a"/>
    <n v="4"/>
    <x v="1"/>
    <x v="0"/>
    <x v="1"/>
    <x v="1"/>
    <s v="3+"/>
  </r>
  <r>
    <s v="Survey046"/>
    <s v="d"/>
    <s v="b"/>
    <s v="b"/>
    <s v="c"/>
    <s v="d"/>
    <n v="0"/>
    <x v="0"/>
    <x v="1"/>
    <x v="0"/>
    <x v="3"/>
    <n v="0"/>
  </r>
  <r>
    <s v="Survey047"/>
    <s v="b"/>
    <s v="a"/>
    <s v="a"/>
    <s v="b"/>
    <s v="b"/>
    <n v="2"/>
    <x v="1"/>
    <x v="3"/>
    <x v="1"/>
    <x v="2"/>
    <n v="2"/>
  </r>
  <r>
    <s v="Survey048"/>
    <s v="a"/>
    <s v="a"/>
    <s v="b"/>
    <s v="d"/>
    <s v="b"/>
    <n v="6"/>
    <x v="1"/>
    <x v="0"/>
    <x v="1"/>
    <x v="2"/>
    <s v="3+"/>
  </r>
  <r>
    <s v="Survey049"/>
    <s v="c"/>
    <s v="a"/>
    <s v="a"/>
    <s v="b"/>
    <s v="b"/>
    <n v="3"/>
    <x v="1"/>
    <x v="2"/>
    <x v="1"/>
    <x v="2"/>
    <s v="3+"/>
  </r>
  <r>
    <s v="Survey050"/>
    <s v="c"/>
    <s v="b"/>
    <s v="b"/>
    <s v="b"/>
    <s v="b"/>
    <n v="0"/>
    <x v="0"/>
    <x v="2"/>
    <x v="0"/>
    <x v="2"/>
    <n v="0"/>
  </r>
  <r>
    <s v="Survey051"/>
    <s v="a"/>
    <s v="b"/>
    <s v="a"/>
    <s v="b"/>
    <s v="b"/>
    <n v="2"/>
    <x v="1"/>
    <x v="0"/>
    <x v="0"/>
    <x v="2"/>
    <n v="2"/>
  </r>
  <r>
    <s v="Survey052"/>
    <s v="d"/>
    <s v="a"/>
    <s v="c"/>
    <s v="b"/>
    <s v="a"/>
    <n v="0"/>
    <x v="0"/>
    <x v="1"/>
    <x v="1"/>
    <x v="1"/>
    <n v="0"/>
  </r>
  <r>
    <s v="Survey053"/>
    <s v="b"/>
    <s v="b"/>
    <s v="b"/>
    <s v="b"/>
    <s v="b"/>
    <n v="5"/>
    <x v="1"/>
    <x v="3"/>
    <x v="0"/>
    <x v="2"/>
    <s v="3+"/>
  </r>
  <r>
    <s v="Survey054"/>
    <s v="a"/>
    <s v="d"/>
    <s v="c"/>
    <s v="b"/>
    <s v="c"/>
    <n v="3"/>
    <x v="1"/>
    <x v="0"/>
    <x v="2"/>
    <x v="0"/>
    <s v="3+"/>
  </r>
  <r>
    <s v="Survey055"/>
    <s v="c"/>
    <s v="b"/>
    <s v="b"/>
    <s v="b"/>
    <s v="a"/>
    <n v="3"/>
    <x v="1"/>
    <x v="2"/>
    <x v="0"/>
    <x v="1"/>
    <s v="3+"/>
  </r>
  <r>
    <s v="Survey056"/>
    <s v="a"/>
    <s v="a"/>
    <s v="a"/>
    <s v="a"/>
    <s v="d"/>
    <n v="0"/>
    <x v="0"/>
    <x v="0"/>
    <x v="1"/>
    <x v="3"/>
    <n v="0"/>
  </r>
  <r>
    <s v="Survey057"/>
    <s v="a"/>
    <s v="a"/>
    <s v="d"/>
    <s v="a"/>
    <s v="b"/>
    <n v="1"/>
    <x v="1"/>
    <x v="0"/>
    <x v="1"/>
    <x v="2"/>
    <n v="1"/>
  </r>
  <r>
    <s v="Survey058"/>
    <s v="d"/>
    <s v="b"/>
    <s v="b"/>
    <s v="a"/>
    <s v="a"/>
    <n v="0"/>
    <x v="0"/>
    <x v="1"/>
    <x v="0"/>
    <x v="1"/>
    <n v="0"/>
  </r>
  <r>
    <s v="Survey059"/>
    <s v="a"/>
    <s v="a"/>
    <s v="a"/>
    <s v="b"/>
    <s v="a"/>
    <n v="2"/>
    <x v="1"/>
    <x v="0"/>
    <x v="1"/>
    <x v="1"/>
    <n v="2"/>
  </r>
  <r>
    <s v="Survey060"/>
    <s v="d"/>
    <s v="b"/>
    <s v="b"/>
    <s v="b"/>
    <s v="b"/>
    <n v="1"/>
    <x v="0"/>
    <x v="1"/>
    <x v="0"/>
    <x v="2"/>
    <n v="1"/>
  </r>
  <r>
    <s v="Survey061"/>
    <s v="b"/>
    <s v="b"/>
    <s v="a"/>
    <s v="b"/>
    <s v="a"/>
    <n v="2"/>
    <x v="1"/>
    <x v="3"/>
    <x v="0"/>
    <x v="1"/>
    <n v="2"/>
  </r>
  <r>
    <s v="Survey062"/>
    <s v="a"/>
    <s v="a"/>
    <s v="b"/>
    <s v="a"/>
    <s v="c"/>
    <n v="0"/>
    <x v="0"/>
    <x v="0"/>
    <x v="1"/>
    <x v="0"/>
    <n v="0"/>
  </r>
  <r>
    <s v="Survey063"/>
    <s v="b"/>
    <s v="a"/>
    <s v="c"/>
    <s v="b"/>
    <s v="c"/>
    <n v="4"/>
    <x v="1"/>
    <x v="3"/>
    <x v="1"/>
    <x v="0"/>
    <s v="3+"/>
  </r>
  <r>
    <s v="Survey064"/>
    <s v="d"/>
    <s v="a"/>
    <s v="c"/>
    <s v="a"/>
    <s v="c"/>
    <n v="0"/>
    <x v="0"/>
    <x v="1"/>
    <x v="1"/>
    <x v="0"/>
    <n v="0"/>
  </r>
  <r>
    <s v="Survey065"/>
    <s v="b"/>
    <s v="a"/>
    <s v="b"/>
    <s v="b"/>
    <s v="a"/>
    <n v="2"/>
    <x v="1"/>
    <x v="3"/>
    <x v="1"/>
    <x v="1"/>
    <n v="2"/>
  </r>
  <r>
    <s v="Survey066"/>
    <s v="a"/>
    <s v="a"/>
    <s v="b"/>
    <s v="b"/>
    <s v="a"/>
    <n v="1"/>
    <x v="1"/>
    <x v="0"/>
    <x v="1"/>
    <x v="1"/>
    <n v="1"/>
  </r>
  <r>
    <s v="Survey067"/>
    <s v="b"/>
    <s v="a"/>
    <s v="b"/>
    <s v="a"/>
    <s v="a"/>
    <n v="3"/>
    <x v="1"/>
    <x v="3"/>
    <x v="1"/>
    <x v="1"/>
    <s v="3+"/>
  </r>
  <r>
    <s v="Survey068"/>
    <s v="d"/>
    <s v="b"/>
    <s v="a"/>
    <s v="b"/>
    <s v="a"/>
    <n v="1"/>
    <x v="0"/>
    <x v="1"/>
    <x v="0"/>
    <x v="1"/>
    <n v="1"/>
  </r>
  <r>
    <s v="Survey069"/>
    <s v="a"/>
    <s v="c"/>
    <s v="a"/>
    <s v="b"/>
    <s v="a"/>
    <n v="0"/>
    <x v="1"/>
    <x v="0"/>
    <x v="3"/>
    <x v="1"/>
    <n v="0"/>
  </r>
  <r>
    <s v="Survey070"/>
    <s v="b"/>
    <s v="a"/>
    <s v="a"/>
    <s v="b"/>
    <s v="a"/>
    <n v="2"/>
    <x v="1"/>
    <x v="3"/>
    <x v="1"/>
    <x v="1"/>
    <n v="2"/>
  </r>
  <r>
    <s v="Survey071"/>
    <s v="b"/>
    <s v="c"/>
    <s v="a"/>
    <s v="c"/>
    <s v="d"/>
    <n v="0"/>
    <x v="0"/>
    <x v="3"/>
    <x v="3"/>
    <x v="3"/>
    <n v="0"/>
  </r>
  <r>
    <s v="Survey072"/>
    <s v="a"/>
    <s v="a"/>
    <s v="a"/>
    <s v="b"/>
    <s v="b"/>
    <n v="2"/>
    <x v="1"/>
    <x v="0"/>
    <x v="1"/>
    <x v="2"/>
    <n v="2"/>
  </r>
  <r>
    <s v="Survey073"/>
    <s v="a"/>
    <s v="a"/>
    <s v="b"/>
    <s v="b"/>
    <s v="a"/>
    <n v="2"/>
    <x v="1"/>
    <x v="0"/>
    <x v="1"/>
    <x v="1"/>
    <n v="2"/>
  </r>
  <r>
    <s v="Survey074"/>
    <s v="b"/>
    <s v="b"/>
    <s v="a"/>
    <s v="a"/>
    <s v="a"/>
    <n v="4"/>
    <x v="1"/>
    <x v="3"/>
    <x v="0"/>
    <x v="1"/>
    <s v="3+"/>
  </r>
  <r>
    <s v="Survey075"/>
    <s v="a"/>
    <s v="a"/>
    <s v="a"/>
    <s v="b"/>
    <s v="a"/>
    <n v="3"/>
    <x v="1"/>
    <x v="0"/>
    <x v="1"/>
    <x v="1"/>
    <s v="3+"/>
  </r>
  <r>
    <s v="Survey076"/>
    <s v="a"/>
    <s v="a"/>
    <s v="b"/>
    <s v="a"/>
    <s v="a"/>
    <n v="3"/>
    <x v="1"/>
    <x v="0"/>
    <x v="1"/>
    <x v="1"/>
    <s v="3+"/>
  </r>
  <r>
    <s v="Survey077"/>
    <s v="b"/>
    <s v="a"/>
    <s v="a"/>
    <s v="a"/>
    <s v="a"/>
    <n v="1"/>
    <x v="0"/>
    <x v="3"/>
    <x v="1"/>
    <x v="1"/>
    <n v="1"/>
  </r>
  <r>
    <s v="Survey078"/>
    <s v="a"/>
    <s v="a"/>
    <s v="a"/>
    <s v="b"/>
    <s v="a"/>
    <n v="1"/>
    <x v="1"/>
    <x v="0"/>
    <x v="1"/>
    <x v="1"/>
    <n v="1"/>
  </r>
  <r>
    <s v="Survey079"/>
    <s v="a"/>
    <s v="b"/>
    <s v="a"/>
    <s v="a"/>
    <s v="b"/>
    <n v="0"/>
    <x v="1"/>
    <x v="0"/>
    <x v="0"/>
    <x v="2"/>
    <n v="0"/>
  </r>
  <r>
    <s v="Survey080"/>
    <s v="a"/>
    <s v="a"/>
    <s v="b"/>
    <s v="a"/>
    <s v="c"/>
    <n v="2"/>
    <x v="1"/>
    <x v="0"/>
    <x v="1"/>
    <x v="0"/>
    <n v="2"/>
  </r>
  <r>
    <s v="Survey081"/>
    <s v="d"/>
    <s v="a"/>
    <s v="a"/>
    <s v="a"/>
    <s v="a"/>
    <n v="4"/>
    <x v="1"/>
    <x v="1"/>
    <x v="1"/>
    <x v="1"/>
    <s v="3+"/>
  </r>
  <r>
    <s v="Survey082"/>
    <s v="a"/>
    <s v="c"/>
    <s v="a"/>
    <s v="a"/>
    <s v="d"/>
    <n v="1"/>
    <x v="0"/>
    <x v="0"/>
    <x v="3"/>
    <x v="3"/>
    <n v="1"/>
  </r>
  <r>
    <s v="Survey083"/>
    <s v="a"/>
    <s v="a"/>
    <s v="c"/>
    <s v="a"/>
    <s v="a"/>
    <n v="4"/>
    <x v="1"/>
    <x v="0"/>
    <x v="1"/>
    <x v="1"/>
    <s v="3+"/>
  </r>
  <r>
    <s v="Survey084"/>
    <s v="a"/>
    <s v="a"/>
    <s v="a"/>
    <s v="a"/>
    <s v="a"/>
    <n v="3"/>
    <x v="1"/>
    <x v="0"/>
    <x v="1"/>
    <x v="1"/>
    <s v="3+"/>
  </r>
  <r>
    <s v="Survey085"/>
    <s v="a"/>
    <s v="a"/>
    <s v="b"/>
    <s v="a"/>
    <s v="a"/>
    <n v="1"/>
    <x v="0"/>
    <x v="0"/>
    <x v="1"/>
    <x v="1"/>
    <n v="1"/>
  </r>
  <r>
    <s v="Survey086"/>
    <s v="b"/>
    <s v="a"/>
    <s v="b"/>
    <s v="c"/>
    <s v="c"/>
    <n v="1"/>
    <x v="1"/>
    <x v="3"/>
    <x v="1"/>
    <x v="0"/>
    <n v="1"/>
  </r>
  <r>
    <s v="Survey087"/>
    <s v="b"/>
    <s v="b"/>
    <s v="a"/>
    <s v="a"/>
    <s v="d"/>
    <n v="1"/>
    <x v="1"/>
    <x v="3"/>
    <x v="0"/>
    <x v="3"/>
    <n v="1"/>
  </r>
  <r>
    <s v="Survey088"/>
    <s v="a"/>
    <s v="b"/>
    <s v="c"/>
    <s v="c"/>
    <s v="a"/>
    <n v="2"/>
    <x v="1"/>
    <x v="0"/>
    <x v="0"/>
    <x v="1"/>
    <n v="2"/>
  </r>
  <r>
    <s v="Survey089"/>
    <s v="b"/>
    <s v="a"/>
    <s v="a"/>
    <s v="b"/>
    <s v="b"/>
    <n v="3"/>
    <x v="1"/>
    <x v="3"/>
    <x v="1"/>
    <x v="2"/>
    <s v="3+"/>
  </r>
  <r>
    <s v="Survey090"/>
    <s v="b"/>
    <s v="a"/>
    <s v="b"/>
    <s v="a"/>
    <s v="b"/>
    <n v="2"/>
    <x v="1"/>
    <x v="3"/>
    <x v="1"/>
    <x v="2"/>
    <n v="2"/>
  </r>
  <r>
    <s v="Survey091"/>
    <s v="b"/>
    <s v="a"/>
    <s v="b"/>
    <s v="b"/>
    <s v="a"/>
    <n v="1"/>
    <x v="1"/>
    <x v="3"/>
    <x v="1"/>
    <x v="1"/>
    <n v="1"/>
  </r>
  <r>
    <s v="Survey092"/>
    <s v="a"/>
    <s v="a"/>
    <s v="b"/>
    <s v="d"/>
    <s v="c"/>
    <n v="1"/>
    <x v="1"/>
    <x v="0"/>
    <x v="1"/>
    <x v="0"/>
    <n v="1"/>
  </r>
  <r>
    <s v="Survey093"/>
    <s v="b"/>
    <s v="a"/>
    <s v="a"/>
    <s v="a"/>
    <s v="a"/>
    <n v="5"/>
    <x v="1"/>
    <x v="3"/>
    <x v="1"/>
    <x v="1"/>
    <s v="3+"/>
  </r>
  <r>
    <s v="Survey094"/>
    <s v="a"/>
    <s v="a"/>
    <s v="b"/>
    <s v="a"/>
    <s v="a"/>
    <n v="3"/>
    <x v="1"/>
    <x v="0"/>
    <x v="1"/>
    <x v="1"/>
    <s v="3+"/>
  </r>
  <r>
    <s v="Survey095"/>
    <s v="a"/>
    <s v="b"/>
    <s v="a"/>
    <s v="b"/>
    <s v="a"/>
    <n v="1"/>
    <x v="1"/>
    <x v="0"/>
    <x v="0"/>
    <x v="1"/>
    <n v="1"/>
  </r>
  <r>
    <s v="Survey096"/>
    <s v="c"/>
    <s v="a"/>
    <s v="a"/>
    <s v="a"/>
    <s v="b"/>
    <n v="5"/>
    <x v="1"/>
    <x v="2"/>
    <x v="1"/>
    <x v="2"/>
    <s v="3+"/>
  </r>
  <r>
    <s v="Survey097"/>
    <s v="d"/>
    <s v="a"/>
    <s v="b"/>
    <s v="b"/>
    <s v="a"/>
    <n v="0"/>
    <x v="0"/>
    <x v="1"/>
    <x v="1"/>
    <x v="1"/>
    <n v="0"/>
  </r>
  <r>
    <s v="Survey098"/>
    <s v="a"/>
    <s v="a"/>
    <s v="a"/>
    <s v="a"/>
    <s v="b"/>
    <n v="2"/>
    <x v="1"/>
    <x v="0"/>
    <x v="1"/>
    <x v="2"/>
    <n v="2"/>
  </r>
  <r>
    <s v="Survey099"/>
    <s v="b"/>
    <s v="a"/>
    <s v="c"/>
    <s v="b"/>
    <s v="a"/>
    <n v="3"/>
    <x v="1"/>
    <x v="3"/>
    <x v="1"/>
    <x v="1"/>
    <s v="3+"/>
  </r>
  <r>
    <s v="Survey100"/>
    <s v="d"/>
    <s v="a"/>
    <s v="b"/>
    <s v="b"/>
    <s v="a"/>
    <n v="3"/>
    <x v="1"/>
    <x v="1"/>
    <x v="1"/>
    <x v="1"/>
    <s v="3+"/>
  </r>
  <r>
    <s v="Survey101"/>
    <s v="c"/>
    <s v="b"/>
    <s v="b"/>
    <s v="b"/>
    <s v="c"/>
    <n v="0"/>
    <x v="0"/>
    <x v="2"/>
    <x v="0"/>
    <x v="0"/>
    <n v="0"/>
  </r>
  <r>
    <s v="Survey102"/>
    <s v="a"/>
    <s v="b"/>
    <s v="b"/>
    <s v="c"/>
    <s v="b"/>
    <n v="0"/>
    <x v="0"/>
    <x v="0"/>
    <x v="0"/>
    <x v="2"/>
    <n v="0"/>
  </r>
  <r>
    <s v="Survey103"/>
    <s v="a"/>
    <s v="c"/>
    <s v="b"/>
    <s v="c"/>
    <s v="b"/>
    <n v="2"/>
    <x v="1"/>
    <x v="0"/>
    <x v="3"/>
    <x v="2"/>
    <n v="2"/>
  </r>
  <r>
    <s v="Survey104"/>
    <s v="a"/>
    <s v="c"/>
    <s v="b"/>
    <s v="a"/>
    <s v="a"/>
    <n v="1"/>
    <x v="1"/>
    <x v="0"/>
    <x v="3"/>
    <x v="1"/>
    <n v="1"/>
  </r>
  <r>
    <s v="Survey105"/>
    <s v="a"/>
    <s v="a"/>
    <s v="b"/>
    <s v="b"/>
    <s v="a"/>
    <n v="2"/>
    <x v="1"/>
    <x v="0"/>
    <x v="1"/>
    <x v="1"/>
    <n v="2"/>
  </r>
  <r>
    <s v="Survey106"/>
    <s v="c"/>
    <s v="b"/>
    <s v="a"/>
    <s v="a"/>
    <s v="d"/>
    <n v="0"/>
    <x v="0"/>
    <x v="2"/>
    <x v="0"/>
    <x v="3"/>
    <n v="0"/>
  </r>
  <r>
    <s v="Survey107"/>
    <s v="d"/>
    <s v="b"/>
    <s v="b"/>
    <s v="b"/>
    <s v="a"/>
    <n v="2"/>
    <x v="1"/>
    <x v="1"/>
    <x v="0"/>
    <x v="1"/>
    <n v="2"/>
  </r>
  <r>
    <s v="Survey108"/>
    <s v="a"/>
    <s v="a"/>
    <s v="a"/>
    <s v="a"/>
    <s v="a"/>
    <n v="7"/>
    <x v="1"/>
    <x v="0"/>
    <x v="1"/>
    <x v="1"/>
    <s v="3+"/>
  </r>
  <r>
    <s v="Survey109"/>
    <s v="a"/>
    <s v="a"/>
    <s v="b"/>
    <s v="b"/>
    <s v="a"/>
    <n v="2"/>
    <x v="1"/>
    <x v="0"/>
    <x v="1"/>
    <x v="1"/>
    <n v="2"/>
  </r>
  <r>
    <s v="Survey110"/>
    <s v="c"/>
    <s v="c"/>
    <s v="c"/>
    <s v="a"/>
    <s v="a"/>
    <n v="0"/>
    <x v="0"/>
    <x v="2"/>
    <x v="3"/>
    <x v="1"/>
    <n v="0"/>
  </r>
  <r>
    <s v="Survey111"/>
    <s v="a"/>
    <s v="b"/>
    <s v="c"/>
    <s v="a"/>
    <s v="b"/>
    <n v="3"/>
    <x v="1"/>
    <x v="0"/>
    <x v="0"/>
    <x v="2"/>
    <s v="3+"/>
  </r>
  <r>
    <s v="Survey112"/>
    <s v="b"/>
    <s v="d"/>
    <s v="c"/>
    <s v="b"/>
    <s v="a"/>
    <n v="1"/>
    <x v="0"/>
    <x v="3"/>
    <x v="2"/>
    <x v="1"/>
    <n v="1"/>
  </r>
  <r>
    <s v="Survey113"/>
    <s v="c"/>
    <s v="b"/>
    <s v="a"/>
    <s v="a"/>
    <s v="a"/>
    <n v="0"/>
    <x v="0"/>
    <x v="2"/>
    <x v="0"/>
    <x v="1"/>
    <n v="0"/>
  </r>
  <r>
    <s v="Survey114"/>
    <s v="b"/>
    <s v="c"/>
    <s v="b"/>
    <s v="a"/>
    <s v="a"/>
    <n v="0"/>
    <x v="0"/>
    <x v="3"/>
    <x v="3"/>
    <x v="1"/>
    <n v="0"/>
  </r>
  <r>
    <s v="Survey115"/>
    <s v="b"/>
    <s v="c"/>
    <s v="a"/>
    <s v="b"/>
    <s v="c"/>
    <n v="1"/>
    <x v="0"/>
    <x v="3"/>
    <x v="3"/>
    <x v="0"/>
    <n v="1"/>
  </r>
  <r>
    <s v="Survey116"/>
    <s v="a"/>
    <s v="b"/>
    <s v="a"/>
    <s v="b"/>
    <s v="c"/>
    <n v="1"/>
    <x v="1"/>
    <x v="0"/>
    <x v="0"/>
    <x v="0"/>
    <n v="1"/>
  </r>
  <r>
    <s v="Survey117"/>
    <s v="c"/>
    <s v="c"/>
    <s v="a"/>
    <s v="b"/>
    <s v="c"/>
    <n v="0"/>
    <x v="0"/>
    <x v="2"/>
    <x v="3"/>
    <x v="0"/>
    <n v="0"/>
  </r>
  <r>
    <s v="Survey118"/>
    <s v="c"/>
    <s v="b"/>
    <s v="c"/>
    <s v="a"/>
    <s v="a"/>
    <n v="0"/>
    <x v="0"/>
    <x v="2"/>
    <x v="0"/>
    <x v="1"/>
    <n v="0"/>
  </r>
  <r>
    <s v="Survey119"/>
    <s v="b"/>
    <s v="a"/>
    <s v="a"/>
    <s v="b"/>
    <s v="d"/>
    <n v="4"/>
    <x v="1"/>
    <x v="3"/>
    <x v="1"/>
    <x v="3"/>
    <s v="3+"/>
  </r>
  <r>
    <s v="Survey120"/>
    <s v="b"/>
    <s v="b"/>
    <s v="c"/>
    <s v="a"/>
    <s v="a"/>
    <n v="0"/>
    <x v="0"/>
    <x v="3"/>
    <x v="0"/>
    <x v="1"/>
    <n v="0"/>
  </r>
  <r>
    <s v="Survey121"/>
    <s v="d"/>
    <s v="b"/>
    <s v="b"/>
    <s v="b"/>
    <s v="b"/>
    <n v="0"/>
    <x v="0"/>
    <x v="1"/>
    <x v="0"/>
    <x v="2"/>
    <n v="0"/>
  </r>
  <r>
    <s v="Survey122"/>
    <s v="c"/>
    <s v="b"/>
    <s v="a"/>
    <s v="b"/>
    <s v="a"/>
    <n v="1"/>
    <x v="0"/>
    <x v="2"/>
    <x v="0"/>
    <x v="1"/>
    <n v="1"/>
  </r>
  <r>
    <s v="Survey123"/>
    <s v="b"/>
    <s v="b"/>
    <s v="a"/>
    <s v="d"/>
    <s v="d"/>
    <n v="1"/>
    <x v="0"/>
    <x v="3"/>
    <x v="0"/>
    <x v="3"/>
    <n v="1"/>
  </r>
  <r>
    <s v="Survey124"/>
    <s v="c"/>
    <s v="c"/>
    <s v="a"/>
    <s v="a"/>
    <s v="c"/>
    <n v="0"/>
    <x v="0"/>
    <x v="2"/>
    <x v="3"/>
    <x v="0"/>
    <n v="0"/>
  </r>
  <r>
    <s v="Survey125"/>
    <s v="a"/>
    <s v="a"/>
    <s v="a"/>
    <s v="a"/>
    <s v="b"/>
    <n v="3"/>
    <x v="1"/>
    <x v="0"/>
    <x v="1"/>
    <x v="2"/>
    <s v="3+"/>
  </r>
  <r>
    <s v="Survey126"/>
    <s v="b"/>
    <s v="a"/>
    <s v="a"/>
    <s v="b"/>
    <s v="b"/>
    <n v="1"/>
    <x v="1"/>
    <x v="3"/>
    <x v="1"/>
    <x v="2"/>
    <n v="1"/>
  </r>
  <r>
    <s v="Survey127"/>
    <s v="a"/>
    <s v="a"/>
    <s v="b"/>
    <s v="b"/>
    <s v="a"/>
    <n v="0"/>
    <x v="1"/>
    <x v="0"/>
    <x v="1"/>
    <x v="1"/>
    <n v="0"/>
  </r>
  <r>
    <s v="Survey128"/>
    <s v="b"/>
    <s v="a"/>
    <s v="b"/>
    <s v="b"/>
    <s v="b"/>
    <n v="1"/>
    <x v="1"/>
    <x v="3"/>
    <x v="1"/>
    <x v="2"/>
    <n v="1"/>
  </r>
  <r>
    <s v="Survey129"/>
    <s v="a"/>
    <s v="a"/>
    <s v="a"/>
    <s v="b"/>
    <s v="b"/>
    <n v="1"/>
    <x v="1"/>
    <x v="0"/>
    <x v="1"/>
    <x v="2"/>
    <n v="1"/>
  </r>
  <r>
    <s v="Survey130"/>
    <s v="c"/>
    <s v="a"/>
    <s v="b"/>
    <s v="b"/>
    <s v="b"/>
    <n v="5"/>
    <x v="1"/>
    <x v="2"/>
    <x v="1"/>
    <x v="2"/>
    <s v="3+"/>
  </r>
  <r>
    <s v="Survey131"/>
    <s v="c"/>
    <s v="b"/>
    <s v="b"/>
    <s v="b"/>
    <s v="a"/>
    <n v="3"/>
    <x v="1"/>
    <x v="2"/>
    <x v="0"/>
    <x v="1"/>
    <s v="3+"/>
  </r>
  <r>
    <s v="Survey132"/>
    <s v="a"/>
    <s v="a"/>
    <s v="b"/>
    <s v="b"/>
    <s v="a"/>
    <n v="3"/>
    <x v="1"/>
    <x v="0"/>
    <x v="1"/>
    <x v="1"/>
    <s v="3+"/>
  </r>
  <r>
    <s v="Survey133"/>
    <s v="b"/>
    <s v="a"/>
    <s v="b"/>
    <s v="b"/>
    <s v="b"/>
    <n v="1"/>
    <x v="1"/>
    <x v="3"/>
    <x v="1"/>
    <x v="2"/>
    <n v="1"/>
  </r>
  <r>
    <s v="Survey134"/>
    <s v="a"/>
    <s v="b"/>
    <s v="a"/>
    <s v="c"/>
    <s v="a"/>
    <n v="2"/>
    <x v="1"/>
    <x v="0"/>
    <x v="0"/>
    <x v="1"/>
    <n v="2"/>
  </r>
  <r>
    <s v="Survey135"/>
    <s v="c"/>
    <s v="b"/>
    <s v="a"/>
    <s v="b"/>
    <s v="b"/>
    <n v="1"/>
    <x v="1"/>
    <x v="2"/>
    <x v="0"/>
    <x v="2"/>
    <n v="1"/>
  </r>
  <r>
    <s v="Survey136"/>
    <s v="a"/>
    <s v="a"/>
    <s v="c"/>
    <s v="a"/>
    <s v="a"/>
    <n v="2"/>
    <x v="1"/>
    <x v="0"/>
    <x v="1"/>
    <x v="1"/>
    <n v="2"/>
  </r>
  <r>
    <s v="Survey137"/>
    <s v="b"/>
    <s v="b"/>
    <s v="b"/>
    <s v="b"/>
    <s v="b"/>
    <n v="1"/>
    <x v="1"/>
    <x v="3"/>
    <x v="0"/>
    <x v="2"/>
    <n v="1"/>
  </r>
  <r>
    <s v="Survey138"/>
    <s v="a"/>
    <s v="a"/>
    <s v="b"/>
    <s v="b"/>
    <s v="b"/>
    <n v="1"/>
    <x v="1"/>
    <x v="0"/>
    <x v="1"/>
    <x v="2"/>
    <n v="1"/>
  </r>
  <r>
    <s v="Survey139"/>
    <s v="b"/>
    <s v="d"/>
    <s v="a"/>
    <s v="a"/>
    <s v="b"/>
    <n v="1"/>
    <x v="1"/>
    <x v="3"/>
    <x v="2"/>
    <x v="2"/>
    <n v="1"/>
  </r>
  <r>
    <s v="Survey140"/>
    <s v="a"/>
    <s v="a"/>
    <s v="b"/>
    <s v="a"/>
    <s v="a"/>
    <n v="3"/>
    <x v="1"/>
    <x v="0"/>
    <x v="1"/>
    <x v="1"/>
    <s v="3+"/>
  </r>
  <r>
    <s v="Survey141"/>
    <s v="a"/>
    <s v="a"/>
    <s v="a"/>
    <s v="b"/>
    <s v="a"/>
    <n v="2"/>
    <x v="1"/>
    <x v="0"/>
    <x v="1"/>
    <x v="1"/>
    <n v="2"/>
  </r>
  <r>
    <s v="Survey142"/>
    <s v="d"/>
    <s v="a"/>
    <s v="b"/>
    <s v="a"/>
    <s v="c"/>
    <n v="0"/>
    <x v="0"/>
    <x v="1"/>
    <x v="1"/>
    <x v="0"/>
    <n v="0"/>
  </r>
  <r>
    <s v="Survey143"/>
    <s v="b"/>
    <s v="b"/>
    <s v="b"/>
    <s v="d"/>
    <s v="a"/>
    <n v="1"/>
    <x v="0"/>
    <x v="3"/>
    <x v="0"/>
    <x v="1"/>
    <n v="1"/>
  </r>
  <r>
    <s v="Survey144"/>
    <s v="c"/>
    <s v="a"/>
    <s v="b"/>
    <s v="a"/>
    <s v="d"/>
    <n v="0"/>
    <x v="0"/>
    <x v="2"/>
    <x v="1"/>
    <x v="3"/>
    <n v="0"/>
  </r>
  <r>
    <s v="Survey145"/>
    <s v="b"/>
    <s v="b"/>
    <s v="b"/>
    <s v="b"/>
    <s v="a"/>
    <n v="0"/>
    <x v="0"/>
    <x v="3"/>
    <x v="0"/>
    <x v="1"/>
    <n v="0"/>
  </r>
  <r>
    <s v="Survey146"/>
    <s v="a"/>
    <s v="b"/>
    <s v="a"/>
    <s v="b"/>
    <s v="a"/>
    <n v="3"/>
    <x v="1"/>
    <x v="0"/>
    <x v="0"/>
    <x v="1"/>
    <s v="3+"/>
  </r>
  <r>
    <s v="Survey147"/>
    <s v="a"/>
    <s v="b"/>
    <s v="b"/>
    <s v="a"/>
    <s v="c"/>
    <n v="0"/>
    <x v="0"/>
    <x v="0"/>
    <x v="0"/>
    <x v="0"/>
    <n v="0"/>
  </r>
  <r>
    <s v="Survey148"/>
    <s v="b"/>
    <s v="a"/>
    <s v="c"/>
    <s v="a"/>
    <s v="b"/>
    <n v="1"/>
    <x v="1"/>
    <x v="3"/>
    <x v="1"/>
    <x v="2"/>
    <n v="1"/>
  </r>
  <r>
    <s v="Survey149"/>
    <s v="c"/>
    <s v="a"/>
    <s v="a"/>
    <s v="b"/>
    <s v="b"/>
    <n v="2"/>
    <x v="1"/>
    <x v="2"/>
    <x v="1"/>
    <x v="2"/>
    <n v="2"/>
  </r>
  <r>
    <s v="Survey150"/>
    <s v="a"/>
    <s v="b"/>
    <s v="b"/>
    <s v="a"/>
    <s v="a"/>
    <n v="0"/>
    <x v="0"/>
    <x v="0"/>
    <x v="0"/>
    <x v="1"/>
    <n v="0"/>
  </r>
  <r>
    <s v="Survey151"/>
    <s v="b"/>
    <s v="b"/>
    <s v="a"/>
    <s v="b"/>
    <s v="b"/>
    <n v="1"/>
    <x v="1"/>
    <x v="3"/>
    <x v="0"/>
    <x v="2"/>
    <n v="1"/>
  </r>
  <r>
    <s v="Survey152"/>
    <s v="a"/>
    <s v="a"/>
    <s v="a"/>
    <s v="c"/>
    <s v="a"/>
    <n v="2"/>
    <x v="1"/>
    <x v="0"/>
    <x v="1"/>
    <x v="1"/>
    <n v="2"/>
  </r>
  <r>
    <s v="Survey153"/>
    <s v="b"/>
    <s v="a"/>
    <s v="b"/>
    <s v="d"/>
    <s v="b"/>
    <n v="2"/>
    <x v="1"/>
    <x v="3"/>
    <x v="1"/>
    <x v="2"/>
    <n v="2"/>
  </r>
  <r>
    <s v="Survey154"/>
    <s v="b"/>
    <s v="c"/>
    <s v="d"/>
    <s v="a"/>
    <s v="a"/>
    <n v="0"/>
    <x v="0"/>
    <x v="3"/>
    <x v="3"/>
    <x v="1"/>
    <n v="0"/>
  </r>
  <r>
    <s v="Survey155"/>
    <s v="d"/>
    <s v="b"/>
    <s v="d"/>
    <s v="b"/>
    <s v="d"/>
    <n v="0"/>
    <x v="0"/>
    <x v="1"/>
    <x v="0"/>
    <x v="3"/>
    <n v="0"/>
  </r>
  <r>
    <s v="Survey156"/>
    <s v="a"/>
    <s v="a"/>
    <s v="a"/>
    <s v="b"/>
    <s v="a"/>
    <n v="1"/>
    <x v="1"/>
    <x v="0"/>
    <x v="1"/>
    <x v="1"/>
    <n v="1"/>
  </r>
  <r>
    <s v="Survey157"/>
    <s v="b"/>
    <s v="a"/>
    <s v="b"/>
    <s v="b"/>
    <s v="a"/>
    <n v="0"/>
    <x v="1"/>
    <x v="3"/>
    <x v="1"/>
    <x v="1"/>
    <n v="0"/>
  </r>
  <r>
    <s v="Survey158"/>
    <s v="a"/>
    <s v="b"/>
    <s v="a"/>
    <s v="b"/>
    <s v="a"/>
    <n v="1"/>
    <x v="1"/>
    <x v="0"/>
    <x v="0"/>
    <x v="1"/>
    <n v="1"/>
  </r>
  <r>
    <s v="Survey159"/>
    <s v="a"/>
    <s v="a"/>
    <s v="c"/>
    <s v="a"/>
    <s v="b"/>
    <n v="1"/>
    <x v="1"/>
    <x v="0"/>
    <x v="1"/>
    <x v="2"/>
    <n v="1"/>
  </r>
  <r>
    <s v="Survey160"/>
    <s v="a"/>
    <s v="a"/>
    <s v="a"/>
    <s v="a"/>
    <s v="a"/>
    <n v="5"/>
    <x v="1"/>
    <x v="0"/>
    <x v="1"/>
    <x v="1"/>
    <s v="3+"/>
  </r>
  <r>
    <s v="Survey161"/>
    <s v="b"/>
    <s v="a"/>
    <s v="a"/>
    <s v="b"/>
    <s v="b"/>
    <n v="4"/>
    <x v="1"/>
    <x v="3"/>
    <x v="1"/>
    <x v="2"/>
    <s v="3+"/>
  </r>
  <r>
    <s v="Survey162"/>
    <s v="d"/>
    <s v="c"/>
    <s v="c"/>
    <s v="c"/>
    <s v="a"/>
    <n v="0"/>
    <x v="0"/>
    <x v="1"/>
    <x v="3"/>
    <x v="1"/>
    <n v="0"/>
  </r>
  <r>
    <s v="Survey163"/>
    <s v="b"/>
    <s v="a"/>
    <s v="a"/>
    <s v="a"/>
    <s v="a"/>
    <n v="6"/>
    <x v="1"/>
    <x v="3"/>
    <x v="1"/>
    <x v="1"/>
    <s v="3+"/>
  </r>
  <r>
    <s v="Survey164"/>
    <s v="a"/>
    <s v="b"/>
    <s v="b"/>
    <s v="a"/>
    <s v="b"/>
    <n v="2"/>
    <x v="1"/>
    <x v="0"/>
    <x v="0"/>
    <x v="2"/>
    <n v="2"/>
  </r>
  <r>
    <s v="Survey165"/>
    <s v="a"/>
    <s v="a"/>
    <s v="a"/>
    <s v="a"/>
    <s v="a"/>
    <n v="3"/>
    <x v="1"/>
    <x v="0"/>
    <x v="1"/>
    <x v="1"/>
    <s v="3+"/>
  </r>
  <r>
    <s v="Survey166"/>
    <s v="a"/>
    <s v="a"/>
    <s v="a"/>
    <s v="b"/>
    <s v="b"/>
    <n v="2"/>
    <x v="1"/>
    <x v="0"/>
    <x v="1"/>
    <x v="2"/>
    <n v="2"/>
  </r>
  <r>
    <s v="Survey167"/>
    <s v="a"/>
    <s v="a"/>
    <s v="b"/>
    <s v="b"/>
    <s v="a"/>
    <n v="1"/>
    <x v="1"/>
    <x v="0"/>
    <x v="1"/>
    <x v="1"/>
    <n v="1"/>
  </r>
  <r>
    <s v="Survey168"/>
    <s v="a"/>
    <s v="a"/>
    <s v="a"/>
    <s v="b"/>
    <s v="b"/>
    <n v="3"/>
    <x v="1"/>
    <x v="0"/>
    <x v="1"/>
    <x v="2"/>
    <s v="3+"/>
  </r>
  <r>
    <s v="Survey169"/>
    <s v="b"/>
    <s v="a"/>
    <s v="b"/>
    <s v="a"/>
    <s v="a"/>
    <n v="3"/>
    <x v="1"/>
    <x v="3"/>
    <x v="1"/>
    <x v="1"/>
    <s v="3+"/>
  </r>
  <r>
    <s v="Survey170"/>
    <s v="a"/>
    <s v="c"/>
    <s v="b"/>
    <s v="c"/>
    <s v="c"/>
    <n v="1"/>
    <x v="0"/>
    <x v="0"/>
    <x v="3"/>
    <x v="0"/>
    <n v="1"/>
  </r>
  <r>
    <s v="Survey171"/>
    <s v="a"/>
    <s v="a"/>
    <s v="a"/>
    <s v="b"/>
    <s v="a"/>
    <n v="3"/>
    <x v="1"/>
    <x v="0"/>
    <x v="1"/>
    <x v="1"/>
    <s v="3+"/>
  </r>
  <r>
    <s v="Survey172"/>
    <s v="a"/>
    <s v="a"/>
    <s v="b"/>
    <s v="c"/>
    <s v="d"/>
    <n v="0"/>
    <x v="0"/>
    <x v="0"/>
    <x v="1"/>
    <x v="3"/>
    <n v="0"/>
  </r>
  <r>
    <s v="Survey173"/>
    <s v="a"/>
    <s v="b"/>
    <s v="c"/>
    <s v="c"/>
    <s v="a"/>
    <n v="4"/>
    <x v="1"/>
    <x v="0"/>
    <x v="0"/>
    <x v="1"/>
    <s v="3+"/>
  </r>
  <r>
    <s v="Survey174"/>
    <s v="b"/>
    <s v="a"/>
    <s v="b"/>
    <s v="a"/>
    <s v="a"/>
    <n v="0"/>
    <x v="0"/>
    <x v="3"/>
    <x v="1"/>
    <x v="1"/>
    <n v="0"/>
  </r>
  <r>
    <s v="Survey175"/>
    <s v="a"/>
    <s v="a"/>
    <s v="c"/>
    <s v="b"/>
    <s v="b"/>
    <n v="4"/>
    <x v="1"/>
    <x v="0"/>
    <x v="1"/>
    <x v="2"/>
    <s v="3+"/>
  </r>
  <r>
    <s v="Survey176"/>
    <s v="a"/>
    <s v="b"/>
    <s v="a"/>
    <s v="a"/>
    <s v="a"/>
    <n v="5"/>
    <x v="1"/>
    <x v="0"/>
    <x v="0"/>
    <x v="1"/>
    <s v="3+"/>
  </r>
  <r>
    <s v="Survey177"/>
    <s v="a"/>
    <s v="a"/>
    <s v="b"/>
    <s v="a"/>
    <s v="b"/>
    <n v="0"/>
    <x v="1"/>
    <x v="0"/>
    <x v="1"/>
    <x v="2"/>
    <n v="0"/>
  </r>
  <r>
    <s v="Survey178"/>
    <s v="d"/>
    <s v="c"/>
    <s v="a"/>
    <s v="a"/>
    <s v="b"/>
    <n v="0"/>
    <x v="0"/>
    <x v="1"/>
    <x v="3"/>
    <x v="2"/>
    <n v="0"/>
  </r>
  <r>
    <s v="Survey179"/>
    <s v="a"/>
    <s v="a"/>
    <s v="c"/>
    <s v="b"/>
    <s v="b"/>
    <n v="6"/>
    <x v="1"/>
    <x v="0"/>
    <x v="1"/>
    <x v="2"/>
    <s v="3+"/>
  </r>
  <r>
    <s v="Survey180"/>
    <s v="c"/>
    <s v="b"/>
    <s v="c"/>
    <s v="b"/>
    <s v="a"/>
    <n v="0"/>
    <x v="0"/>
    <x v="2"/>
    <x v="0"/>
    <x v="1"/>
    <n v="0"/>
  </r>
  <r>
    <s v="Survey181"/>
    <s v="c"/>
    <s v="c"/>
    <s v="a"/>
    <s v="b"/>
    <s v="a"/>
    <n v="6"/>
    <x v="1"/>
    <x v="2"/>
    <x v="3"/>
    <x v="1"/>
    <s v="3+"/>
  </r>
  <r>
    <s v="Survey182"/>
    <s v="b"/>
    <s v="b"/>
    <s v="b"/>
    <s v="b"/>
    <s v="a"/>
    <n v="0"/>
    <x v="1"/>
    <x v="3"/>
    <x v="0"/>
    <x v="1"/>
    <n v="0"/>
  </r>
  <r>
    <s v="Survey183"/>
    <s v="a"/>
    <s v="a"/>
    <s v="b"/>
    <s v="a"/>
    <s v="a"/>
    <n v="2"/>
    <x v="1"/>
    <x v="0"/>
    <x v="1"/>
    <x v="1"/>
    <n v="2"/>
  </r>
  <r>
    <s v="Survey184"/>
    <s v="b"/>
    <s v="a"/>
    <s v="a"/>
    <s v="b"/>
    <s v="a"/>
    <n v="6"/>
    <x v="1"/>
    <x v="3"/>
    <x v="1"/>
    <x v="1"/>
    <s v="3+"/>
  </r>
  <r>
    <s v="Survey185"/>
    <s v="a"/>
    <s v="a"/>
    <s v="b"/>
    <s v="b"/>
    <s v="a"/>
    <n v="1"/>
    <x v="1"/>
    <x v="0"/>
    <x v="1"/>
    <x v="1"/>
    <n v="1"/>
  </r>
  <r>
    <s v="Survey186"/>
    <s v="b"/>
    <s v="c"/>
    <s v="a"/>
    <s v="a"/>
    <s v="d"/>
    <n v="0"/>
    <x v="0"/>
    <x v="3"/>
    <x v="3"/>
    <x v="3"/>
    <n v="0"/>
  </r>
  <r>
    <s v="Survey187"/>
    <s v="d"/>
    <s v="b"/>
    <s v="a"/>
    <s v="b"/>
    <s v="d"/>
    <n v="2"/>
    <x v="0"/>
    <x v="1"/>
    <x v="0"/>
    <x v="3"/>
    <n v="2"/>
  </r>
  <r>
    <s v="Survey188"/>
    <s v="a"/>
    <s v="a"/>
    <s v="a"/>
    <s v="b"/>
    <s v="a"/>
    <n v="2"/>
    <x v="1"/>
    <x v="0"/>
    <x v="1"/>
    <x v="1"/>
    <n v="2"/>
  </r>
  <r>
    <s v="Survey189"/>
    <s v="b"/>
    <s v="d"/>
    <s v="a"/>
    <s v="a"/>
    <s v="c"/>
    <n v="5"/>
    <x v="1"/>
    <x v="3"/>
    <x v="2"/>
    <x v="0"/>
    <s v="3+"/>
  </r>
  <r>
    <s v="Survey190"/>
    <s v="a"/>
    <s v="a"/>
    <s v="a"/>
    <s v="a"/>
    <s v="a"/>
    <n v="2"/>
    <x v="1"/>
    <x v="0"/>
    <x v="1"/>
    <x v="1"/>
    <n v="2"/>
  </r>
  <r>
    <s v="Survey191"/>
    <s v="d"/>
    <s v="a"/>
    <s v="a"/>
    <s v="a"/>
    <s v="a"/>
    <n v="2"/>
    <x v="1"/>
    <x v="1"/>
    <x v="1"/>
    <x v="1"/>
    <n v="2"/>
  </r>
  <r>
    <s v="Survey192"/>
    <s v="b"/>
    <s v="a"/>
    <s v="b"/>
    <s v="c"/>
    <s v="a"/>
    <n v="2"/>
    <x v="1"/>
    <x v="3"/>
    <x v="1"/>
    <x v="1"/>
    <n v="2"/>
  </r>
  <r>
    <s v="Survey193"/>
    <s v="a"/>
    <s v="a"/>
    <s v="a"/>
    <s v="d"/>
    <s v="a"/>
    <n v="6"/>
    <x v="1"/>
    <x v="0"/>
    <x v="1"/>
    <x v="1"/>
    <s v="3+"/>
  </r>
  <r>
    <s v="Survey194"/>
    <s v="b"/>
    <s v="c"/>
    <s v="b"/>
    <s v="b"/>
    <s v="c"/>
    <n v="0"/>
    <x v="0"/>
    <x v="3"/>
    <x v="3"/>
    <x v="0"/>
    <n v="0"/>
  </r>
  <r>
    <s v="Survey195"/>
    <s v="b"/>
    <s v="a"/>
    <s v="b"/>
    <s v="a"/>
    <s v="a"/>
    <n v="2"/>
    <x v="1"/>
    <x v="3"/>
    <x v="1"/>
    <x v="1"/>
    <n v="2"/>
  </r>
  <r>
    <s v="Survey196"/>
    <s v="c"/>
    <s v="a"/>
    <s v="b"/>
    <s v="a"/>
    <s v="a"/>
    <n v="0"/>
    <x v="0"/>
    <x v="2"/>
    <x v="1"/>
    <x v="1"/>
    <n v="0"/>
  </r>
  <r>
    <s v="Survey197"/>
    <s v="b"/>
    <s v="a"/>
    <s v="c"/>
    <s v="b"/>
    <s v="a"/>
    <n v="3"/>
    <x v="1"/>
    <x v="3"/>
    <x v="1"/>
    <x v="1"/>
    <s v="3+"/>
  </r>
  <r>
    <s v="Survey198"/>
    <s v="a"/>
    <s v="c"/>
    <s v="a"/>
    <s v="b"/>
    <s v="a"/>
    <n v="3"/>
    <x v="1"/>
    <x v="0"/>
    <x v="3"/>
    <x v="1"/>
    <s v="3+"/>
  </r>
  <r>
    <s v="Survey199"/>
    <s v="a"/>
    <s v="b"/>
    <s v="a"/>
    <s v="c"/>
    <s v="b"/>
    <n v="0"/>
    <x v="0"/>
    <x v="0"/>
    <x v="0"/>
    <x v="2"/>
    <n v="0"/>
  </r>
  <r>
    <s v="Survey200"/>
    <s v="c"/>
    <s v="c"/>
    <s v="c"/>
    <s v="a"/>
    <s v="a"/>
    <n v="1"/>
    <x v="0"/>
    <x v="2"/>
    <x v="3"/>
    <x v="1"/>
    <n v="1"/>
  </r>
  <r>
    <s v="Survey201"/>
    <s v="b"/>
    <s v="a"/>
    <s v="b"/>
    <s v="b"/>
    <s v="a"/>
    <n v="4"/>
    <x v="1"/>
    <x v="3"/>
    <x v="1"/>
    <x v="1"/>
    <s v="3+"/>
  </r>
  <r>
    <s v="Survey202"/>
    <s v="b"/>
    <s v="c"/>
    <s v="b"/>
    <s v="b"/>
    <s v="a"/>
    <n v="2"/>
    <x v="1"/>
    <x v="3"/>
    <x v="3"/>
    <x v="1"/>
    <n v="2"/>
  </r>
  <r>
    <s v="Survey203"/>
    <s v="a"/>
    <s v="a"/>
    <s v="a"/>
    <s v="c"/>
    <s v="a"/>
    <n v="2"/>
    <x v="1"/>
    <x v="0"/>
    <x v="1"/>
    <x v="1"/>
    <n v="2"/>
  </r>
  <r>
    <s v="Survey204"/>
    <s v="b"/>
    <s v="b"/>
    <s v="a"/>
    <s v="b"/>
    <s v="b"/>
    <n v="5"/>
    <x v="1"/>
    <x v="3"/>
    <x v="0"/>
    <x v="2"/>
    <s v="3+"/>
  </r>
  <r>
    <s v="Survey205"/>
    <s v="a"/>
    <s v="a"/>
    <s v="a"/>
    <s v="a"/>
    <s v="a"/>
    <n v="0"/>
    <x v="1"/>
    <x v="0"/>
    <x v="1"/>
    <x v="1"/>
    <n v="0"/>
  </r>
  <r>
    <s v="Survey206"/>
    <s v="a"/>
    <s v="c"/>
    <s v="d"/>
    <s v="c"/>
    <s v="a"/>
    <n v="5"/>
    <x v="1"/>
    <x v="0"/>
    <x v="3"/>
    <x v="1"/>
    <s v="3+"/>
  </r>
  <r>
    <s v="Survey207"/>
    <s v="a"/>
    <s v="c"/>
    <s v="b"/>
    <s v="b"/>
    <s v="a"/>
    <n v="0"/>
    <x v="0"/>
    <x v="0"/>
    <x v="3"/>
    <x v="1"/>
    <n v="0"/>
  </r>
  <r>
    <s v="Survey208"/>
    <s v="d"/>
    <s v="a"/>
    <s v="a"/>
    <s v="b"/>
    <s v="a"/>
    <n v="0"/>
    <x v="1"/>
    <x v="1"/>
    <x v="1"/>
    <x v="1"/>
    <n v="0"/>
  </r>
  <r>
    <s v="Survey209"/>
    <s v="c"/>
    <s v="b"/>
    <s v="b"/>
    <s v="b"/>
    <s v="a"/>
    <n v="0"/>
    <x v="0"/>
    <x v="2"/>
    <x v="0"/>
    <x v="1"/>
    <n v="0"/>
  </r>
  <r>
    <s v="Survey210"/>
    <s v="b"/>
    <s v="a"/>
    <s v="b"/>
    <s v="b"/>
    <s v="a"/>
    <n v="3"/>
    <x v="1"/>
    <x v="3"/>
    <x v="1"/>
    <x v="1"/>
    <s v="3+"/>
  </r>
  <r>
    <s v="Survey211"/>
    <s v="a"/>
    <s v="a"/>
    <s v="a"/>
    <s v="b"/>
    <s v="a"/>
    <n v="1"/>
    <x v="1"/>
    <x v="0"/>
    <x v="1"/>
    <x v="1"/>
    <n v="1"/>
  </r>
  <r>
    <s v="Survey212"/>
    <s v="b"/>
    <s v="c"/>
    <s v="c"/>
    <s v="b"/>
    <s v="b"/>
    <n v="1"/>
    <x v="0"/>
    <x v="3"/>
    <x v="3"/>
    <x v="2"/>
    <n v="1"/>
  </r>
  <r>
    <s v="Survey213"/>
    <s v="b"/>
    <s v="c"/>
    <s v="b"/>
    <s v="a"/>
    <s v="d"/>
    <n v="0"/>
    <x v="0"/>
    <x v="3"/>
    <x v="3"/>
    <x v="3"/>
    <n v="0"/>
  </r>
  <r>
    <s v="Survey214"/>
    <s v="d"/>
    <s v="c"/>
    <s v="b"/>
    <s v="b"/>
    <s v="c"/>
    <n v="0"/>
    <x v="0"/>
    <x v="1"/>
    <x v="3"/>
    <x v="0"/>
    <n v="0"/>
  </r>
  <r>
    <s v="Survey215"/>
    <s v="d"/>
    <s v="b"/>
    <s v="b"/>
    <s v="b"/>
    <s v="d"/>
    <n v="1"/>
    <x v="0"/>
    <x v="1"/>
    <x v="0"/>
    <x v="3"/>
    <n v="1"/>
  </r>
  <r>
    <s v="Survey216"/>
    <s v="a"/>
    <s v="a"/>
    <s v="b"/>
    <s v="b"/>
    <s v="a"/>
    <n v="2"/>
    <x v="1"/>
    <x v="0"/>
    <x v="1"/>
    <x v="1"/>
    <n v="2"/>
  </r>
  <r>
    <s v="Survey217"/>
    <s v="b"/>
    <s v="a"/>
    <s v="a"/>
    <s v="b"/>
    <s v="b"/>
    <n v="1"/>
    <x v="1"/>
    <x v="3"/>
    <x v="1"/>
    <x v="2"/>
    <n v="1"/>
  </r>
  <r>
    <s v="Survey218"/>
    <s v="d"/>
    <s v="a"/>
    <s v="a"/>
    <s v="a"/>
    <s v="a"/>
    <n v="0"/>
    <x v="0"/>
    <x v="1"/>
    <x v="1"/>
    <x v="1"/>
    <n v="0"/>
  </r>
  <r>
    <s v="Survey219"/>
    <s v="d"/>
    <s v="b"/>
    <s v="a"/>
    <s v="c"/>
    <s v="d"/>
    <n v="1"/>
    <x v="0"/>
    <x v="1"/>
    <x v="0"/>
    <x v="3"/>
    <n v="1"/>
  </r>
  <r>
    <s v="Survey220"/>
    <s v="b"/>
    <s v="c"/>
    <s v="a"/>
    <s v="b"/>
    <s v="b"/>
    <n v="1"/>
    <x v="0"/>
    <x v="3"/>
    <x v="3"/>
    <x v="2"/>
    <n v="1"/>
  </r>
  <r>
    <s v="Survey221"/>
    <s v="a"/>
    <s v="b"/>
    <s v="b"/>
    <s v="d"/>
    <s v="a"/>
    <n v="3"/>
    <x v="1"/>
    <x v="0"/>
    <x v="0"/>
    <x v="1"/>
    <s v="3+"/>
  </r>
  <r>
    <s v="Survey222"/>
    <s v="b"/>
    <s v="a"/>
    <s v="b"/>
    <s v="c"/>
    <s v="a"/>
    <n v="4"/>
    <x v="1"/>
    <x v="3"/>
    <x v="1"/>
    <x v="1"/>
    <s v="3+"/>
  </r>
  <r>
    <s v="Survey223"/>
    <s v="a"/>
    <s v="a"/>
    <s v="b"/>
    <s v="b"/>
    <s v="a"/>
    <n v="4"/>
    <x v="1"/>
    <x v="0"/>
    <x v="1"/>
    <x v="1"/>
    <s v="3+"/>
  </r>
  <r>
    <s v="Survey224"/>
    <s v="b"/>
    <s v="a"/>
    <s v="b"/>
    <s v="b"/>
    <s v="a"/>
    <n v="4"/>
    <x v="1"/>
    <x v="3"/>
    <x v="1"/>
    <x v="1"/>
    <s v="3+"/>
  </r>
  <r>
    <s v="Survey225"/>
    <s v="a"/>
    <s v="a"/>
    <s v="a"/>
    <s v="b"/>
    <s v="b"/>
    <n v="1"/>
    <x v="1"/>
    <x v="0"/>
    <x v="1"/>
    <x v="2"/>
    <n v="1"/>
  </r>
  <r>
    <s v="Survey226"/>
    <s v="a"/>
    <s v="a"/>
    <s v="b"/>
    <s v="d"/>
    <s v="a"/>
    <n v="1"/>
    <x v="1"/>
    <x v="0"/>
    <x v="1"/>
    <x v="1"/>
    <n v="1"/>
  </r>
  <r>
    <s v="Survey227"/>
    <s v="b"/>
    <s v="a"/>
    <s v="a"/>
    <s v="c"/>
    <s v="a"/>
    <n v="1"/>
    <x v="1"/>
    <x v="3"/>
    <x v="1"/>
    <x v="1"/>
    <n v="1"/>
  </r>
  <r>
    <s v="Survey228"/>
    <s v="b"/>
    <s v="a"/>
    <s v="a"/>
    <s v="c"/>
    <s v="c"/>
    <n v="3"/>
    <x v="1"/>
    <x v="3"/>
    <x v="1"/>
    <x v="0"/>
    <s v="3+"/>
  </r>
  <r>
    <s v="Survey229"/>
    <s v="b"/>
    <s v="b"/>
    <s v="c"/>
    <s v="b"/>
    <s v="a"/>
    <n v="3"/>
    <x v="1"/>
    <x v="3"/>
    <x v="0"/>
    <x v="1"/>
    <s v="3+"/>
  </r>
  <r>
    <s v="Survey230"/>
    <s v="b"/>
    <s v="b"/>
    <s v="b"/>
    <s v="b"/>
    <s v="b"/>
    <n v="3"/>
    <x v="1"/>
    <x v="3"/>
    <x v="0"/>
    <x v="2"/>
    <s v="3+"/>
  </r>
  <r>
    <s v="Survey231"/>
    <s v="a"/>
    <s v="a"/>
    <s v="b"/>
    <s v="a"/>
    <s v="a"/>
    <n v="0"/>
    <x v="1"/>
    <x v="0"/>
    <x v="1"/>
    <x v="1"/>
    <n v="0"/>
  </r>
  <r>
    <s v="Survey232"/>
    <s v="c"/>
    <s v="b"/>
    <s v="b"/>
    <s v="b"/>
    <s v="a"/>
    <n v="0"/>
    <x v="0"/>
    <x v="2"/>
    <x v="0"/>
    <x v="1"/>
    <n v="0"/>
  </r>
  <r>
    <s v="Survey233"/>
    <s v="a"/>
    <s v="a"/>
    <s v="b"/>
    <s v="a"/>
    <s v="b"/>
    <n v="1"/>
    <x v="1"/>
    <x v="0"/>
    <x v="1"/>
    <x v="2"/>
    <n v="1"/>
  </r>
  <r>
    <s v="Survey234"/>
    <s v="a"/>
    <s v="c"/>
    <s v="a"/>
    <s v="c"/>
    <s v="b"/>
    <n v="2"/>
    <x v="1"/>
    <x v="0"/>
    <x v="3"/>
    <x v="2"/>
    <n v="2"/>
  </r>
  <r>
    <s v="Survey235"/>
    <s v="c"/>
    <s v="d"/>
    <s v="b"/>
    <s v="b"/>
    <s v="b"/>
    <n v="0"/>
    <x v="0"/>
    <x v="2"/>
    <x v="2"/>
    <x v="2"/>
    <n v="0"/>
  </r>
  <r>
    <s v="Survey236"/>
    <s v="a"/>
    <s v="c"/>
    <s v="c"/>
    <s v="b"/>
    <s v="b"/>
    <n v="1"/>
    <x v="0"/>
    <x v="0"/>
    <x v="3"/>
    <x v="2"/>
    <n v="1"/>
  </r>
  <r>
    <s v="Survey237"/>
    <s v="d"/>
    <s v="a"/>
    <s v="b"/>
    <s v="b"/>
    <s v="b"/>
    <n v="1"/>
    <x v="1"/>
    <x v="1"/>
    <x v="1"/>
    <x v="2"/>
    <n v="1"/>
  </r>
  <r>
    <s v="Survey238"/>
    <s v="a"/>
    <s v="b"/>
    <s v="a"/>
    <s v="a"/>
    <s v="b"/>
    <n v="0"/>
    <x v="0"/>
    <x v="0"/>
    <x v="0"/>
    <x v="2"/>
    <n v="0"/>
  </r>
  <r>
    <s v="Survey239"/>
    <s v="a"/>
    <s v="a"/>
    <s v="b"/>
    <s v="c"/>
    <s v="a"/>
    <n v="2"/>
    <x v="1"/>
    <x v="0"/>
    <x v="1"/>
    <x v="1"/>
    <n v="2"/>
  </r>
  <r>
    <s v="Survey240"/>
    <s v="c"/>
    <s v="b"/>
    <s v="b"/>
    <s v="b"/>
    <s v="c"/>
    <n v="0"/>
    <x v="0"/>
    <x v="2"/>
    <x v="0"/>
    <x v="0"/>
    <n v="0"/>
  </r>
  <r>
    <s v="Survey241"/>
    <s v="a"/>
    <s v="a"/>
    <s v="d"/>
    <s v="a"/>
    <s v="a"/>
    <n v="5"/>
    <x v="1"/>
    <x v="0"/>
    <x v="1"/>
    <x v="1"/>
    <s v="3+"/>
  </r>
  <r>
    <s v="Survey242"/>
    <s v="a"/>
    <s v="a"/>
    <s v="c"/>
    <s v="b"/>
    <s v="c"/>
    <n v="1"/>
    <x v="1"/>
    <x v="0"/>
    <x v="1"/>
    <x v="0"/>
    <n v="1"/>
  </r>
  <r>
    <s v="Survey243"/>
    <s v="a"/>
    <s v="b"/>
    <s v="a"/>
    <s v="c"/>
    <s v="b"/>
    <n v="3"/>
    <x v="1"/>
    <x v="0"/>
    <x v="0"/>
    <x v="2"/>
    <s v="3+"/>
  </r>
  <r>
    <s v="Survey244"/>
    <s v="b"/>
    <s v="a"/>
    <s v="b"/>
    <s v="a"/>
    <s v="b"/>
    <n v="2"/>
    <x v="1"/>
    <x v="3"/>
    <x v="1"/>
    <x v="2"/>
    <n v="2"/>
  </r>
  <r>
    <s v="Survey245"/>
    <s v="c"/>
    <s v="a"/>
    <s v="d"/>
    <s v="b"/>
    <s v="b"/>
    <n v="6"/>
    <x v="1"/>
    <x v="2"/>
    <x v="1"/>
    <x v="2"/>
    <s v="3+"/>
  </r>
  <r>
    <s v="Survey246"/>
    <s v="a"/>
    <s v="b"/>
    <s v="c"/>
    <s v="b"/>
    <s v="a"/>
    <n v="4"/>
    <x v="1"/>
    <x v="0"/>
    <x v="0"/>
    <x v="1"/>
    <s v="3+"/>
  </r>
  <r>
    <s v="Survey247"/>
    <s v="b"/>
    <s v="b"/>
    <s v="b"/>
    <s v="b"/>
    <s v="a"/>
    <n v="3"/>
    <x v="1"/>
    <x v="3"/>
    <x v="0"/>
    <x v="1"/>
    <s v="3+"/>
  </r>
  <r>
    <s v="Survey248"/>
    <s v="c"/>
    <s v="a"/>
    <s v="b"/>
    <s v="d"/>
    <s v="b"/>
    <n v="2"/>
    <x v="1"/>
    <x v="2"/>
    <x v="1"/>
    <x v="2"/>
    <n v="2"/>
  </r>
  <r>
    <s v="Survey249"/>
    <s v="c"/>
    <s v="a"/>
    <s v="b"/>
    <s v="a"/>
    <s v="a"/>
    <n v="0"/>
    <x v="1"/>
    <x v="2"/>
    <x v="1"/>
    <x v="1"/>
    <n v="0"/>
  </r>
  <r>
    <s v="Survey250"/>
    <s v="a"/>
    <s v="b"/>
    <s v="a"/>
    <s v="b"/>
    <s v="b"/>
    <n v="2"/>
    <x v="1"/>
    <x v="0"/>
    <x v="0"/>
    <x v="2"/>
    <n v="2"/>
  </r>
  <r>
    <s v="Survey251"/>
    <s v="d"/>
    <s v="c"/>
    <s v="b"/>
    <s v="a"/>
    <s v="a"/>
    <n v="0"/>
    <x v="0"/>
    <x v="1"/>
    <x v="3"/>
    <x v="1"/>
    <n v="0"/>
  </r>
  <r>
    <s v="Survey252"/>
    <s v="a"/>
    <s v="b"/>
    <s v="a"/>
    <s v="a"/>
    <s v="b"/>
    <n v="2"/>
    <x v="1"/>
    <x v="0"/>
    <x v="0"/>
    <x v="2"/>
    <n v="2"/>
  </r>
  <r>
    <s v="Survey253"/>
    <s v="d"/>
    <s v="b"/>
    <s v="a"/>
    <s v="b"/>
    <s v="d"/>
    <n v="1"/>
    <x v="0"/>
    <x v="1"/>
    <x v="0"/>
    <x v="3"/>
    <n v="1"/>
  </r>
  <r>
    <s v="Survey254"/>
    <s v="b"/>
    <s v="b"/>
    <s v="c"/>
    <s v="b"/>
    <s v="a"/>
    <n v="2"/>
    <x v="1"/>
    <x v="3"/>
    <x v="0"/>
    <x v="1"/>
    <n v="2"/>
  </r>
  <r>
    <s v="Survey255"/>
    <s v="c"/>
    <s v="a"/>
    <s v="b"/>
    <s v="b"/>
    <s v="a"/>
    <n v="2"/>
    <x v="1"/>
    <x v="2"/>
    <x v="1"/>
    <x v="1"/>
    <n v="2"/>
  </r>
  <r>
    <s v="Survey256"/>
    <s v="a"/>
    <s v="a"/>
    <s v="b"/>
    <s v="b"/>
    <s v="a"/>
    <n v="3"/>
    <x v="1"/>
    <x v="0"/>
    <x v="1"/>
    <x v="1"/>
    <s v="3+"/>
  </r>
  <r>
    <s v="Survey257"/>
    <s v="c"/>
    <s v="a"/>
    <s v="c"/>
    <s v="b"/>
    <s v="b"/>
    <n v="3"/>
    <x v="1"/>
    <x v="2"/>
    <x v="1"/>
    <x v="2"/>
    <s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260A2C-8FA7-4810-AB45-5479A666DE2A}" name="Service Calls per Cit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11" firstHeaderRow="1" firstDataRow="1" firstDataCol="1"/>
  <pivotFields count="1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8">
        <item x="4"/>
        <item x="2"/>
        <item x="6"/>
        <item x="3"/>
        <item x="5"/>
        <item x="1"/>
        <item x="0"/>
        <item x="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20" outline="0" showAll="0" defaultSubtotal="0">
      <extLst>
        <ext xmlns:x14="http://schemas.microsoft.com/office/spreadsheetml/2009/9/main" uri="{2946ED86-A175-432a-8AC1-64E0C546D7DE}">
          <x14:pivotField fillDownLabels="1"/>
        </ext>
      </extLst>
    </pivotField>
    <pivotField compact="0" numFmtId="20" outline="0" showAll="0" defaultSubtotal="0">
      <extLst>
        <ext xmlns:x14="http://schemas.microsoft.com/office/spreadsheetml/2009/9/main" uri="{2946ED86-A175-432a-8AC1-64E0C546D7DE}">
          <x14:pivotField fillDownLabels="1"/>
        </ext>
      </extLst>
    </pivotField>
    <pivotField compact="0" numFmtId="2" outline="0" showAll="0" defaultSubtotal="0">
      <extLst>
        <ext xmlns:x14="http://schemas.microsoft.com/office/spreadsheetml/2009/9/main" uri="{2946ED86-A175-432a-8AC1-64E0C546D7DE}">
          <x14:pivotField fillDownLabels="1"/>
        </ext>
      </extLst>
    </pivotField>
    <pivotField compact="0" numFmtId="6"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8"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8" outline="0" showAll="0" defaultSubtotal="0">
      <extLst>
        <ext xmlns:x14="http://schemas.microsoft.com/office/spreadsheetml/2009/9/main" uri="{2946ED86-A175-432a-8AC1-64E0C546D7DE}">
          <x14:pivotField fillDownLabels="1"/>
        </ext>
      </extLst>
    </pivotField>
  </pivotFields>
  <rowFields count="1">
    <field x="4"/>
  </rowFields>
  <rowItems count="8">
    <i>
      <x/>
    </i>
    <i>
      <x v="1"/>
    </i>
    <i>
      <x v="2"/>
    </i>
    <i>
      <x v="3"/>
    </i>
    <i>
      <x v="4"/>
    </i>
    <i>
      <x v="5"/>
    </i>
    <i>
      <x v="6"/>
    </i>
    <i>
      <x v="7"/>
    </i>
  </rowItems>
  <colItems count="1">
    <i/>
  </colItems>
  <dataFields count="1">
    <dataField name="Count of City" fld="4"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28C6F5-9951-4E79-A23F-77AB8006503A}" name="speaker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0:F14" firstHeaderRow="1" firstDataRow="2" firstDataCol="1"/>
  <pivotFields count="12">
    <pivotField dataField="1" showAll="0"/>
    <pivotField showAll="0"/>
    <pivotField showAll="0"/>
    <pivotField showAll="0"/>
    <pivotField showAll="0"/>
    <pivotField showAll="0"/>
    <pivotField showAll="0"/>
    <pivotField axis="axisRow" showAll="0">
      <items count="3">
        <item x="0"/>
        <item x="1"/>
        <item t="default"/>
      </items>
    </pivotField>
    <pivotField showAll="0"/>
    <pivotField axis="axisCol" showAll="0">
      <items count="5">
        <item x="2"/>
        <item x="3"/>
        <item x="0"/>
        <item x="1"/>
        <item t="default"/>
      </items>
    </pivotField>
    <pivotField showAll="0">
      <items count="5">
        <item h="1" x="0"/>
        <item h="1" x="2"/>
        <item x="1"/>
        <item h="1" x="3"/>
        <item t="default"/>
      </items>
    </pivotField>
    <pivotField showAll="0"/>
  </pivotFields>
  <rowFields count="1">
    <field x="7"/>
  </rowFields>
  <rowItems count="3">
    <i>
      <x/>
    </i>
    <i>
      <x v="1"/>
    </i>
    <i t="grand">
      <x/>
    </i>
  </rowItems>
  <colFields count="1">
    <field x="9"/>
  </colFields>
  <colItems count="5">
    <i>
      <x/>
    </i>
    <i>
      <x v="1"/>
    </i>
    <i>
      <x v="2"/>
    </i>
    <i>
      <x v="3"/>
    </i>
    <i t="grand">
      <x/>
    </i>
  </colItems>
  <dataFields count="1">
    <dataField name="Count of ID" fld="0" subtotal="count" baseField="0" baseItem="0"/>
  </dataFields>
  <chartFormats count="4">
    <chartFormat chart="1" format="12" series="1">
      <pivotArea type="data" outline="0" fieldPosition="0">
        <references count="2">
          <reference field="4294967294" count="1" selected="0">
            <x v="0"/>
          </reference>
          <reference field="9" count="1" selected="0">
            <x v="1"/>
          </reference>
        </references>
      </pivotArea>
    </chartFormat>
    <chartFormat chart="1" format="13" series="1">
      <pivotArea type="data" outline="0" fieldPosition="0">
        <references count="2">
          <reference field="4294967294" count="1" selected="0">
            <x v="0"/>
          </reference>
          <reference field="9" count="1" selected="0">
            <x v="2"/>
          </reference>
        </references>
      </pivotArea>
    </chartFormat>
    <chartFormat chart="1" format="14" series="1">
      <pivotArea type="data" outline="0" fieldPosition="0">
        <references count="2">
          <reference field="4294967294" count="1" selected="0">
            <x v="0"/>
          </reference>
          <reference field="9" count="1" selected="0">
            <x v="0"/>
          </reference>
        </references>
      </pivotArea>
    </chartFormat>
    <chartFormat chart="1" format="15"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00F62A-70D1-4B6C-BD2C-21F9A982C080}" name="workshop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8" firstHeaderRow="1" firstDataRow="2" firstDataCol="1"/>
  <pivotFields count="12">
    <pivotField dataField="1" showAll="0"/>
    <pivotField showAll="0"/>
    <pivotField showAll="0"/>
    <pivotField showAll="0"/>
    <pivotField showAll="0"/>
    <pivotField showAll="0"/>
    <pivotField showAll="0"/>
    <pivotField axis="axisRow" showAll="0">
      <items count="3">
        <item x="0"/>
        <item x="1"/>
        <item t="default"/>
      </items>
    </pivotField>
    <pivotField axis="axisCol" showAll="0">
      <items count="5">
        <item x="1"/>
        <item x="2"/>
        <item x="3"/>
        <item x="0"/>
        <item t="default"/>
      </items>
    </pivotField>
    <pivotField showAll="0"/>
    <pivotField showAll="0">
      <items count="5">
        <item h="1" x="0"/>
        <item h="1" x="2"/>
        <item x="1"/>
        <item h="1" x="3"/>
        <item t="default"/>
      </items>
    </pivotField>
    <pivotField showAll="0"/>
  </pivotFields>
  <rowFields count="1">
    <field x="7"/>
  </rowFields>
  <rowItems count="3">
    <i>
      <x/>
    </i>
    <i>
      <x v="1"/>
    </i>
    <i t="grand">
      <x/>
    </i>
  </rowItems>
  <colFields count="1">
    <field x="8"/>
  </colFields>
  <colItems count="5">
    <i>
      <x/>
    </i>
    <i>
      <x v="1"/>
    </i>
    <i>
      <x v="2"/>
    </i>
    <i>
      <x v="3"/>
    </i>
    <i t="grand">
      <x/>
    </i>
  </colItems>
  <dataFields count="1">
    <dataField name="Count of ID" fld="0" subtotal="count" baseField="0" baseItem="0"/>
  </dataFields>
  <chartFormats count="4">
    <chartFormat chart="1" format="12" series="1">
      <pivotArea type="data" outline="0" fieldPosition="0">
        <references count="2">
          <reference field="4294967294" count="1" selected="0">
            <x v="0"/>
          </reference>
          <reference field="8" count="1" selected="0">
            <x v="1"/>
          </reference>
        </references>
      </pivotArea>
    </chartFormat>
    <chartFormat chart="1" format="13" series="1">
      <pivotArea type="data" outline="0" fieldPosition="0">
        <references count="2">
          <reference field="4294967294" count="1" selected="0">
            <x v="0"/>
          </reference>
          <reference field="8" count="1" selected="0">
            <x v="2"/>
          </reference>
        </references>
      </pivotArea>
    </chartFormat>
    <chartFormat chart="1" format="14" series="1">
      <pivotArea type="data" outline="0" fieldPosition="0">
        <references count="2">
          <reference field="4294967294" count="1" selected="0">
            <x v="0"/>
          </reference>
          <reference field="8" count="1" selected="0">
            <x v="0"/>
          </reference>
        </references>
      </pivotArea>
    </chartFormat>
    <chartFormat chart="1" format="15" series="1">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hool" xr10:uid="{1C33FEDF-1912-4098-A4CD-5E512EA72FE7}" sourceName="School">
  <pivotTables>
    <pivotTable tabId="30" name="workshop pivot"/>
    <pivotTable tabId="30" name="speaker pivot"/>
  </pivotTables>
  <data>
    <tabular pivotCacheId="526446950">
      <items count="4">
        <i x="0"/>
        <i x="2"/>
        <i x="1"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hool" xr10:uid="{3162E18C-3A78-4ECE-8B3C-266700D629BE}" cache="Slicer_School" caption="School" columnCoun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5DB8CA-C89A-4D19-9B3C-188A701B1AB1}" name="Recruits" displayName="Recruits" ref="A4:P1041" totalsRowShown="0" headerRowDxfId="33" dataDxfId="32" tableBorderDxfId="31" headerRowCellStyle="Accent5">
  <autoFilter ref="A4:P1041" xr:uid="{5E197410-FED1-4DC5-8C93-524A202C5E8B}">
    <filterColumn colId="4">
      <filters>
        <filter val="Programmer"/>
        <filter val="Systems Analyst"/>
        <filter val="Website Designer"/>
      </filters>
    </filterColumn>
  </autoFilter>
  <tableColumns count="16">
    <tableColumn id="1" xr3:uid="{2EA21419-EE57-423B-A29F-D12D098F0E5D}" name="Applicant ID" dataDxfId="30"/>
    <tableColumn id="2" xr3:uid="{82725AC0-5F21-4BA1-974C-776D404B42B0}" name="First Name" dataDxfId="29"/>
    <tableColumn id="3" xr3:uid="{7733F00B-E1B0-4F20-BE65-A2B03CF6F028}" name="Last Name" dataDxfId="28"/>
    <tableColumn id="4" xr3:uid="{716EE950-E2DA-4DB1-9D39-D141F28CA471}" name="Full Name " dataDxfId="27"/>
    <tableColumn id="5" xr3:uid="{FFC73F89-0F92-4FCB-85C3-751591584B46}" name="Position" dataDxfId="26"/>
    <tableColumn id="6" xr3:uid="{7D0A4D2F-F25A-4711-976F-DFF9756748B7}" name="Department" dataDxfId="25"/>
    <tableColumn id="7" xr3:uid="{6981EF8C-FC43-4B26-9EF9-7C92C9B0E81F}" name="Application Date" dataDxfId="24"/>
    <tableColumn id="8" xr3:uid="{9CA83DF6-0413-42CF-AF68-208FE74FF2C4}" name="Source" dataDxfId="23"/>
    <tableColumn id="9" xr3:uid="{E6E94213-DC0A-4B1E-A569-83859828B7C7}" name="Phone Date" dataDxfId="22"/>
    <tableColumn id="10" xr3:uid="{E278A43E-2AD0-45D6-8C7C-E6B3460CCD9A}" name="Manager Date" dataDxfId="21"/>
    <tableColumn id="11" xr3:uid="{2757F9BE-8A01-4E58-9F75-861B7A6EDF1A}" name="Onsite Date" dataDxfId="20"/>
    <tableColumn id="12" xr3:uid="{50D5BBCC-5D61-48E3-8A86-2B02B89B5CAD}" name="Offer Date" dataDxfId="19"/>
    <tableColumn id="13" xr3:uid="{CD4501AA-9272-4B18-8178-69447F9CC928}" name="Acceptance Date" dataDxfId="18"/>
    <tableColumn id="14" xr3:uid="{9143F25D-B4B8-4B44-B93B-6316E4584D75}" name="Hired" dataDxfId="17"/>
    <tableColumn id="15" xr3:uid="{8172B83C-66D4-49FA-ACBE-EDFC5B131646}" name="Base Salary" dataDxfId="16"/>
    <tableColumn id="16" xr3:uid="{627F3E18-BF61-441A-97D0-3018D693F60D}" name="Days to Hire" dataDxfId="15">
      <calculatedColumnFormula>Applications!$M5-Applications!$G5</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A11DDD-2D03-449A-BEC1-319262282807}" name="Survey" displayName="Survey" ref="A5:L262" totalsRowShown="0" headerRowDxfId="14" dataDxfId="13" tableBorderDxfId="12">
  <autoFilter ref="A5:L262" xr:uid="{96263F9D-D557-4C20-AE5D-C2AC47868BA1}"/>
  <tableColumns count="12">
    <tableColumn id="1" xr3:uid="{7D42102F-033C-48B6-B9F4-9887CB4D5CC2}" name="ID" dataDxfId="11"/>
    <tableColumn id="2" xr3:uid="{2AF283FF-D553-414F-BBE5-33E970B3847D}" name="Q1" dataDxfId="10"/>
    <tableColumn id="3" xr3:uid="{05B97BA8-AD35-4A85-B12C-39E34C5DD4F0}" name="Q2" dataDxfId="9"/>
    <tableColumn id="4" xr3:uid="{F0B64F45-BE63-4C09-92B6-A43D8914C870}" name="Q3" dataDxfId="8"/>
    <tableColumn id="5" xr3:uid="{2FC1D559-1D60-4FEF-AC52-B86CDE9E7CFE}" name="Q4" dataDxfId="7"/>
    <tableColumn id="6" xr3:uid="{914A583E-6BD4-4E71-8B94-F9EE860E9AFF}" name="Q5" dataDxfId="6"/>
    <tableColumn id="7" xr3:uid="{7AB6F4D8-B2D9-496A-948E-01548B8CD05E}" name="Q6" dataDxfId="5"/>
    <tableColumn id="8" xr3:uid="{B37BC6CA-713B-47A2-A89A-9AB286A00E62}" name="Return" dataDxfId="4"/>
    <tableColumn id="9" xr3:uid="{E7B07D07-0FF0-4CDA-B274-0380556452F9}" name="Workshops" dataDxfId="3">
      <calculatedColumnFormula>_xlfn.XLOOKUP(Survey[[#This Row],[Q1]],Survey_codes,Survey_values)</calculatedColumnFormula>
    </tableColumn>
    <tableColumn id="10" xr3:uid="{624603C0-830A-493E-B76B-8B2675C2F653}" name="Speakers" dataDxfId="2">
      <calculatedColumnFormula>_xlfn.XLOOKUP(Survey[[#This Row],[Q2]],Survey_codes,Survey_values)</calculatedColumnFormula>
    </tableColumn>
    <tableColumn id="11" xr3:uid="{2FBD8FDC-0C49-4CAC-86F8-118A4CA1554E}" name="School" dataDxfId="1">
      <calculatedColumnFormula>_xlfn.XLOOKUP(Survey[[#This Row],[Q5]],School_codes,School_values)</calculatedColumnFormula>
    </tableColumn>
    <tableColumn id="12" xr3:uid="{8609BDE3-A796-4A80-97B7-B5DAD7EADAA0}" name="Prior Conferences" dataDxfId="0">
      <calculatedColumnFormula>_xlfn.XLOOKUP(Survey[[#This Row],[Q6]],Conference_codes,Conference_values,FALSE,-1)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C9"/>
  <sheetViews>
    <sheetView showGridLines="0" workbookViewId="0">
      <selection activeCell="N4" sqref="N4"/>
    </sheetView>
  </sheetViews>
  <sheetFormatPr defaultRowHeight="14.5" x14ac:dyDescent="0.35"/>
  <sheetData>
    <row r="1" spans="1:3" ht="36.5" thickBot="1" x14ac:dyDescent="0.85">
      <c r="A1" s="67" t="s">
        <v>0</v>
      </c>
      <c r="B1" s="68"/>
    </row>
    <row r="2" spans="1:3" x14ac:dyDescent="0.35">
      <c r="A2" t="s">
        <v>1</v>
      </c>
    </row>
    <row r="4" spans="1:3" x14ac:dyDescent="0.35">
      <c r="B4" s="1"/>
    </row>
    <row r="9" spans="1:3" x14ac:dyDescent="0.35">
      <c r="C9" s="53"/>
    </row>
  </sheetData>
  <mergeCells count="1">
    <mergeCell ref="A1:B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F46F2-B3F3-49A9-8D04-27524D21D7DD}">
  <sheetPr>
    <tabColor theme="5"/>
  </sheetPr>
  <dimension ref="A3:B11"/>
  <sheetViews>
    <sheetView tabSelected="1" workbookViewId="0"/>
  </sheetViews>
  <sheetFormatPr defaultRowHeight="14.5" x14ac:dyDescent="0.35"/>
  <cols>
    <col min="1" max="1" width="9.7265625" bestFit="1" customWidth="1"/>
    <col min="2" max="2" width="11.7265625" bestFit="1" customWidth="1"/>
  </cols>
  <sheetData>
    <row r="3" spans="1:2" x14ac:dyDescent="0.35">
      <c r="A3" s="66" t="s">
        <v>8</v>
      </c>
      <c r="B3" t="s">
        <v>4105</v>
      </c>
    </row>
    <row r="4" spans="1:2" x14ac:dyDescent="0.35">
      <c r="A4" t="s">
        <v>48</v>
      </c>
      <c r="B4">
        <v>7</v>
      </c>
    </row>
    <row r="5" spans="1:2" x14ac:dyDescent="0.35">
      <c r="A5" t="s">
        <v>32</v>
      </c>
      <c r="B5">
        <v>5</v>
      </c>
    </row>
    <row r="6" spans="1:2" x14ac:dyDescent="0.35">
      <c r="A6" t="s">
        <v>72</v>
      </c>
      <c r="B6">
        <v>7</v>
      </c>
    </row>
    <row r="7" spans="1:2" x14ac:dyDescent="0.35">
      <c r="A7" t="s">
        <v>42</v>
      </c>
      <c r="B7">
        <v>4</v>
      </c>
    </row>
    <row r="8" spans="1:2" x14ac:dyDescent="0.35">
      <c r="A8" t="s">
        <v>62</v>
      </c>
      <c r="B8">
        <v>3</v>
      </c>
    </row>
    <row r="9" spans="1:2" x14ac:dyDescent="0.35">
      <c r="A9" t="s">
        <v>27</v>
      </c>
      <c r="B9">
        <v>8</v>
      </c>
    </row>
    <row r="10" spans="1:2" x14ac:dyDescent="0.35">
      <c r="A10" t="s">
        <v>21</v>
      </c>
      <c r="B10">
        <v>17</v>
      </c>
    </row>
    <row r="11" spans="1:2" x14ac:dyDescent="0.35">
      <c r="A11" t="s">
        <v>76</v>
      </c>
      <c r="B11">
        <v>5</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5"/>
  </sheetPr>
  <dimension ref="A1:S69"/>
  <sheetViews>
    <sheetView topLeftCell="B1" zoomScale="60" zoomScaleNormal="60" workbookViewId="0">
      <selection activeCell="B9" sqref="B9"/>
    </sheetView>
  </sheetViews>
  <sheetFormatPr defaultColWidth="9.26953125" defaultRowHeight="14.5" x14ac:dyDescent="0.35"/>
  <cols>
    <col min="1" max="1" width="28.36328125" customWidth="1"/>
    <col min="2" max="2" width="21.453125" bestFit="1" customWidth="1"/>
    <col min="3" max="3" width="18.6328125" bestFit="1" customWidth="1"/>
    <col min="4" max="4" width="23.1796875" bestFit="1" customWidth="1"/>
    <col min="5" max="5" width="10.81640625" bestFit="1" customWidth="1"/>
    <col min="6" max="6" width="5.54296875" bestFit="1" customWidth="1"/>
    <col min="7" max="7" width="10.54296875" bestFit="1" customWidth="1"/>
    <col min="8" max="9" width="14.26953125" bestFit="1" customWidth="1"/>
    <col min="10" max="10" width="11.26953125" bestFit="1" customWidth="1"/>
    <col min="11" max="11" width="12.7265625" bestFit="1" customWidth="1"/>
    <col min="12" max="13" width="13.453125" bestFit="1" customWidth="1"/>
    <col min="14" max="14" width="11.26953125" bestFit="1" customWidth="1"/>
    <col min="15" max="16" width="14.1796875" bestFit="1" customWidth="1"/>
    <col min="17" max="17" width="16.6328125" customWidth="1"/>
    <col min="18" max="18" width="9.26953125" customWidth="1"/>
  </cols>
  <sheetData>
    <row r="1" spans="1:19" ht="36" x14ac:dyDescent="0.8">
      <c r="A1" s="4" t="s">
        <v>2</v>
      </c>
    </row>
    <row r="2" spans="1:19" ht="26" x14ac:dyDescent="0.6">
      <c r="A2" s="5" t="s">
        <v>3</v>
      </c>
      <c r="C2" s="1">
        <f ca="1">TODAY()</f>
        <v>45518</v>
      </c>
    </row>
    <row r="4" spans="1:19" x14ac:dyDescent="0.35">
      <c r="A4" t="s">
        <v>4</v>
      </c>
      <c r="B4">
        <f>COUNT(N10:N65)</f>
        <v>56</v>
      </c>
    </row>
    <row r="5" spans="1:19" x14ac:dyDescent="0.35">
      <c r="A5" t="s">
        <v>4102</v>
      </c>
      <c r="B5" s="2">
        <f>SUM(L10:L65)</f>
        <v>87.5</v>
      </c>
    </row>
    <row r="6" spans="1:19" x14ac:dyDescent="0.35">
      <c r="A6" t="s">
        <v>4104</v>
      </c>
      <c r="B6">
        <f>MODE(O10:O65)</f>
        <v>74.999999999999972</v>
      </c>
    </row>
    <row r="7" spans="1:19" x14ac:dyDescent="0.35">
      <c r="B7" s="3"/>
      <c r="C7" s="3"/>
      <c r="D7" s="3"/>
    </row>
    <row r="9" spans="1:19" ht="29" x14ac:dyDescent="0.35">
      <c r="A9" t="s">
        <v>4035</v>
      </c>
      <c r="B9" t="s">
        <v>5</v>
      </c>
      <c r="C9" t="s">
        <v>6</v>
      </c>
      <c r="D9" t="s">
        <v>7</v>
      </c>
      <c r="E9" t="s">
        <v>8</v>
      </c>
      <c r="F9" t="s">
        <v>9</v>
      </c>
      <c r="G9" t="s">
        <v>10</v>
      </c>
      <c r="H9" t="s">
        <v>11</v>
      </c>
      <c r="I9" t="s">
        <v>12</v>
      </c>
      <c r="J9" t="s">
        <v>13</v>
      </c>
      <c r="K9" t="s">
        <v>14</v>
      </c>
      <c r="L9" t="s">
        <v>4024</v>
      </c>
      <c r="M9" t="s">
        <v>15</v>
      </c>
      <c r="N9" t="s">
        <v>16</v>
      </c>
      <c r="O9" t="s">
        <v>17</v>
      </c>
      <c r="P9" t="s">
        <v>18</v>
      </c>
      <c r="Q9" s="64" t="s">
        <v>4103</v>
      </c>
    </row>
    <row r="10" spans="1:19" x14ac:dyDescent="0.35">
      <c r="A10" t="s">
        <v>4036</v>
      </c>
      <c r="B10" t="s">
        <v>19</v>
      </c>
      <c r="C10" t="s">
        <v>19</v>
      </c>
      <c r="D10" t="s">
        <v>20</v>
      </c>
      <c r="E10" t="s">
        <v>21</v>
      </c>
      <c r="F10" t="s">
        <v>22</v>
      </c>
      <c r="G10" s="62" t="s">
        <v>4095</v>
      </c>
      <c r="H10" t="s">
        <v>23</v>
      </c>
      <c r="I10" s="1">
        <v>43010</v>
      </c>
      <c r="J10" s="7">
        <v>0.34375</v>
      </c>
      <c r="K10" s="7">
        <v>0.39583333333333331</v>
      </c>
      <c r="L10" s="2">
        <f>(K10-J10)*24</f>
        <v>1.2499999999999996</v>
      </c>
      <c r="M10" s="8">
        <v>50</v>
      </c>
      <c r="N10" s="3">
        <v>75.25</v>
      </c>
      <c r="O10" s="3">
        <f>M10*L10+N10</f>
        <v>137.74999999999997</v>
      </c>
      <c r="P10" t="s">
        <v>24</v>
      </c>
      <c r="Q10" s="65">
        <f>SUM($O$10:O10)</f>
        <v>137.74999999999997</v>
      </c>
      <c r="S10" s="6"/>
    </row>
    <row r="11" spans="1:19" x14ac:dyDescent="0.35">
      <c r="A11" t="s">
        <v>4037</v>
      </c>
      <c r="B11" t="s">
        <v>25</v>
      </c>
      <c r="C11" t="s">
        <v>25</v>
      </c>
      <c r="D11" t="s">
        <v>26</v>
      </c>
      <c r="E11" t="s">
        <v>27</v>
      </c>
      <c r="F11" t="s">
        <v>22</v>
      </c>
      <c r="G11" s="62" t="s">
        <v>4096</v>
      </c>
      <c r="H11" t="s">
        <v>28</v>
      </c>
      <c r="I11" s="1">
        <v>43010</v>
      </c>
      <c r="J11" s="7">
        <v>0.47916666666666669</v>
      </c>
      <c r="K11" s="7">
        <v>0.53125</v>
      </c>
      <c r="L11" s="2">
        <f t="shared" ref="L11:L65" si="0">(K11-J11)*24</f>
        <v>1.2499999999999996</v>
      </c>
      <c r="M11" s="8">
        <v>50</v>
      </c>
      <c r="N11" s="8">
        <v>0</v>
      </c>
      <c r="O11" s="3">
        <f t="shared" ref="O11:O65" si="1">M11*L11+N11</f>
        <v>62.499999999999979</v>
      </c>
      <c r="P11" t="s">
        <v>29</v>
      </c>
      <c r="Q11" s="65">
        <f>SUM($O$10:O11)</f>
        <v>200.24999999999994</v>
      </c>
      <c r="S11" s="6"/>
    </row>
    <row r="12" spans="1:19" x14ac:dyDescent="0.35">
      <c r="A12" t="s">
        <v>4069</v>
      </c>
      <c r="B12" t="s">
        <v>30</v>
      </c>
      <c r="C12" t="s">
        <v>30</v>
      </c>
      <c r="D12" t="s">
        <v>31</v>
      </c>
      <c r="E12" t="s">
        <v>32</v>
      </c>
      <c r="F12" t="s">
        <v>33</v>
      </c>
      <c r="G12" s="63">
        <v>19007</v>
      </c>
      <c r="H12" t="s">
        <v>34</v>
      </c>
      <c r="I12" s="1">
        <v>43010</v>
      </c>
      <c r="J12" s="7">
        <v>0.55208333333333337</v>
      </c>
      <c r="K12" s="7">
        <v>0.625</v>
      </c>
      <c r="L12" s="2">
        <f t="shared" si="0"/>
        <v>1.7499999999999991</v>
      </c>
      <c r="M12" s="8">
        <v>50</v>
      </c>
      <c r="N12" s="3">
        <v>20.5</v>
      </c>
      <c r="O12" s="3">
        <f t="shared" si="1"/>
        <v>107.99999999999996</v>
      </c>
      <c r="P12" t="s">
        <v>35</v>
      </c>
      <c r="Q12" s="65">
        <f>SUM($O$10:O12)</f>
        <v>308.24999999999989</v>
      </c>
      <c r="S12" s="6"/>
    </row>
    <row r="13" spans="1:19" x14ac:dyDescent="0.35">
      <c r="A13" t="s">
        <v>4038</v>
      </c>
      <c r="B13" t="s">
        <v>36</v>
      </c>
      <c r="C13" t="s">
        <v>36</v>
      </c>
      <c r="D13" t="s">
        <v>37</v>
      </c>
      <c r="E13" t="s">
        <v>21</v>
      </c>
      <c r="F13" t="s">
        <v>22</v>
      </c>
      <c r="G13" s="62" t="s">
        <v>4101</v>
      </c>
      <c r="H13" t="s">
        <v>38</v>
      </c>
      <c r="I13" s="1">
        <v>43011</v>
      </c>
      <c r="J13" s="7">
        <v>0.38541666666666669</v>
      </c>
      <c r="K13" s="7">
        <v>0.45833333333333331</v>
      </c>
      <c r="L13" s="2">
        <f t="shared" si="0"/>
        <v>1.7499999999999991</v>
      </c>
      <c r="M13" s="8">
        <v>55</v>
      </c>
      <c r="N13" s="3">
        <v>45.89</v>
      </c>
      <c r="O13" s="3">
        <f t="shared" si="1"/>
        <v>142.13999999999996</v>
      </c>
      <c r="P13" t="s">
        <v>39</v>
      </c>
      <c r="Q13" s="65">
        <f>SUM($O$10:O13)</f>
        <v>450.38999999999987</v>
      </c>
      <c r="S13" s="6"/>
    </row>
    <row r="14" spans="1:19" x14ac:dyDescent="0.35">
      <c r="A14" t="s">
        <v>4070</v>
      </c>
      <c r="B14" t="s">
        <v>40</v>
      </c>
      <c r="C14" t="s">
        <v>4025</v>
      </c>
      <c r="D14" t="s">
        <v>41</v>
      </c>
      <c r="E14" t="s">
        <v>42</v>
      </c>
      <c r="F14" t="s">
        <v>43</v>
      </c>
      <c r="G14" s="63">
        <v>11756</v>
      </c>
      <c r="H14" t="s">
        <v>44</v>
      </c>
      <c r="I14" s="1">
        <v>43011</v>
      </c>
      <c r="J14" s="7">
        <v>0.52083333333333337</v>
      </c>
      <c r="K14" s="7">
        <v>0.5625</v>
      </c>
      <c r="L14" s="2">
        <f t="shared" si="0"/>
        <v>0.99999999999999911</v>
      </c>
      <c r="M14" s="8">
        <v>60</v>
      </c>
      <c r="N14" s="8">
        <v>0</v>
      </c>
      <c r="O14" s="3">
        <f t="shared" si="1"/>
        <v>59.999999999999943</v>
      </c>
      <c r="P14" t="s">
        <v>45</v>
      </c>
      <c r="Q14" s="65">
        <f>SUM($O$10:O14)</f>
        <v>510.38999999999982</v>
      </c>
      <c r="S14" s="6"/>
    </row>
    <row r="15" spans="1:19" x14ac:dyDescent="0.35">
      <c r="A15" t="s">
        <v>4039</v>
      </c>
      <c r="B15" t="s">
        <v>46</v>
      </c>
      <c r="C15" t="s">
        <v>46</v>
      </c>
      <c r="D15" t="s">
        <v>47</v>
      </c>
      <c r="E15" t="s">
        <v>48</v>
      </c>
      <c r="F15" t="s">
        <v>22</v>
      </c>
      <c r="G15" s="62" t="s">
        <v>4094</v>
      </c>
      <c r="H15" t="s">
        <v>49</v>
      </c>
      <c r="I15" s="1">
        <v>43011</v>
      </c>
      <c r="J15" s="7">
        <v>0.60416666666666663</v>
      </c>
      <c r="K15" s="7">
        <v>0.69791666666666663</v>
      </c>
      <c r="L15" s="2">
        <f t="shared" si="0"/>
        <v>2.25</v>
      </c>
      <c r="M15" s="8">
        <v>55</v>
      </c>
      <c r="N15" s="8">
        <v>0</v>
      </c>
      <c r="O15" s="3">
        <f t="shared" si="1"/>
        <v>123.75</v>
      </c>
      <c r="P15" t="s">
        <v>39</v>
      </c>
      <c r="Q15" s="65">
        <f>SUM($O$10:O15)</f>
        <v>634.13999999999987</v>
      </c>
      <c r="S15" s="6"/>
    </row>
    <row r="16" spans="1:19" x14ac:dyDescent="0.35">
      <c r="A16" t="s">
        <v>4040</v>
      </c>
      <c r="B16" t="s">
        <v>50</v>
      </c>
      <c r="C16" t="s">
        <v>4026</v>
      </c>
      <c r="D16" t="s">
        <v>51</v>
      </c>
      <c r="E16" t="s">
        <v>21</v>
      </c>
      <c r="F16" t="s">
        <v>22</v>
      </c>
      <c r="G16" s="62" t="s">
        <v>4093</v>
      </c>
      <c r="H16" t="s">
        <v>52</v>
      </c>
      <c r="I16" s="1">
        <v>43011</v>
      </c>
      <c r="J16" s="7">
        <v>0.67708333333333337</v>
      </c>
      <c r="K16" s="7">
        <v>0.72916666666666663</v>
      </c>
      <c r="L16" s="2">
        <f t="shared" si="0"/>
        <v>1.2499999999999982</v>
      </c>
      <c r="M16" s="8">
        <v>55</v>
      </c>
      <c r="N16" s="3">
        <v>114.84</v>
      </c>
      <c r="O16" s="3">
        <f t="shared" si="1"/>
        <v>183.58999999999992</v>
      </c>
      <c r="P16" t="s">
        <v>24</v>
      </c>
      <c r="Q16" s="65">
        <f>SUM($O$10:O16)</f>
        <v>817.72999999999979</v>
      </c>
      <c r="S16" s="6"/>
    </row>
    <row r="17" spans="1:19" x14ac:dyDescent="0.35">
      <c r="A17" t="s">
        <v>4041</v>
      </c>
      <c r="B17" t="s">
        <v>53</v>
      </c>
      <c r="C17" t="s">
        <v>53</v>
      </c>
      <c r="D17" t="s">
        <v>54</v>
      </c>
      <c r="E17" t="s">
        <v>21</v>
      </c>
      <c r="F17" t="s">
        <v>22</v>
      </c>
      <c r="G17" s="62" t="s">
        <v>4093</v>
      </c>
      <c r="H17" t="s">
        <v>55</v>
      </c>
      <c r="I17" s="1">
        <v>43012</v>
      </c>
      <c r="J17" s="7">
        <v>0.30208333333333331</v>
      </c>
      <c r="K17" s="7">
        <v>0.40625</v>
      </c>
      <c r="L17" s="2">
        <f t="shared" si="0"/>
        <v>2.5000000000000004</v>
      </c>
      <c r="M17" s="8">
        <v>60</v>
      </c>
      <c r="N17" s="3">
        <v>79.22</v>
      </c>
      <c r="O17" s="3">
        <f t="shared" si="1"/>
        <v>229.22000000000003</v>
      </c>
      <c r="P17" t="s">
        <v>39</v>
      </c>
      <c r="Q17" s="65">
        <f>SUM($O$10:O17)</f>
        <v>1046.9499999999998</v>
      </c>
      <c r="S17" s="6"/>
    </row>
    <row r="18" spans="1:19" x14ac:dyDescent="0.35">
      <c r="A18" t="s">
        <v>4071</v>
      </c>
      <c r="B18" t="s">
        <v>56</v>
      </c>
      <c r="C18" t="s">
        <v>56</v>
      </c>
      <c r="D18" t="s">
        <v>57</v>
      </c>
      <c r="E18" t="s">
        <v>21</v>
      </c>
      <c r="F18" t="s">
        <v>22</v>
      </c>
      <c r="G18" s="62" t="s">
        <v>4097</v>
      </c>
      <c r="H18" t="s">
        <v>58</v>
      </c>
      <c r="I18" s="1">
        <v>43012</v>
      </c>
      <c r="J18" s="7">
        <v>0.51041666666666663</v>
      </c>
      <c r="K18" s="7">
        <v>0.57291666666666663</v>
      </c>
      <c r="L18" s="2">
        <f t="shared" si="0"/>
        <v>1.5</v>
      </c>
      <c r="M18" s="8">
        <v>50</v>
      </c>
      <c r="N18" s="8">
        <v>0</v>
      </c>
      <c r="O18" s="3">
        <f t="shared" si="1"/>
        <v>75</v>
      </c>
      <c r="P18" t="s">
        <v>59</v>
      </c>
      <c r="Q18" s="65">
        <f>SUM($O$10:O18)</f>
        <v>1121.9499999999998</v>
      </c>
      <c r="S18" s="6"/>
    </row>
    <row r="19" spans="1:19" x14ac:dyDescent="0.35">
      <c r="A19" t="s">
        <v>4042</v>
      </c>
      <c r="B19" t="s">
        <v>60</v>
      </c>
      <c r="C19" t="s">
        <v>60</v>
      </c>
      <c r="D19" t="s">
        <v>61</v>
      </c>
      <c r="E19" t="s">
        <v>62</v>
      </c>
      <c r="F19" t="s">
        <v>22</v>
      </c>
      <c r="G19" s="62" t="s">
        <v>4098</v>
      </c>
      <c r="H19" t="s">
        <v>63</v>
      </c>
      <c r="I19" s="1">
        <v>43013</v>
      </c>
      <c r="J19" s="7">
        <v>0.3125</v>
      </c>
      <c r="K19" s="7">
        <v>0.36458333333333331</v>
      </c>
      <c r="L19" s="2">
        <f t="shared" si="0"/>
        <v>1.2499999999999996</v>
      </c>
      <c r="M19" s="8">
        <v>60</v>
      </c>
      <c r="N19" s="3">
        <v>118.2</v>
      </c>
      <c r="O19" s="3">
        <f t="shared" si="1"/>
        <v>193.2</v>
      </c>
      <c r="P19" t="s">
        <v>24</v>
      </c>
      <c r="Q19" s="65">
        <f>SUM($O$10:O19)</f>
        <v>1315.1499999999999</v>
      </c>
      <c r="S19" s="6"/>
    </row>
    <row r="20" spans="1:19" x14ac:dyDescent="0.35">
      <c r="A20" t="s">
        <v>4043</v>
      </c>
      <c r="B20" t="s">
        <v>64</v>
      </c>
      <c r="C20" t="s">
        <v>64</v>
      </c>
      <c r="D20" t="s">
        <v>65</v>
      </c>
      <c r="E20" t="s">
        <v>21</v>
      </c>
      <c r="F20" t="s">
        <v>22</v>
      </c>
      <c r="G20" s="62" t="s">
        <v>4093</v>
      </c>
      <c r="H20" t="s">
        <v>66</v>
      </c>
      <c r="I20" s="1">
        <v>43013</v>
      </c>
      <c r="J20" s="7">
        <v>0.42708333333333331</v>
      </c>
      <c r="K20" s="7">
        <v>0.47916666666666669</v>
      </c>
      <c r="L20" s="2">
        <f t="shared" si="0"/>
        <v>1.2500000000000009</v>
      </c>
      <c r="M20" s="8">
        <v>50</v>
      </c>
      <c r="N20" s="3">
        <v>275.77999999999997</v>
      </c>
      <c r="O20" s="3">
        <f t="shared" si="1"/>
        <v>338.28000000000003</v>
      </c>
      <c r="P20" t="s">
        <v>39</v>
      </c>
      <c r="Q20" s="65">
        <f>SUM($O$10:O20)</f>
        <v>1653.4299999999998</v>
      </c>
      <c r="S20" s="6"/>
    </row>
    <row r="21" spans="1:19" x14ac:dyDescent="0.35">
      <c r="A21" t="s">
        <v>4091</v>
      </c>
      <c r="B21" t="s">
        <v>67</v>
      </c>
      <c r="C21" t="s">
        <v>4030</v>
      </c>
      <c r="D21" t="s">
        <v>68</v>
      </c>
      <c r="E21" t="s">
        <v>21</v>
      </c>
      <c r="F21" t="s">
        <v>22</v>
      </c>
      <c r="G21" s="62" t="s">
        <v>4099</v>
      </c>
      <c r="H21" t="s">
        <v>69</v>
      </c>
      <c r="I21" s="1">
        <v>43013</v>
      </c>
      <c r="J21" s="7">
        <v>0.51041666666666663</v>
      </c>
      <c r="K21" s="7">
        <v>0.5625</v>
      </c>
      <c r="L21" s="2">
        <f t="shared" si="0"/>
        <v>1.2500000000000009</v>
      </c>
      <c r="M21" s="8">
        <v>55</v>
      </c>
      <c r="N21" s="8">
        <v>0</v>
      </c>
      <c r="O21" s="3">
        <f t="shared" si="1"/>
        <v>68.750000000000043</v>
      </c>
      <c r="P21" t="s">
        <v>45</v>
      </c>
      <c r="Q21" s="65">
        <f>SUM($O$10:O21)</f>
        <v>1722.1799999999998</v>
      </c>
      <c r="S21" s="6"/>
    </row>
    <row r="22" spans="1:19" x14ac:dyDescent="0.35">
      <c r="A22" t="s">
        <v>4044</v>
      </c>
      <c r="B22" t="s">
        <v>70</v>
      </c>
      <c r="C22" t="s">
        <v>4028</v>
      </c>
      <c r="D22" t="s">
        <v>71</v>
      </c>
      <c r="E22" t="s">
        <v>72</v>
      </c>
      <c r="F22" t="s">
        <v>22</v>
      </c>
      <c r="G22" s="62" t="s">
        <v>4092</v>
      </c>
      <c r="H22" t="s">
        <v>73</v>
      </c>
      <c r="I22" s="1">
        <v>43013</v>
      </c>
      <c r="J22" s="7">
        <v>0.64583333333333337</v>
      </c>
      <c r="K22" s="7">
        <v>0.69791666666666663</v>
      </c>
      <c r="L22" s="2">
        <f t="shared" si="0"/>
        <v>1.2499999999999982</v>
      </c>
      <c r="M22" s="8">
        <v>55</v>
      </c>
      <c r="N22" s="3">
        <v>45.22</v>
      </c>
      <c r="O22" s="3">
        <f t="shared" si="1"/>
        <v>113.9699999999999</v>
      </c>
      <c r="P22" t="s">
        <v>24</v>
      </c>
      <c r="Q22" s="65">
        <f>SUM($O$10:O22)</f>
        <v>1836.1499999999996</v>
      </c>
      <c r="S22" s="6"/>
    </row>
    <row r="23" spans="1:19" x14ac:dyDescent="0.35">
      <c r="A23" t="s">
        <v>4072</v>
      </c>
      <c r="B23" t="s">
        <v>74</v>
      </c>
      <c r="C23" t="s">
        <v>74</v>
      </c>
      <c r="D23" t="s">
        <v>75</v>
      </c>
      <c r="E23" t="s">
        <v>76</v>
      </c>
      <c r="F23" t="s">
        <v>43</v>
      </c>
      <c r="G23" s="63">
        <v>11377</v>
      </c>
      <c r="H23" t="s">
        <v>77</v>
      </c>
      <c r="I23" s="1">
        <v>43014</v>
      </c>
      <c r="J23" s="7">
        <v>0.4375</v>
      </c>
      <c r="K23" s="7">
        <v>0.48958333333333331</v>
      </c>
      <c r="L23" s="2">
        <f t="shared" si="0"/>
        <v>1.2499999999999996</v>
      </c>
      <c r="M23" s="8">
        <v>50</v>
      </c>
      <c r="N23" s="3">
        <v>71.38</v>
      </c>
      <c r="O23" s="3">
        <f t="shared" si="1"/>
        <v>133.87999999999997</v>
      </c>
      <c r="P23" t="s">
        <v>45</v>
      </c>
      <c r="Q23" s="65">
        <f>SUM($O$10:O23)</f>
        <v>1970.0299999999995</v>
      </c>
      <c r="S23" s="6"/>
    </row>
    <row r="24" spans="1:19" x14ac:dyDescent="0.35">
      <c r="A24" t="s">
        <v>4045</v>
      </c>
      <c r="B24" t="s">
        <v>78</v>
      </c>
      <c r="C24" t="s">
        <v>78</v>
      </c>
      <c r="D24" t="s">
        <v>79</v>
      </c>
      <c r="E24" t="s">
        <v>21</v>
      </c>
      <c r="F24" t="s">
        <v>22</v>
      </c>
      <c r="G24" s="62" t="s">
        <v>4100</v>
      </c>
      <c r="H24" t="s">
        <v>80</v>
      </c>
      <c r="I24" s="1">
        <v>43014</v>
      </c>
      <c r="J24" s="7">
        <v>0.59375</v>
      </c>
      <c r="K24" s="7">
        <v>0.6875</v>
      </c>
      <c r="L24" s="2">
        <f t="shared" si="0"/>
        <v>2.25</v>
      </c>
      <c r="M24" s="8">
        <v>50</v>
      </c>
      <c r="N24" s="3">
        <v>14.2</v>
      </c>
      <c r="O24" s="3">
        <f t="shared" si="1"/>
        <v>126.7</v>
      </c>
      <c r="P24" t="s">
        <v>39</v>
      </c>
      <c r="Q24" s="65">
        <f>SUM($O$10:O24)</f>
        <v>2096.7299999999996</v>
      </c>
      <c r="S24" s="6"/>
    </row>
    <row r="25" spans="1:19" x14ac:dyDescent="0.35">
      <c r="A25" t="s">
        <v>4046</v>
      </c>
      <c r="B25" t="s">
        <v>81</v>
      </c>
      <c r="C25" t="s">
        <v>4027</v>
      </c>
      <c r="D25" t="s">
        <v>82</v>
      </c>
      <c r="E25" t="s">
        <v>72</v>
      </c>
      <c r="F25" t="s">
        <v>22</v>
      </c>
      <c r="G25" s="62" t="s">
        <v>4092</v>
      </c>
      <c r="H25" t="s">
        <v>83</v>
      </c>
      <c r="I25" s="1">
        <v>43017</v>
      </c>
      <c r="J25" s="7">
        <v>0.33333333333333331</v>
      </c>
      <c r="K25" s="7">
        <v>0.35416666666666669</v>
      </c>
      <c r="L25" s="2">
        <f t="shared" si="0"/>
        <v>0.50000000000000089</v>
      </c>
      <c r="M25" s="8">
        <v>50</v>
      </c>
      <c r="N25" s="3">
        <v>25.88</v>
      </c>
      <c r="O25" s="3">
        <f t="shared" si="1"/>
        <v>50.880000000000038</v>
      </c>
      <c r="P25" t="s">
        <v>24</v>
      </c>
      <c r="Q25" s="65">
        <f>SUM($O$10:O25)</f>
        <v>2147.6099999999997</v>
      </c>
      <c r="S25" s="6"/>
    </row>
    <row r="26" spans="1:19" x14ac:dyDescent="0.35">
      <c r="A26" t="s">
        <v>4047</v>
      </c>
      <c r="B26" t="s">
        <v>84</v>
      </c>
      <c r="C26" t="s">
        <v>84</v>
      </c>
      <c r="D26" t="s">
        <v>85</v>
      </c>
      <c r="E26" t="s">
        <v>21</v>
      </c>
      <c r="F26" t="s">
        <v>22</v>
      </c>
      <c r="G26" s="62" t="s">
        <v>4093</v>
      </c>
      <c r="H26" t="s">
        <v>86</v>
      </c>
      <c r="I26" s="1">
        <v>43017</v>
      </c>
      <c r="J26" s="7">
        <v>0.47916666666666669</v>
      </c>
      <c r="K26" s="7">
        <v>0.53125</v>
      </c>
      <c r="L26" s="2">
        <f t="shared" si="0"/>
        <v>1.2499999999999996</v>
      </c>
      <c r="M26" s="8">
        <v>60</v>
      </c>
      <c r="N26" s="8">
        <v>0</v>
      </c>
      <c r="O26" s="3">
        <f t="shared" si="1"/>
        <v>74.999999999999972</v>
      </c>
      <c r="P26" t="s">
        <v>39</v>
      </c>
      <c r="Q26" s="65">
        <f>SUM($O$10:O26)</f>
        <v>2222.6099999999997</v>
      </c>
      <c r="S26" s="6"/>
    </row>
    <row r="27" spans="1:19" x14ac:dyDescent="0.35">
      <c r="A27" t="s">
        <v>4048</v>
      </c>
      <c r="B27" t="s">
        <v>87</v>
      </c>
      <c r="C27" t="s">
        <v>87</v>
      </c>
      <c r="D27" t="s">
        <v>88</v>
      </c>
      <c r="E27" t="s">
        <v>72</v>
      </c>
      <c r="F27" t="s">
        <v>22</v>
      </c>
      <c r="G27" s="62" t="s">
        <v>4092</v>
      </c>
      <c r="H27" t="s">
        <v>89</v>
      </c>
      <c r="I27" s="1">
        <v>43017</v>
      </c>
      <c r="J27" s="7">
        <v>0.67708333333333337</v>
      </c>
      <c r="K27" s="7">
        <v>0.72916666666666663</v>
      </c>
      <c r="L27" s="2">
        <f t="shared" si="0"/>
        <v>1.2499999999999982</v>
      </c>
      <c r="M27" s="8">
        <v>55</v>
      </c>
      <c r="N27" s="3">
        <v>41.8</v>
      </c>
      <c r="O27" s="3">
        <f t="shared" si="1"/>
        <v>110.5499999999999</v>
      </c>
      <c r="P27" t="s">
        <v>39</v>
      </c>
      <c r="Q27" s="65">
        <f>SUM($O$10:O27)</f>
        <v>2333.1599999999994</v>
      </c>
      <c r="S27" s="6"/>
    </row>
    <row r="28" spans="1:19" x14ac:dyDescent="0.35">
      <c r="A28" t="s">
        <v>4049</v>
      </c>
      <c r="B28" t="s">
        <v>90</v>
      </c>
      <c r="C28" t="s">
        <v>90</v>
      </c>
      <c r="D28" t="s">
        <v>91</v>
      </c>
      <c r="E28" t="s">
        <v>27</v>
      </c>
      <c r="F28" t="s">
        <v>22</v>
      </c>
      <c r="G28" s="62" t="s">
        <v>4096</v>
      </c>
      <c r="H28" t="s">
        <v>92</v>
      </c>
      <c r="I28" s="1">
        <v>43018</v>
      </c>
      <c r="J28" s="7">
        <v>0.40625</v>
      </c>
      <c r="K28" s="7">
        <v>0.45833333333333331</v>
      </c>
      <c r="L28" s="2">
        <f t="shared" si="0"/>
        <v>1.2499999999999996</v>
      </c>
      <c r="M28" s="8">
        <v>50</v>
      </c>
      <c r="N28" s="8">
        <v>0</v>
      </c>
      <c r="O28" s="3">
        <f t="shared" si="1"/>
        <v>62.499999999999979</v>
      </c>
      <c r="P28" t="s">
        <v>24</v>
      </c>
      <c r="Q28" s="65">
        <f>SUM($O$10:O28)</f>
        <v>2395.6599999999994</v>
      </c>
      <c r="S28" s="6"/>
    </row>
    <row r="29" spans="1:19" x14ac:dyDescent="0.35">
      <c r="A29" t="s">
        <v>4050</v>
      </c>
      <c r="B29" t="s">
        <v>93</v>
      </c>
      <c r="C29" t="s">
        <v>93</v>
      </c>
      <c r="D29" t="s">
        <v>94</v>
      </c>
      <c r="E29" t="s">
        <v>72</v>
      </c>
      <c r="F29" t="s">
        <v>22</v>
      </c>
      <c r="G29" s="62" t="s">
        <v>4092</v>
      </c>
      <c r="H29" t="s">
        <v>95</v>
      </c>
      <c r="I29" s="1">
        <v>43018</v>
      </c>
      <c r="J29" s="7">
        <v>0.54166666666666663</v>
      </c>
      <c r="K29" s="7">
        <v>0.64583333333333337</v>
      </c>
      <c r="L29" s="2">
        <f t="shared" si="0"/>
        <v>2.5000000000000018</v>
      </c>
      <c r="M29" s="8">
        <v>50</v>
      </c>
      <c r="N29" s="3">
        <v>145.47999999999999</v>
      </c>
      <c r="O29" s="3">
        <f t="shared" si="1"/>
        <v>270.48000000000008</v>
      </c>
      <c r="P29" t="s">
        <v>39</v>
      </c>
      <c r="Q29" s="65">
        <f>SUM($O$10:O29)</f>
        <v>2666.1399999999994</v>
      </c>
      <c r="S29" s="6"/>
    </row>
    <row r="30" spans="1:19" x14ac:dyDescent="0.35">
      <c r="A30" t="s">
        <v>4051</v>
      </c>
      <c r="B30" t="s">
        <v>96</v>
      </c>
      <c r="C30" t="s">
        <v>96</v>
      </c>
      <c r="D30" t="s">
        <v>20</v>
      </c>
      <c r="E30" t="s">
        <v>21</v>
      </c>
      <c r="F30" t="s">
        <v>22</v>
      </c>
      <c r="G30" s="62" t="s">
        <v>4093</v>
      </c>
      <c r="H30" t="s">
        <v>23</v>
      </c>
      <c r="I30" s="1">
        <v>43017</v>
      </c>
      <c r="J30" s="7">
        <v>0.60416666666666663</v>
      </c>
      <c r="K30" s="7">
        <v>0.69791666666666663</v>
      </c>
      <c r="L30" s="2">
        <f t="shared" si="0"/>
        <v>2.25</v>
      </c>
      <c r="M30" s="8">
        <v>50</v>
      </c>
      <c r="N30" s="3">
        <v>75.25</v>
      </c>
      <c r="O30" s="3">
        <f t="shared" si="1"/>
        <v>187.75</v>
      </c>
      <c r="P30" t="s">
        <v>39</v>
      </c>
      <c r="Q30" s="65">
        <f>SUM($O$10:O30)</f>
        <v>2853.8899999999994</v>
      </c>
    </row>
    <row r="31" spans="1:19" x14ac:dyDescent="0.35">
      <c r="A31" t="s">
        <v>4073</v>
      </c>
      <c r="B31" t="s">
        <v>97</v>
      </c>
      <c r="C31" t="s">
        <v>97</v>
      </c>
      <c r="D31" t="s">
        <v>26</v>
      </c>
      <c r="E31" t="s">
        <v>27</v>
      </c>
      <c r="F31" t="s">
        <v>22</v>
      </c>
      <c r="G31" s="62" t="s">
        <v>4096</v>
      </c>
      <c r="H31" t="s">
        <v>28</v>
      </c>
      <c r="I31" s="1">
        <v>43017</v>
      </c>
      <c r="J31" s="7">
        <v>0.67708333333333337</v>
      </c>
      <c r="K31" s="7">
        <v>0.72916666666666663</v>
      </c>
      <c r="L31" s="2">
        <f t="shared" si="0"/>
        <v>1.2499999999999982</v>
      </c>
      <c r="M31" s="8">
        <v>50</v>
      </c>
      <c r="N31" s="8">
        <v>0</v>
      </c>
      <c r="O31" s="3">
        <f t="shared" si="1"/>
        <v>62.499999999999915</v>
      </c>
      <c r="P31" t="s">
        <v>45</v>
      </c>
      <c r="Q31" s="65">
        <f>SUM($O$10:O31)</f>
        <v>2916.3899999999994</v>
      </c>
    </row>
    <row r="32" spans="1:19" x14ac:dyDescent="0.35">
      <c r="A32" t="s">
        <v>4090</v>
      </c>
      <c r="B32" t="s">
        <v>98</v>
      </c>
      <c r="C32" t="s">
        <v>4032</v>
      </c>
      <c r="D32" t="s">
        <v>31</v>
      </c>
      <c r="E32" t="s">
        <v>21</v>
      </c>
      <c r="F32" t="s">
        <v>33</v>
      </c>
      <c r="G32" s="63">
        <v>19007</v>
      </c>
      <c r="H32" t="s">
        <v>34</v>
      </c>
      <c r="I32" s="1">
        <v>43018</v>
      </c>
      <c r="J32" s="7">
        <v>0.30208333333333331</v>
      </c>
      <c r="K32" s="7">
        <v>0.40625</v>
      </c>
      <c r="L32" s="2">
        <f t="shared" si="0"/>
        <v>2.5000000000000004</v>
      </c>
      <c r="M32" s="8">
        <v>50</v>
      </c>
      <c r="N32" s="3">
        <v>20.5</v>
      </c>
      <c r="O32" s="3">
        <f t="shared" si="1"/>
        <v>145.50000000000003</v>
      </c>
      <c r="P32" t="s">
        <v>24</v>
      </c>
      <c r="Q32" s="65">
        <f>SUM($O$10:O32)</f>
        <v>3061.8899999999994</v>
      </c>
    </row>
    <row r="33" spans="1:17" x14ac:dyDescent="0.35">
      <c r="A33" t="s">
        <v>4052</v>
      </c>
      <c r="B33" t="s">
        <v>99</v>
      </c>
      <c r="C33" t="s">
        <v>99</v>
      </c>
      <c r="D33" t="s">
        <v>37</v>
      </c>
      <c r="E33" t="s">
        <v>62</v>
      </c>
      <c r="F33" t="s">
        <v>22</v>
      </c>
      <c r="G33" s="62" t="s">
        <v>4098</v>
      </c>
      <c r="H33" t="s">
        <v>38</v>
      </c>
      <c r="I33" s="1">
        <v>43018</v>
      </c>
      <c r="J33" s="7">
        <v>0.51041666666666663</v>
      </c>
      <c r="K33" s="7">
        <v>0.57291666666666663</v>
      </c>
      <c r="L33" s="2">
        <f t="shared" si="0"/>
        <v>1.5</v>
      </c>
      <c r="M33" s="8">
        <v>55</v>
      </c>
      <c r="N33" s="3">
        <v>45.89</v>
      </c>
      <c r="O33" s="3">
        <f t="shared" si="1"/>
        <v>128.38999999999999</v>
      </c>
      <c r="P33" t="s">
        <v>24</v>
      </c>
      <c r="Q33" s="65">
        <f>SUM($O$10:O33)</f>
        <v>3190.2799999999993</v>
      </c>
    </row>
    <row r="34" spans="1:17" x14ac:dyDescent="0.35">
      <c r="A34" t="s">
        <v>4053</v>
      </c>
      <c r="B34" t="s">
        <v>100</v>
      </c>
      <c r="C34" t="s">
        <v>4029</v>
      </c>
      <c r="D34" t="s">
        <v>41</v>
      </c>
      <c r="E34" t="s">
        <v>32</v>
      </c>
      <c r="F34" t="s">
        <v>33</v>
      </c>
      <c r="G34" s="63">
        <v>19007</v>
      </c>
      <c r="H34" t="s">
        <v>44</v>
      </c>
      <c r="I34" s="1">
        <v>43017</v>
      </c>
      <c r="J34" s="7">
        <v>0.3125</v>
      </c>
      <c r="K34" s="7">
        <v>0.36458333333333331</v>
      </c>
      <c r="L34" s="2">
        <f t="shared" si="0"/>
        <v>1.2499999999999996</v>
      </c>
      <c r="M34" s="8">
        <v>60</v>
      </c>
      <c r="N34" s="8">
        <v>0</v>
      </c>
      <c r="O34" s="3">
        <f t="shared" si="1"/>
        <v>74.999999999999972</v>
      </c>
      <c r="P34" t="s">
        <v>39</v>
      </c>
      <c r="Q34" s="65">
        <f>SUM($O$10:O34)</f>
        <v>3265.2799999999993</v>
      </c>
    </row>
    <row r="35" spans="1:17" x14ac:dyDescent="0.35">
      <c r="A35" t="s">
        <v>4054</v>
      </c>
      <c r="B35" t="s">
        <v>101</v>
      </c>
      <c r="C35" t="s">
        <v>101</v>
      </c>
      <c r="D35" t="s">
        <v>47</v>
      </c>
      <c r="E35" t="s">
        <v>76</v>
      </c>
      <c r="F35" t="s">
        <v>43</v>
      </c>
      <c r="G35" s="63">
        <v>11377</v>
      </c>
      <c r="H35" t="s">
        <v>49</v>
      </c>
      <c r="I35" s="1">
        <v>43017</v>
      </c>
      <c r="J35" s="7">
        <v>0.42708333333333331</v>
      </c>
      <c r="K35" s="7">
        <v>0.47916666666666669</v>
      </c>
      <c r="L35" s="2">
        <f t="shared" si="0"/>
        <v>1.2500000000000009</v>
      </c>
      <c r="M35" s="8">
        <v>55</v>
      </c>
      <c r="N35" s="8">
        <v>0</v>
      </c>
      <c r="O35" s="3">
        <f t="shared" si="1"/>
        <v>68.750000000000043</v>
      </c>
      <c r="P35" t="s">
        <v>102</v>
      </c>
      <c r="Q35" s="65">
        <f>SUM($O$10:O35)</f>
        <v>3334.0299999999993</v>
      </c>
    </row>
    <row r="36" spans="1:17" x14ac:dyDescent="0.35">
      <c r="A36" t="s">
        <v>4074</v>
      </c>
      <c r="B36" t="s">
        <v>103</v>
      </c>
      <c r="C36" t="s">
        <v>103</v>
      </c>
      <c r="D36" t="s">
        <v>51</v>
      </c>
      <c r="E36" t="s">
        <v>72</v>
      </c>
      <c r="F36" t="s">
        <v>22</v>
      </c>
      <c r="G36" s="62" t="s">
        <v>4092</v>
      </c>
      <c r="H36" t="s">
        <v>52</v>
      </c>
      <c r="I36" s="1">
        <v>43018</v>
      </c>
      <c r="J36" s="7">
        <v>0.4375</v>
      </c>
      <c r="K36" s="7">
        <v>0.48958333333333331</v>
      </c>
      <c r="L36" s="2">
        <f t="shared" si="0"/>
        <v>1.2499999999999996</v>
      </c>
      <c r="M36" s="8">
        <v>55</v>
      </c>
      <c r="N36" s="3">
        <v>114.84</v>
      </c>
      <c r="O36" s="3">
        <f t="shared" si="1"/>
        <v>183.58999999999997</v>
      </c>
      <c r="P36" t="s">
        <v>45</v>
      </c>
      <c r="Q36" s="65">
        <f>SUM($O$10:O36)</f>
        <v>3517.6199999999994</v>
      </c>
    </row>
    <row r="37" spans="1:17" x14ac:dyDescent="0.35">
      <c r="A37" t="s">
        <v>4075</v>
      </c>
      <c r="B37" t="s">
        <v>104</v>
      </c>
      <c r="C37" t="s">
        <v>104</v>
      </c>
      <c r="D37" t="s">
        <v>54</v>
      </c>
      <c r="E37" t="s">
        <v>42</v>
      </c>
      <c r="F37" t="s">
        <v>43</v>
      </c>
      <c r="G37" s="63">
        <v>11756</v>
      </c>
      <c r="H37" t="s">
        <v>55</v>
      </c>
      <c r="I37" s="1">
        <v>43018</v>
      </c>
      <c r="J37" s="7">
        <v>0.59375</v>
      </c>
      <c r="K37" s="7">
        <v>0.6875</v>
      </c>
      <c r="L37" s="2">
        <f t="shared" si="0"/>
        <v>2.25</v>
      </c>
      <c r="M37" s="8">
        <v>60</v>
      </c>
      <c r="N37" s="3">
        <v>79.22</v>
      </c>
      <c r="O37" s="3">
        <f t="shared" si="1"/>
        <v>214.22</v>
      </c>
      <c r="P37" t="s">
        <v>45</v>
      </c>
      <c r="Q37" s="65">
        <f>SUM($O$10:O37)</f>
        <v>3731.8399999999992</v>
      </c>
    </row>
    <row r="38" spans="1:17" x14ac:dyDescent="0.35">
      <c r="A38" t="s">
        <v>4055</v>
      </c>
      <c r="B38" t="s">
        <v>105</v>
      </c>
      <c r="C38" t="s">
        <v>105</v>
      </c>
      <c r="D38" t="s">
        <v>57</v>
      </c>
      <c r="E38" t="s">
        <v>27</v>
      </c>
      <c r="F38" t="s">
        <v>22</v>
      </c>
      <c r="G38" s="62" t="s">
        <v>4096</v>
      </c>
      <c r="H38" t="s">
        <v>58</v>
      </c>
      <c r="I38" s="1">
        <v>43017</v>
      </c>
      <c r="J38" s="7">
        <v>0.33333333333333331</v>
      </c>
      <c r="K38" s="7">
        <v>0.35416666666666669</v>
      </c>
      <c r="L38" s="2">
        <f t="shared" si="0"/>
        <v>0.50000000000000089</v>
      </c>
      <c r="M38" s="8">
        <v>50</v>
      </c>
      <c r="N38" s="8">
        <v>0</v>
      </c>
      <c r="O38" s="3">
        <f t="shared" si="1"/>
        <v>25.000000000000043</v>
      </c>
      <c r="P38" t="s">
        <v>24</v>
      </c>
      <c r="Q38" s="65">
        <f>SUM($O$10:O38)</f>
        <v>3756.8399999999992</v>
      </c>
    </row>
    <row r="39" spans="1:17" x14ac:dyDescent="0.35">
      <c r="A39" t="s">
        <v>4056</v>
      </c>
      <c r="B39" t="s">
        <v>106</v>
      </c>
      <c r="C39" t="s">
        <v>106</v>
      </c>
      <c r="D39" t="s">
        <v>61</v>
      </c>
      <c r="E39" t="s">
        <v>32</v>
      </c>
      <c r="F39" t="s">
        <v>33</v>
      </c>
      <c r="G39" s="63">
        <v>19007</v>
      </c>
      <c r="H39" t="s">
        <v>63</v>
      </c>
      <c r="I39" s="1">
        <v>43017</v>
      </c>
      <c r="J39" s="7">
        <v>0.47916666666666669</v>
      </c>
      <c r="K39" s="7">
        <v>0.53125</v>
      </c>
      <c r="L39" s="2">
        <f t="shared" si="0"/>
        <v>1.2499999999999996</v>
      </c>
      <c r="M39" s="8">
        <v>60</v>
      </c>
      <c r="N39" s="3">
        <v>118.2</v>
      </c>
      <c r="O39" s="3">
        <f t="shared" si="1"/>
        <v>193.2</v>
      </c>
      <c r="P39" t="s">
        <v>39</v>
      </c>
      <c r="Q39" s="65">
        <f>SUM($O$10:O39)</f>
        <v>3950.0399999999991</v>
      </c>
    </row>
    <row r="40" spans="1:17" x14ac:dyDescent="0.35">
      <c r="A40" t="s">
        <v>4076</v>
      </c>
      <c r="B40" t="s">
        <v>107</v>
      </c>
      <c r="C40" t="s">
        <v>107</v>
      </c>
      <c r="D40" t="s">
        <v>65</v>
      </c>
      <c r="E40" t="s">
        <v>76</v>
      </c>
      <c r="F40" t="s">
        <v>43</v>
      </c>
      <c r="G40" s="63">
        <v>11377</v>
      </c>
      <c r="H40" t="s">
        <v>66</v>
      </c>
      <c r="I40" s="1">
        <v>43018</v>
      </c>
      <c r="J40" s="7">
        <v>0.67708333333333337</v>
      </c>
      <c r="K40" s="7">
        <v>0.72916666666666663</v>
      </c>
      <c r="L40" s="2">
        <f t="shared" si="0"/>
        <v>1.2499999999999982</v>
      </c>
      <c r="M40" s="8">
        <v>50</v>
      </c>
      <c r="N40" s="3">
        <v>275.77999999999997</v>
      </c>
      <c r="O40" s="3">
        <f t="shared" si="1"/>
        <v>338.27999999999986</v>
      </c>
      <c r="P40" t="s">
        <v>45</v>
      </c>
      <c r="Q40" s="65">
        <f>SUM($O$10:O40)</f>
        <v>4288.3199999999988</v>
      </c>
    </row>
    <row r="41" spans="1:17" x14ac:dyDescent="0.35">
      <c r="A41" t="s">
        <v>4077</v>
      </c>
      <c r="B41" t="s">
        <v>108</v>
      </c>
      <c r="C41" t="s">
        <v>108</v>
      </c>
      <c r="D41" t="s">
        <v>68</v>
      </c>
      <c r="E41" t="s">
        <v>62</v>
      </c>
      <c r="F41" t="s">
        <v>22</v>
      </c>
      <c r="G41" s="62" t="s">
        <v>4098</v>
      </c>
      <c r="H41" t="s">
        <v>69</v>
      </c>
      <c r="I41" s="1">
        <v>43018</v>
      </c>
      <c r="J41" s="7">
        <v>0.30208333333333331</v>
      </c>
      <c r="K41" s="7">
        <v>0.40625</v>
      </c>
      <c r="L41" s="2">
        <f t="shared" si="0"/>
        <v>2.5000000000000004</v>
      </c>
      <c r="M41" s="8">
        <v>55</v>
      </c>
      <c r="N41" s="8">
        <v>0</v>
      </c>
      <c r="O41" s="3">
        <f t="shared" si="1"/>
        <v>137.50000000000003</v>
      </c>
      <c r="P41" t="s">
        <v>45</v>
      </c>
      <c r="Q41" s="65">
        <f>SUM($O$10:O41)</f>
        <v>4425.8199999999988</v>
      </c>
    </row>
    <row r="42" spans="1:17" x14ac:dyDescent="0.35">
      <c r="A42" t="s">
        <v>4057</v>
      </c>
      <c r="B42" t="s">
        <v>109</v>
      </c>
      <c r="C42" t="s">
        <v>109</v>
      </c>
      <c r="D42" t="s">
        <v>71</v>
      </c>
      <c r="E42" t="s">
        <v>32</v>
      </c>
      <c r="F42" t="s">
        <v>33</v>
      </c>
      <c r="G42" s="63">
        <v>19007</v>
      </c>
      <c r="H42" t="s">
        <v>73</v>
      </c>
      <c r="I42" s="1">
        <v>43017</v>
      </c>
      <c r="J42" s="7">
        <v>0.51041666666666663</v>
      </c>
      <c r="K42" s="7">
        <v>0.57291666666666663</v>
      </c>
      <c r="L42" s="2">
        <f t="shared" si="0"/>
        <v>1.5</v>
      </c>
      <c r="M42" s="8">
        <v>55</v>
      </c>
      <c r="N42" s="3">
        <v>45.22</v>
      </c>
      <c r="O42" s="3">
        <f t="shared" si="1"/>
        <v>127.72</v>
      </c>
      <c r="P42" t="s">
        <v>24</v>
      </c>
      <c r="Q42" s="65">
        <f>SUM($O$10:O42)</f>
        <v>4553.5399999999991</v>
      </c>
    </row>
    <row r="43" spans="1:17" x14ac:dyDescent="0.35">
      <c r="A43" t="s">
        <v>4058</v>
      </c>
      <c r="B43" t="s">
        <v>110</v>
      </c>
      <c r="C43" t="s">
        <v>110</v>
      </c>
      <c r="D43" t="s">
        <v>75</v>
      </c>
      <c r="E43" t="s">
        <v>48</v>
      </c>
      <c r="F43" t="s">
        <v>22</v>
      </c>
      <c r="G43" s="62" t="s">
        <v>4094</v>
      </c>
      <c r="H43" t="s">
        <v>77</v>
      </c>
      <c r="I43" s="1">
        <v>43017</v>
      </c>
      <c r="J43" s="7">
        <v>0.3125</v>
      </c>
      <c r="K43" s="7">
        <v>0.36458333333333331</v>
      </c>
      <c r="L43" s="2">
        <f t="shared" si="0"/>
        <v>1.2499999999999996</v>
      </c>
      <c r="M43" s="8">
        <v>50</v>
      </c>
      <c r="N43" s="3">
        <v>71.38</v>
      </c>
      <c r="O43" s="3">
        <f t="shared" si="1"/>
        <v>133.87999999999997</v>
      </c>
      <c r="P43" t="s">
        <v>29</v>
      </c>
      <c r="Q43" s="65">
        <f>SUM($O$10:O43)</f>
        <v>4687.4199999999992</v>
      </c>
    </row>
    <row r="44" spans="1:17" x14ac:dyDescent="0.35">
      <c r="A44" t="s">
        <v>4078</v>
      </c>
      <c r="B44" t="s">
        <v>111</v>
      </c>
      <c r="C44" t="s">
        <v>111</v>
      </c>
      <c r="D44" t="s">
        <v>79</v>
      </c>
      <c r="E44" t="s">
        <v>72</v>
      </c>
      <c r="F44" t="s">
        <v>22</v>
      </c>
      <c r="G44" s="62" t="s">
        <v>4092</v>
      </c>
      <c r="H44" t="s">
        <v>80</v>
      </c>
      <c r="I44" s="1">
        <v>43018</v>
      </c>
      <c r="J44" s="7">
        <v>0.42708333333333331</v>
      </c>
      <c r="K44" s="7">
        <v>0.47916666666666669</v>
      </c>
      <c r="L44" s="2">
        <f t="shared" si="0"/>
        <v>1.2500000000000009</v>
      </c>
      <c r="M44" s="8">
        <v>50</v>
      </c>
      <c r="N44" s="3">
        <v>14.2</v>
      </c>
      <c r="O44" s="3">
        <f t="shared" si="1"/>
        <v>76.700000000000045</v>
      </c>
      <c r="P44" t="s">
        <v>35</v>
      </c>
      <c r="Q44" s="65">
        <f>SUM($O$10:O44)</f>
        <v>4764.119999999999</v>
      </c>
    </row>
    <row r="45" spans="1:17" x14ac:dyDescent="0.35">
      <c r="A45" t="s">
        <v>4059</v>
      </c>
      <c r="B45" t="s">
        <v>112</v>
      </c>
      <c r="C45" t="s">
        <v>112</v>
      </c>
      <c r="D45" t="s">
        <v>82</v>
      </c>
      <c r="E45" t="s">
        <v>21</v>
      </c>
      <c r="F45" t="s">
        <v>22</v>
      </c>
      <c r="G45" s="62" t="s">
        <v>4095</v>
      </c>
      <c r="H45" t="s">
        <v>83</v>
      </c>
      <c r="I45" s="1">
        <v>43018</v>
      </c>
      <c r="J45" s="7">
        <v>0.4375</v>
      </c>
      <c r="K45" s="7">
        <v>0.48958333333333331</v>
      </c>
      <c r="L45" s="2">
        <f t="shared" si="0"/>
        <v>1.2499999999999996</v>
      </c>
      <c r="M45" s="8">
        <v>50</v>
      </c>
      <c r="N45" s="3">
        <v>25.88</v>
      </c>
      <c r="O45" s="3">
        <f t="shared" si="1"/>
        <v>88.379999999999981</v>
      </c>
      <c r="P45" t="s">
        <v>39</v>
      </c>
      <c r="Q45" s="65">
        <f>SUM($O$10:O45)</f>
        <v>4852.4999999999991</v>
      </c>
    </row>
    <row r="46" spans="1:17" x14ac:dyDescent="0.35">
      <c r="A46" t="s">
        <v>4079</v>
      </c>
      <c r="B46" t="s">
        <v>113</v>
      </c>
      <c r="C46" t="s">
        <v>113</v>
      </c>
      <c r="D46" t="s">
        <v>85</v>
      </c>
      <c r="E46" t="s">
        <v>27</v>
      </c>
      <c r="F46" t="s">
        <v>22</v>
      </c>
      <c r="G46" s="62" t="s">
        <v>4096</v>
      </c>
      <c r="H46" t="s">
        <v>86</v>
      </c>
      <c r="I46" s="1">
        <v>43017</v>
      </c>
      <c r="J46" s="7">
        <v>0.47916666666666669</v>
      </c>
      <c r="K46" s="7">
        <v>0.53125</v>
      </c>
      <c r="L46" s="2">
        <f t="shared" si="0"/>
        <v>1.2499999999999996</v>
      </c>
      <c r="M46" s="8">
        <v>60</v>
      </c>
      <c r="N46" s="8">
        <v>0</v>
      </c>
      <c r="O46" s="3">
        <f t="shared" si="1"/>
        <v>74.999999999999972</v>
      </c>
      <c r="P46" t="s">
        <v>45</v>
      </c>
      <c r="Q46" s="65">
        <f>SUM($O$10:O46)</f>
        <v>4927.4999999999991</v>
      </c>
    </row>
    <row r="47" spans="1:17" x14ac:dyDescent="0.35">
      <c r="A47" t="s">
        <v>4060</v>
      </c>
      <c r="B47" t="s">
        <v>114</v>
      </c>
      <c r="C47" t="s">
        <v>114</v>
      </c>
      <c r="D47" t="s">
        <v>88</v>
      </c>
      <c r="E47" t="s">
        <v>32</v>
      </c>
      <c r="F47" t="s">
        <v>33</v>
      </c>
      <c r="G47" s="63">
        <v>19007</v>
      </c>
      <c r="H47" t="s">
        <v>89</v>
      </c>
      <c r="I47" s="1">
        <v>43017</v>
      </c>
      <c r="J47" s="7">
        <v>0.55208333333333337</v>
      </c>
      <c r="K47" s="7">
        <v>0.625</v>
      </c>
      <c r="L47" s="2">
        <f t="shared" si="0"/>
        <v>1.7499999999999991</v>
      </c>
      <c r="M47" s="8">
        <v>55</v>
      </c>
      <c r="N47" s="3">
        <v>41.8</v>
      </c>
      <c r="O47" s="3">
        <f t="shared" si="1"/>
        <v>138.04999999999995</v>
      </c>
      <c r="P47" t="s">
        <v>24</v>
      </c>
      <c r="Q47" s="65">
        <f>SUM($O$10:O47)</f>
        <v>5065.5499999999993</v>
      </c>
    </row>
    <row r="48" spans="1:17" x14ac:dyDescent="0.35">
      <c r="A48" t="s">
        <v>4089</v>
      </c>
      <c r="B48" t="s">
        <v>115</v>
      </c>
      <c r="C48" t="s">
        <v>4033</v>
      </c>
      <c r="D48" t="s">
        <v>91</v>
      </c>
      <c r="E48" t="s">
        <v>48</v>
      </c>
      <c r="F48" t="s">
        <v>22</v>
      </c>
      <c r="G48" s="62" t="s">
        <v>4094</v>
      </c>
      <c r="H48" t="s">
        <v>92</v>
      </c>
      <c r="I48" s="1">
        <v>43018</v>
      </c>
      <c r="J48" s="7">
        <v>0.38541666666666669</v>
      </c>
      <c r="K48" s="7">
        <v>0.45833333333333331</v>
      </c>
      <c r="L48" s="2">
        <f t="shared" si="0"/>
        <v>1.7499999999999991</v>
      </c>
      <c r="M48" s="8">
        <v>50</v>
      </c>
      <c r="N48" s="8">
        <v>0</v>
      </c>
      <c r="O48" s="3">
        <f t="shared" si="1"/>
        <v>87.499999999999957</v>
      </c>
      <c r="P48" t="s">
        <v>102</v>
      </c>
      <c r="Q48" s="65">
        <f>SUM($O$10:O48)</f>
        <v>5153.0499999999993</v>
      </c>
    </row>
    <row r="49" spans="1:17" x14ac:dyDescent="0.35">
      <c r="A49" t="s">
        <v>4061</v>
      </c>
      <c r="B49" t="s">
        <v>116</v>
      </c>
      <c r="C49" t="s">
        <v>116</v>
      </c>
      <c r="D49" t="s">
        <v>94</v>
      </c>
      <c r="E49" t="s">
        <v>72</v>
      </c>
      <c r="F49" t="s">
        <v>22</v>
      </c>
      <c r="G49" s="62" t="s">
        <v>4092</v>
      </c>
      <c r="H49" t="s">
        <v>95</v>
      </c>
      <c r="I49" s="1">
        <v>43018</v>
      </c>
      <c r="J49" s="7">
        <v>0.52083333333333337</v>
      </c>
      <c r="K49" s="7">
        <v>0.5625</v>
      </c>
      <c r="L49" s="2">
        <f t="shared" si="0"/>
        <v>0.99999999999999911</v>
      </c>
      <c r="M49" s="8">
        <v>50</v>
      </c>
      <c r="N49" s="3">
        <v>145.47999999999999</v>
      </c>
      <c r="O49" s="3">
        <f t="shared" si="1"/>
        <v>195.47999999999996</v>
      </c>
      <c r="P49" t="s">
        <v>29</v>
      </c>
      <c r="Q49" s="65">
        <f>SUM($O$10:O49)</f>
        <v>5348.5299999999988</v>
      </c>
    </row>
    <row r="50" spans="1:17" x14ac:dyDescent="0.35">
      <c r="A50" t="s">
        <v>4080</v>
      </c>
      <c r="B50" t="s">
        <v>117</v>
      </c>
      <c r="C50" t="s">
        <v>117</v>
      </c>
      <c r="D50" t="s">
        <v>20</v>
      </c>
      <c r="E50" t="s">
        <v>76</v>
      </c>
      <c r="F50" t="s">
        <v>43</v>
      </c>
      <c r="G50" s="63">
        <v>11377</v>
      </c>
      <c r="H50" t="s">
        <v>23</v>
      </c>
      <c r="I50" s="1">
        <v>43017</v>
      </c>
      <c r="J50" s="7">
        <v>0.60416666666666663</v>
      </c>
      <c r="K50" s="7">
        <v>0.69791666666666663</v>
      </c>
      <c r="L50" s="2">
        <f t="shared" si="0"/>
        <v>2.25</v>
      </c>
      <c r="M50" s="8">
        <v>50</v>
      </c>
      <c r="N50" s="3">
        <v>75.25</v>
      </c>
      <c r="O50" s="3">
        <f t="shared" si="1"/>
        <v>187.75</v>
      </c>
      <c r="P50" t="s">
        <v>35</v>
      </c>
      <c r="Q50" s="65">
        <f>SUM($O$10:O50)</f>
        <v>5536.2799999999988</v>
      </c>
    </row>
    <row r="51" spans="1:17" x14ac:dyDescent="0.35">
      <c r="A51" t="s">
        <v>4062</v>
      </c>
      <c r="B51" t="s">
        <v>118</v>
      </c>
      <c r="C51" t="s">
        <v>118</v>
      </c>
      <c r="D51" t="s">
        <v>26</v>
      </c>
      <c r="E51" t="s">
        <v>42</v>
      </c>
      <c r="F51" t="s">
        <v>43</v>
      </c>
      <c r="G51" s="63">
        <v>11756</v>
      </c>
      <c r="H51" t="s">
        <v>28</v>
      </c>
      <c r="I51" s="1">
        <v>43017</v>
      </c>
      <c r="J51" s="7">
        <v>0.67708333333333337</v>
      </c>
      <c r="K51" s="7">
        <v>0.72916666666666663</v>
      </c>
      <c r="L51" s="2">
        <f t="shared" si="0"/>
        <v>1.2499999999999982</v>
      </c>
      <c r="M51" s="8">
        <v>55</v>
      </c>
      <c r="N51" s="8">
        <v>0</v>
      </c>
      <c r="O51" s="3">
        <f t="shared" si="1"/>
        <v>68.749999999999901</v>
      </c>
      <c r="P51" t="s">
        <v>39</v>
      </c>
      <c r="Q51" s="65">
        <f>SUM($O$10:O51)</f>
        <v>5605.0299999999988</v>
      </c>
    </row>
    <row r="52" spans="1:17" x14ac:dyDescent="0.35">
      <c r="A52" t="s">
        <v>4081</v>
      </c>
      <c r="B52" t="s">
        <v>119</v>
      </c>
      <c r="C52" t="s">
        <v>119</v>
      </c>
      <c r="D52" t="s">
        <v>31</v>
      </c>
      <c r="E52" t="s">
        <v>48</v>
      </c>
      <c r="F52" t="s">
        <v>22</v>
      </c>
      <c r="G52" s="62" t="s">
        <v>4094</v>
      </c>
      <c r="H52" t="s">
        <v>34</v>
      </c>
      <c r="I52" s="1">
        <v>43018</v>
      </c>
      <c r="J52" s="7">
        <v>0.30208333333333331</v>
      </c>
      <c r="K52" s="7">
        <v>0.40625</v>
      </c>
      <c r="L52" s="2">
        <f t="shared" si="0"/>
        <v>2.5000000000000004</v>
      </c>
      <c r="M52" s="8">
        <v>55</v>
      </c>
      <c r="N52" s="3">
        <v>20.5</v>
      </c>
      <c r="O52" s="3">
        <f t="shared" si="1"/>
        <v>158.00000000000003</v>
      </c>
      <c r="P52" t="s">
        <v>45</v>
      </c>
      <c r="Q52" s="65">
        <f>SUM($O$10:O52)</f>
        <v>5763.0299999999988</v>
      </c>
    </row>
    <row r="53" spans="1:17" x14ac:dyDescent="0.35">
      <c r="A53" t="s">
        <v>4063</v>
      </c>
      <c r="B53" t="s">
        <v>120</v>
      </c>
      <c r="C53" t="s">
        <v>120</v>
      </c>
      <c r="D53" t="s">
        <v>37</v>
      </c>
      <c r="E53" t="s">
        <v>21</v>
      </c>
      <c r="F53" t="s">
        <v>22</v>
      </c>
      <c r="G53" s="62" t="s">
        <v>4095</v>
      </c>
      <c r="H53" t="s">
        <v>38</v>
      </c>
      <c r="I53" s="1">
        <v>43018</v>
      </c>
      <c r="J53" s="7">
        <v>0.60416666666666663</v>
      </c>
      <c r="K53" s="7">
        <v>0.69791666666666663</v>
      </c>
      <c r="L53" s="2">
        <f t="shared" si="0"/>
        <v>2.25</v>
      </c>
      <c r="M53" s="8">
        <v>50</v>
      </c>
      <c r="N53" s="3">
        <v>45.89</v>
      </c>
      <c r="O53" s="3">
        <f t="shared" si="1"/>
        <v>158.38999999999999</v>
      </c>
      <c r="P53" t="s">
        <v>24</v>
      </c>
      <c r="Q53" s="65">
        <f>SUM($O$10:O53)</f>
        <v>5921.4199999999992</v>
      </c>
    </row>
    <row r="54" spans="1:17" x14ac:dyDescent="0.35">
      <c r="A54" t="s">
        <v>4064</v>
      </c>
      <c r="B54" t="s">
        <v>121</v>
      </c>
      <c r="C54" t="s">
        <v>121</v>
      </c>
      <c r="D54" t="s">
        <v>41</v>
      </c>
      <c r="E54" t="s">
        <v>27</v>
      </c>
      <c r="F54" t="s">
        <v>22</v>
      </c>
      <c r="G54" s="62" t="s">
        <v>4096</v>
      </c>
      <c r="H54" t="s">
        <v>44</v>
      </c>
      <c r="I54" s="1">
        <v>43017</v>
      </c>
      <c r="J54" s="7">
        <v>0.67708333333333337</v>
      </c>
      <c r="K54" s="7">
        <v>0.72916666666666663</v>
      </c>
      <c r="L54" s="2">
        <f t="shared" si="0"/>
        <v>1.2499999999999982</v>
      </c>
      <c r="M54" s="8">
        <v>50</v>
      </c>
      <c r="N54" s="8">
        <v>0</v>
      </c>
      <c r="O54" s="3">
        <f t="shared" si="1"/>
        <v>62.499999999999915</v>
      </c>
      <c r="P54" t="s">
        <v>39</v>
      </c>
      <c r="Q54" s="65">
        <f>SUM($O$10:O54)</f>
        <v>5983.9199999999992</v>
      </c>
    </row>
    <row r="55" spans="1:17" x14ac:dyDescent="0.35">
      <c r="A55" t="s">
        <v>4082</v>
      </c>
      <c r="B55" t="s">
        <v>122</v>
      </c>
      <c r="C55" t="s">
        <v>122</v>
      </c>
      <c r="D55" t="s">
        <v>47</v>
      </c>
      <c r="E55" t="s">
        <v>21</v>
      </c>
      <c r="F55" t="s">
        <v>22</v>
      </c>
      <c r="G55" s="62" t="s">
        <v>4093</v>
      </c>
      <c r="H55" t="s">
        <v>49</v>
      </c>
      <c r="I55" s="1">
        <v>43017</v>
      </c>
      <c r="J55" s="7">
        <v>0.30208333333333331</v>
      </c>
      <c r="K55" s="7">
        <v>0.40625</v>
      </c>
      <c r="L55" s="2">
        <f t="shared" si="0"/>
        <v>2.5000000000000004</v>
      </c>
      <c r="M55" s="8">
        <v>50</v>
      </c>
      <c r="N55" s="8">
        <v>0</v>
      </c>
      <c r="O55" s="3">
        <f t="shared" si="1"/>
        <v>125.00000000000003</v>
      </c>
      <c r="P55" t="s">
        <v>45</v>
      </c>
      <c r="Q55" s="65">
        <f>SUM($O$10:O55)</f>
        <v>6108.9199999999992</v>
      </c>
    </row>
    <row r="56" spans="1:17" x14ac:dyDescent="0.35">
      <c r="A56" t="s">
        <v>4065</v>
      </c>
      <c r="B56" t="s">
        <v>123</v>
      </c>
      <c r="C56" t="s">
        <v>123</v>
      </c>
      <c r="D56" t="s">
        <v>51</v>
      </c>
      <c r="E56" t="s">
        <v>48</v>
      </c>
      <c r="F56" t="s">
        <v>22</v>
      </c>
      <c r="G56" s="62" t="s">
        <v>4094</v>
      </c>
      <c r="H56" t="s">
        <v>52</v>
      </c>
      <c r="I56" s="1">
        <v>43018</v>
      </c>
      <c r="J56" s="7">
        <v>0.51041666666666663</v>
      </c>
      <c r="K56" s="7">
        <v>0.57291666666666663</v>
      </c>
      <c r="L56" s="2">
        <f t="shared" si="0"/>
        <v>1.5</v>
      </c>
      <c r="M56" s="8">
        <v>60</v>
      </c>
      <c r="N56" s="3">
        <v>114.84</v>
      </c>
      <c r="O56" s="3">
        <f t="shared" si="1"/>
        <v>204.84</v>
      </c>
      <c r="P56" t="s">
        <v>29</v>
      </c>
      <c r="Q56" s="65">
        <f>SUM($O$10:O56)</f>
        <v>6313.7599999999993</v>
      </c>
    </row>
    <row r="57" spans="1:17" x14ac:dyDescent="0.35">
      <c r="A57" t="s">
        <v>4083</v>
      </c>
      <c r="B57" t="s">
        <v>124</v>
      </c>
      <c r="C57" t="s">
        <v>124</v>
      </c>
      <c r="D57" t="s">
        <v>54</v>
      </c>
      <c r="E57" t="s">
        <v>76</v>
      </c>
      <c r="F57" t="s">
        <v>43</v>
      </c>
      <c r="G57" s="63">
        <v>11377</v>
      </c>
      <c r="H57" t="s">
        <v>55</v>
      </c>
      <c r="I57" s="1">
        <v>43018</v>
      </c>
      <c r="J57" s="7">
        <v>0.3125</v>
      </c>
      <c r="K57" s="7">
        <v>0.36458333333333331</v>
      </c>
      <c r="L57" s="2">
        <f t="shared" si="0"/>
        <v>1.2499999999999996</v>
      </c>
      <c r="M57" s="8">
        <v>55</v>
      </c>
      <c r="N57" s="3">
        <v>79.22</v>
      </c>
      <c r="O57" s="3">
        <f t="shared" si="1"/>
        <v>147.96999999999997</v>
      </c>
      <c r="P57" t="s">
        <v>35</v>
      </c>
      <c r="Q57" s="65">
        <f>SUM($O$10:O57)</f>
        <v>6461.73</v>
      </c>
    </row>
    <row r="58" spans="1:17" x14ac:dyDescent="0.35">
      <c r="A58" t="s">
        <v>4066</v>
      </c>
      <c r="B58" t="s">
        <v>125</v>
      </c>
      <c r="C58" t="s">
        <v>125</v>
      </c>
      <c r="D58" t="s">
        <v>57</v>
      </c>
      <c r="E58" t="s">
        <v>48</v>
      </c>
      <c r="F58" t="s">
        <v>22</v>
      </c>
      <c r="G58" s="62" t="s">
        <v>4094</v>
      </c>
      <c r="H58" t="s">
        <v>58</v>
      </c>
      <c r="I58" s="1">
        <v>43017</v>
      </c>
      <c r="J58" s="7">
        <v>0.42708333333333331</v>
      </c>
      <c r="K58" s="7">
        <v>0.47916666666666669</v>
      </c>
      <c r="L58" s="2">
        <f t="shared" si="0"/>
        <v>1.2500000000000009</v>
      </c>
      <c r="M58" s="8">
        <v>50</v>
      </c>
      <c r="N58" s="8">
        <v>0</v>
      </c>
      <c r="O58" s="3">
        <f t="shared" si="1"/>
        <v>62.500000000000043</v>
      </c>
      <c r="P58" t="s">
        <v>39</v>
      </c>
      <c r="Q58" s="65">
        <f>SUM($O$10:O58)</f>
        <v>6524.23</v>
      </c>
    </row>
    <row r="59" spans="1:17" x14ac:dyDescent="0.35">
      <c r="A59" t="s">
        <v>4084</v>
      </c>
      <c r="B59" t="s">
        <v>126</v>
      </c>
      <c r="C59" t="s">
        <v>126</v>
      </c>
      <c r="D59" t="s">
        <v>61</v>
      </c>
      <c r="E59" t="s">
        <v>21</v>
      </c>
      <c r="F59" t="s">
        <v>22</v>
      </c>
      <c r="G59" s="62" t="s">
        <v>4095</v>
      </c>
      <c r="H59" t="s">
        <v>63</v>
      </c>
      <c r="I59" s="1">
        <v>43017</v>
      </c>
      <c r="J59" s="7">
        <v>0.4375</v>
      </c>
      <c r="K59" s="7">
        <v>0.48958333333333331</v>
      </c>
      <c r="L59" s="2">
        <f t="shared" si="0"/>
        <v>1.2499999999999996</v>
      </c>
      <c r="M59" s="8">
        <v>50</v>
      </c>
      <c r="N59" s="3">
        <v>118.2</v>
      </c>
      <c r="O59" s="3">
        <f t="shared" si="1"/>
        <v>180.7</v>
      </c>
      <c r="P59" t="s">
        <v>45</v>
      </c>
      <c r="Q59" s="65">
        <f>SUM($O$10:O59)</f>
        <v>6704.9299999999994</v>
      </c>
    </row>
    <row r="60" spans="1:17" x14ac:dyDescent="0.35">
      <c r="A60" t="s">
        <v>4088</v>
      </c>
      <c r="B60" t="s">
        <v>127</v>
      </c>
      <c r="C60" t="s">
        <v>4031</v>
      </c>
      <c r="D60" t="s">
        <v>65</v>
      </c>
      <c r="E60" t="s">
        <v>27</v>
      </c>
      <c r="F60" t="s">
        <v>22</v>
      </c>
      <c r="G60" s="62" t="s">
        <v>4096</v>
      </c>
      <c r="H60" t="s">
        <v>66</v>
      </c>
      <c r="I60" s="1">
        <v>43018</v>
      </c>
      <c r="J60" s="7">
        <v>0.52083333333333337</v>
      </c>
      <c r="K60" s="7">
        <v>0.5625</v>
      </c>
      <c r="L60" s="2">
        <f t="shared" si="0"/>
        <v>0.99999999999999911</v>
      </c>
      <c r="M60" s="8">
        <v>50</v>
      </c>
      <c r="N60" s="3">
        <v>275.77999999999997</v>
      </c>
      <c r="O60" s="3">
        <f t="shared" si="1"/>
        <v>325.77999999999992</v>
      </c>
      <c r="P60" t="s">
        <v>45</v>
      </c>
      <c r="Q60" s="65">
        <f>SUM($O$10:O60)</f>
        <v>7030.7099999999991</v>
      </c>
    </row>
    <row r="61" spans="1:17" x14ac:dyDescent="0.35">
      <c r="A61" t="s">
        <v>4067</v>
      </c>
      <c r="B61" t="s">
        <v>128</v>
      </c>
      <c r="C61" t="s">
        <v>128</v>
      </c>
      <c r="D61" t="s">
        <v>68</v>
      </c>
      <c r="E61" t="s">
        <v>21</v>
      </c>
      <c r="F61" t="s">
        <v>22</v>
      </c>
      <c r="G61" s="62" t="s">
        <v>4093</v>
      </c>
      <c r="H61" t="s">
        <v>69</v>
      </c>
      <c r="I61" s="1">
        <v>43018</v>
      </c>
      <c r="J61" s="7">
        <v>0.60416666666666663</v>
      </c>
      <c r="K61" s="7">
        <v>0.69791666666666663</v>
      </c>
      <c r="L61" s="2">
        <f t="shared" si="0"/>
        <v>2.25</v>
      </c>
      <c r="M61" s="8">
        <v>55</v>
      </c>
      <c r="N61" s="8">
        <v>0</v>
      </c>
      <c r="O61" s="3">
        <f t="shared" si="1"/>
        <v>123.75</v>
      </c>
      <c r="P61" t="s">
        <v>102</v>
      </c>
      <c r="Q61" s="65">
        <f>SUM($O$10:O61)</f>
        <v>7154.4599999999991</v>
      </c>
    </row>
    <row r="62" spans="1:17" x14ac:dyDescent="0.35">
      <c r="A62" t="s">
        <v>4068</v>
      </c>
      <c r="B62" t="s">
        <v>129</v>
      </c>
      <c r="C62" t="s">
        <v>129</v>
      </c>
      <c r="D62" t="s">
        <v>71</v>
      </c>
      <c r="E62" t="s">
        <v>42</v>
      </c>
      <c r="F62" t="s">
        <v>43</v>
      </c>
      <c r="G62" s="63">
        <v>11756</v>
      </c>
      <c r="H62" t="s">
        <v>73</v>
      </c>
      <c r="I62" s="1">
        <v>43017</v>
      </c>
      <c r="J62" s="7">
        <v>0.67708333333333337</v>
      </c>
      <c r="K62" s="7">
        <v>0.72916666666666663</v>
      </c>
      <c r="L62" s="2">
        <f t="shared" si="0"/>
        <v>1.2499999999999982</v>
      </c>
      <c r="M62" s="8">
        <v>55</v>
      </c>
      <c r="N62" s="3">
        <v>45.22</v>
      </c>
      <c r="O62" s="3">
        <f t="shared" si="1"/>
        <v>113.9699999999999</v>
      </c>
      <c r="P62" t="s">
        <v>39</v>
      </c>
      <c r="Q62" s="65">
        <f>SUM($O$10:O62)</f>
        <v>7268.4299999999994</v>
      </c>
    </row>
    <row r="63" spans="1:17" x14ac:dyDescent="0.35">
      <c r="A63" t="s">
        <v>4085</v>
      </c>
      <c r="B63" t="s">
        <v>130</v>
      </c>
      <c r="C63" t="s">
        <v>130</v>
      </c>
      <c r="D63" t="s">
        <v>75</v>
      </c>
      <c r="E63" t="s">
        <v>21</v>
      </c>
      <c r="F63" t="s">
        <v>22</v>
      </c>
      <c r="G63" s="62" t="s">
        <v>4095</v>
      </c>
      <c r="H63" t="s">
        <v>77</v>
      </c>
      <c r="I63" s="1">
        <v>43017</v>
      </c>
      <c r="J63" s="7">
        <v>0.30208333333333331</v>
      </c>
      <c r="K63" s="7">
        <v>0.40625</v>
      </c>
      <c r="L63" s="2">
        <f t="shared" si="0"/>
        <v>2.5000000000000004</v>
      </c>
      <c r="M63" s="8">
        <v>50</v>
      </c>
      <c r="N63" s="3">
        <v>71.38</v>
      </c>
      <c r="O63" s="3">
        <f t="shared" si="1"/>
        <v>196.38000000000002</v>
      </c>
      <c r="P63" t="s">
        <v>45</v>
      </c>
      <c r="Q63" s="65">
        <f>SUM($O$10:O63)</f>
        <v>7464.8099999999995</v>
      </c>
    </row>
    <row r="64" spans="1:17" x14ac:dyDescent="0.35">
      <c r="A64" t="s">
        <v>4086</v>
      </c>
      <c r="B64" t="s">
        <v>131</v>
      </c>
      <c r="C64" t="s">
        <v>131</v>
      </c>
      <c r="D64" t="s">
        <v>79</v>
      </c>
      <c r="E64" t="s">
        <v>27</v>
      </c>
      <c r="F64" t="s">
        <v>22</v>
      </c>
      <c r="G64" s="62" t="s">
        <v>4096</v>
      </c>
      <c r="H64" t="s">
        <v>80</v>
      </c>
      <c r="I64" s="1">
        <v>43018</v>
      </c>
      <c r="J64" s="7">
        <v>0.60416666666666663</v>
      </c>
      <c r="K64" s="7">
        <v>0.69791666666666663</v>
      </c>
      <c r="L64" s="2">
        <f t="shared" si="0"/>
        <v>2.25</v>
      </c>
      <c r="M64" s="8">
        <v>50</v>
      </c>
      <c r="N64" s="3">
        <v>14.2</v>
      </c>
      <c r="O64" s="3">
        <f t="shared" si="1"/>
        <v>126.7</v>
      </c>
      <c r="P64" t="s">
        <v>59</v>
      </c>
      <c r="Q64" s="65">
        <f>SUM($O$10:O64)</f>
        <v>7591.5099999999993</v>
      </c>
    </row>
    <row r="65" spans="1:17" x14ac:dyDescent="0.35">
      <c r="A65" t="s">
        <v>4087</v>
      </c>
      <c r="B65" t="s">
        <v>132</v>
      </c>
      <c r="C65" t="s">
        <v>4034</v>
      </c>
      <c r="D65" t="s">
        <v>82</v>
      </c>
      <c r="E65" t="s">
        <v>48</v>
      </c>
      <c r="F65" t="s">
        <v>22</v>
      </c>
      <c r="G65" s="62" t="s">
        <v>4094</v>
      </c>
      <c r="H65" t="s">
        <v>83</v>
      </c>
      <c r="I65" s="1">
        <v>43018</v>
      </c>
      <c r="J65" s="7">
        <v>0.67708333333333337</v>
      </c>
      <c r="K65" s="7">
        <v>0.72916666666666663</v>
      </c>
      <c r="L65" s="2">
        <f t="shared" si="0"/>
        <v>1.2499999999999982</v>
      </c>
      <c r="M65" s="8">
        <v>50</v>
      </c>
      <c r="N65" s="3">
        <v>25.88</v>
      </c>
      <c r="O65" s="3">
        <f t="shared" si="1"/>
        <v>88.37999999999991</v>
      </c>
      <c r="P65" t="s">
        <v>102</v>
      </c>
      <c r="Q65" s="65">
        <f>SUM($O$10:O65)</f>
        <v>7679.8899999999994</v>
      </c>
    </row>
    <row r="66" spans="1:17" x14ac:dyDescent="0.35">
      <c r="L66" s="7"/>
      <c r="M66" s="7"/>
      <c r="O66" s="8"/>
      <c r="P66" s="8"/>
    </row>
    <row r="67" spans="1:17" x14ac:dyDescent="0.35">
      <c r="O67" s="8"/>
      <c r="P67" s="3"/>
    </row>
    <row r="68" spans="1:17" x14ac:dyDescent="0.35">
      <c r="O68" s="8"/>
      <c r="P68" s="8"/>
    </row>
    <row r="69" spans="1:17" x14ac:dyDescent="0.35">
      <c r="O69" s="8"/>
      <c r="P69" s="3"/>
    </row>
  </sheetData>
  <pageMargins left="0.7" right="0.7" top="0.75" bottom="0.75" header="0.3" footer="0.3"/>
  <pageSetup scale="81" fitToHeight="0" orientation="portrait" horizontalDpi="4294967295" verticalDpi="4294967295" r:id="rId1"/>
  <headerFooter>
    <oddFooter>&amp;LService Call Customers&amp;R&amp;P of &amp;N</oddFooter>
  </headerFooter>
  <rowBreaks count="1" manualBreakCount="1">
    <brk id="53" max="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9" tint="-0.499984740745262"/>
  </sheetPr>
  <dimension ref="A1:B2"/>
  <sheetViews>
    <sheetView showGridLines="0" workbookViewId="0">
      <selection sqref="A1:B1"/>
    </sheetView>
  </sheetViews>
  <sheetFormatPr defaultRowHeight="14.5" x14ac:dyDescent="0.35"/>
  <sheetData>
    <row r="1" spans="1:2" ht="46.5" thickBot="1" x14ac:dyDescent="1.05">
      <c r="A1" s="69" t="s">
        <v>133</v>
      </c>
      <c r="B1" s="70"/>
    </row>
    <row r="2" spans="1:2" x14ac:dyDescent="0.35">
      <c r="A2" t="s">
        <v>1</v>
      </c>
    </row>
  </sheetData>
  <mergeCells count="1">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9" tint="-0.499984740745262"/>
    <pageSetUpPr fitToPage="1"/>
  </sheetPr>
  <dimension ref="A1:U71"/>
  <sheetViews>
    <sheetView topLeftCell="H1" zoomScaleNormal="100" workbookViewId="0">
      <selection activeCell="V7" sqref="V7"/>
    </sheetView>
  </sheetViews>
  <sheetFormatPr defaultRowHeight="14.5" x14ac:dyDescent="0.35"/>
  <cols>
    <col min="1" max="1" width="10.7265625" customWidth="1"/>
    <col min="2" max="2" width="15.7265625" customWidth="1"/>
    <col min="3" max="4" width="13.26953125" customWidth="1"/>
    <col min="5" max="5" width="10" bestFit="1" customWidth="1"/>
    <col min="6" max="7" width="6" bestFit="1" customWidth="1"/>
    <col min="8" max="8" width="9.7265625" bestFit="1" customWidth="1"/>
    <col min="9" max="9" width="12.1796875" bestFit="1" customWidth="1"/>
    <col min="10" max="10" width="1.7265625" customWidth="1"/>
    <col min="11" max="11" width="29.26953125" bestFit="1" customWidth="1"/>
    <col min="12" max="12" width="14.1796875" bestFit="1" customWidth="1"/>
    <col min="13" max="13" width="17.26953125" customWidth="1"/>
    <col min="14" max="14" width="11.7265625" customWidth="1"/>
    <col min="15" max="16" width="9.7265625" bestFit="1" customWidth="1"/>
    <col min="17" max="19" width="6" bestFit="1" customWidth="1"/>
    <col min="20" max="20" width="9.7265625" bestFit="1" customWidth="1"/>
    <col min="21" max="22" width="12.1796875" bestFit="1" customWidth="1"/>
  </cols>
  <sheetData>
    <row r="1" spans="1:21" ht="34.5" x14ac:dyDescent="0.65">
      <c r="A1" s="9" t="s">
        <v>134</v>
      </c>
    </row>
    <row r="2" spans="1:21" x14ac:dyDescent="0.35">
      <c r="A2" s="10" t="s">
        <v>135</v>
      </c>
    </row>
    <row r="4" spans="1:21" ht="18.5" x14ac:dyDescent="0.35">
      <c r="A4" s="71" t="s">
        <v>136</v>
      </c>
      <c r="B4" s="72"/>
      <c r="C4" s="72"/>
      <c r="D4" s="72"/>
      <c r="E4" s="72"/>
      <c r="F4" s="72"/>
      <c r="G4" s="72"/>
      <c r="H4" s="72"/>
      <c r="I4" s="72"/>
      <c r="L4" s="54" t="s">
        <v>137</v>
      </c>
    </row>
    <row r="5" spans="1:21" ht="15" thickBot="1" x14ac:dyDescent="0.4">
      <c r="A5" s="55" t="s">
        <v>138</v>
      </c>
      <c r="B5" s="55" t="s">
        <v>139</v>
      </c>
      <c r="C5" s="55" t="s">
        <v>140</v>
      </c>
      <c r="D5" s="55" t="s">
        <v>141</v>
      </c>
      <c r="E5" s="55" t="s">
        <v>142</v>
      </c>
      <c r="F5" s="55" t="s">
        <v>143</v>
      </c>
      <c r="G5" s="55" t="s">
        <v>144</v>
      </c>
      <c r="H5" s="55" t="s">
        <v>145</v>
      </c>
      <c r="I5" s="55" t="s">
        <v>146</v>
      </c>
      <c r="L5" s="56" t="s">
        <v>140</v>
      </c>
      <c r="M5" s="56" t="s">
        <v>138</v>
      </c>
      <c r="N5" s="56" t="s">
        <v>147</v>
      </c>
      <c r="O5" s="56" t="s">
        <v>140</v>
      </c>
      <c r="P5" s="56" t="s">
        <v>141</v>
      </c>
      <c r="Q5" s="56" t="s">
        <v>142</v>
      </c>
      <c r="R5" s="56" t="s">
        <v>143</v>
      </c>
      <c r="S5" s="56" t="s">
        <v>144</v>
      </c>
      <c r="T5" s="56" t="s">
        <v>145</v>
      </c>
      <c r="U5" s="56" t="s">
        <v>146</v>
      </c>
    </row>
    <row r="6" spans="1:21" x14ac:dyDescent="0.35">
      <c r="A6" s="11" t="s">
        <v>148</v>
      </c>
      <c r="B6" s="11" t="s">
        <v>149</v>
      </c>
      <c r="C6" s="11" t="s">
        <v>150</v>
      </c>
      <c r="D6" s="11">
        <v>100</v>
      </c>
      <c r="E6" s="11">
        <v>93</v>
      </c>
      <c r="F6" s="11">
        <v>94</v>
      </c>
      <c r="G6" s="11">
        <v>96</v>
      </c>
      <c r="H6" s="11">
        <v>93</v>
      </c>
      <c r="I6" s="12">
        <f>AVERAGE(D6:H6)</f>
        <v>95.2</v>
      </c>
      <c r="K6" t="s">
        <v>151</v>
      </c>
      <c r="L6" s="61" t="s">
        <v>154</v>
      </c>
      <c r="M6" s="57" t="str" cm="1">
        <f t="array" ref="M6:U6">_xlfn.XLOOKUP(L6,C6:C71,A6:I71,"Incorrect Student ID")</f>
        <v>Becker</v>
      </c>
      <c r="N6" s="57" t="str">
        <v>Betty</v>
      </c>
      <c r="O6" s="57" t="str">
        <v>715-4-43</v>
      </c>
      <c r="P6" s="57">
        <v>91</v>
      </c>
      <c r="Q6" s="57">
        <v>78</v>
      </c>
      <c r="R6" s="57">
        <v>93</v>
      </c>
      <c r="S6" s="57">
        <v>94</v>
      </c>
      <c r="T6" s="57">
        <v>89</v>
      </c>
      <c r="U6" s="58">
        <v>89</v>
      </c>
    </row>
    <row r="7" spans="1:21" ht="15" thickBot="1" x14ac:dyDescent="0.4">
      <c r="A7" s="11" t="s">
        <v>152</v>
      </c>
      <c r="B7" s="11" t="s">
        <v>153</v>
      </c>
      <c r="C7" s="11" t="s">
        <v>154</v>
      </c>
      <c r="D7" s="11">
        <v>91</v>
      </c>
      <c r="E7" s="11">
        <v>78</v>
      </c>
      <c r="F7" s="11">
        <v>93</v>
      </c>
      <c r="G7" s="11">
        <v>94</v>
      </c>
      <c r="H7" s="11">
        <v>89</v>
      </c>
      <c r="I7" s="12">
        <f t="shared" ref="I7:I24" si="0">AVERAGE(D7:H7)</f>
        <v>89</v>
      </c>
      <c r="K7" t="s">
        <v>155</v>
      </c>
      <c r="L7" s="61" t="s">
        <v>225</v>
      </c>
      <c r="M7" s="59" t="str" cm="1">
        <f t="array" ref="M7:U7">_xlfn.XLOOKUP(L7,Student_ID,Student_Data,"Incorrect Student ID")</f>
        <v>Lightfoot</v>
      </c>
      <c r="N7" s="59" t="str">
        <v>Deborah</v>
      </c>
      <c r="O7" s="59" t="str">
        <v>556-5-68</v>
      </c>
      <c r="P7" s="59">
        <v>80</v>
      </c>
      <c r="Q7" s="59">
        <v>86</v>
      </c>
      <c r="R7" s="59">
        <v>93</v>
      </c>
      <c r="S7" s="59">
        <v>80</v>
      </c>
      <c r="T7" s="59">
        <v>81</v>
      </c>
      <c r="U7" s="60">
        <v>84</v>
      </c>
    </row>
    <row r="8" spans="1:21" x14ac:dyDescent="0.35">
      <c r="A8" s="11" t="s">
        <v>156</v>
      </c>
      <c r="B8" s="11" t="s">
        <v>157</v>
      </c>
      <c r="C8" s="11" t="s">
        <v>158</v>
      </c>
      <c r="D8" s="11">
        <v>90</v>
      </c>
      <c r="E8" s="11">
        <v>88</v>
      </c>
      <c r="F8" s="11">
        <v>85</v>
      </c>
      <c r="G8" s="11">
        <v>85</v>
      </c>
      <c r="H8" s="11">
        <v>75</v>
      </c>
      <c r="I8" s="12">
        <f t="shared" si="0"/>
        <v>84.6</v>
      </c>
    </row>
    <row r="9" spans="1:21" x14ac:dyDescent="0.35">
      <c r="A9" s="11" t="s">
        <v>159</v>
      </c>
      <c r="B9" s="11" t="s">
        <v>160</v>
      </c>
      <c r="C9" s="11" t="s">
        <v>161</v>
      </c>
      <c r="D9" s="11">
        <v>98</v>
      </c>
      <c r="E9" s="11">
        <v>78</v>
      </c>
      <c r="F9" s="11">
        <v>82</v>
      </c>
      <c r="G9" s="11">
        <v>95</v>
      </c>
      <c r="H9" s="11">
        <v>75</v>
      </c>
      <c r="I9" s="12">
        <f t="shared" si="0"/>
        <v>85.6</v>
      </c>
    </row>
    <row r="10" spans="1:21" x14ac:dyDescent="0.35">
      <c r="A10" s="11" t="s">
        <v>162</v>
      </c>
      <c r="B10" s="11" t="s">
        <v>163</v>
      </c>
      <c r="C10" s="11" t="s">
        <v>164</v>
      </c>
      <c r="D10" s="11">
        <v>89</v>
      </c>
      <c r="E10" s="11">
        <v>98</v>
      </c>
      <c r="F10" s="11">
        <v>90</v>
      </c>
      <c r="G10" s="11">
        <v>87</v>
      </c>
      <c r="H10" s="11">
        <v>92</v>
      </c>
      <c r="I10" s="12">
        <f t="shared" si="0"/>
        <v>91.2</v>
      </c>
    </row>
    <row r="11" spans="1:21" x14ac:dyDescent="0.35">
      <c r="A11" s="11" t="s">
        <v>165</v>
      </c>
      <c r="B11" s="11" t="s">
        <v>166</v>
      </c>
      <c r="C11" s="11" t="s">
        <v>167</v>
      </c>
      <c r="D11" s="11">
        <v>100</v>
      </c>
      <c r="E11" s="11">
        <v>88</v>
      </c>
      <c r="F11" s="11">
        <v>80</v>
      </c>
      <c r="G11" s="11">
        <v>95</v>
      </c>
      <c r="H11" s="11">
        <v>95</v>
      </c>
      <c r="I11" s="12">
        <f t="shared" si="0"/>
        <v>91.6</v>
      </c>
    </row>
    <row r="12" spans="1:21" x14ac:dyDescent="0.35">
      <c r="A12" s="11" t="s">
        <v>168</v>
      </c>
      <c r="B12" s="11" t="s">
        <v>169</v>
      </c>
      <c r="C12" s="11" t="s">
        <v>170</v>
      </c>
      <c r="D12" s="11">
        <v>77</v>
      </c>
      <c r="E12" s="11">
        <v>97</v>
      </c>
      <c r="F12" s="11">
        <v>83</v>
      </c>
      <c r="G12" s="11">
        <v>84</v>
      </c>
      <c r="H12" s="11">
        <v>86</v>
      </c>
      <c r="I12" s="12">
        <f t="shared" si="0"/>
        <v>85.4</v>
      </c>
    </row>
    <row r="13" spans="1:21" x14ac:dyDescent="0.35">
      <c r="A13" s="11" t="s">
        <v>171</v>
      </c>
      <c r="B13" s="11" t="s">
        <v>172</v>
      </c>
      <c r="C13" s="11" t="s">
        <v>173</v>
      </c>
      <c r="D13" s="11">
        <v>81</v>
      </c>
      <c r="E13" s="11">
        <v>78</v>
      </c>
      <c r="F13" s="11">
        <v>71</v>
      </c>
      <c r="G13" s="11">
        <v>74</v>
      </c>
      <c r="H13" s="11">
        <v>63</v>
      </c>
      <c r="I13" s="12">
        <f t="shared" si="0"/>
        <v>73.400000000000006</v>
      </c>
    </row>
    <row r="14" spans="1:21" x14ac:dyDescent="0.35">
      <c r="A14" s="11" t="s">
        <v>174</v>
      </c>
      <c r="B14" s="11" t="s">
        <v>175</v>
      </c>
      <c r="C14" s="11" t="s">
        <v>176</v>
      </c>
      <c r="D14" s="11">
        <v>90</v>
      </c>
      <c r="E14" s="11">
        <v>80</v>
      </c>
      <c r="F14" s="11">
        <v>81</v>
      </c>
      <c r="G14" s="11">
        <v>83</v>
      </c>
      <c r="H14" s="11">
        <v>83</v>
      </c>
      <c r="I14" s="12">
        <f t="shared" si="0"/>
        <v>83.4</v>
      </c>
    </row>
    <row r="15" spans="1:21" x14ac:dyDescent="0.35">
      <c r="A15" s="11" t="s">
        <v>177</v>
      </c>
      <c r="B15" s="11" t="s">
        <v>178</v>
      </c>
      <c r="C15" s="11" t="s">
        <v>179</v>
      </c>
      <c r="D15" s="11">
        <v>82</v>
      </c>
      <c r="E15" s="11">
        <v>79</v>
      </c>
      <c r="F15" s="11">
        <v>79</v>
      </c>
      <c r="G15" s="11">
        <v>80</v>
      </c>
      <c r="H15" s="11">
        <v>86</v>
      </c>
      <c r="I15" s="12">
        <f t="shared" si="0"/>
        <v>81.2</v>
      </c>
    </row>
    <row r="16" spans="1:21" x14ac:dyDescent="0.35">
      <c r="A16" s="11" t="s">
        <v>180</v>
      </c>
      <c r="B16" s="11" t="s">
        <v>181</v>
      </c>
      <c r="C16" s="11" t="s">
        <v>182</v>
      </c>
      <c r="D16" s="11">
        <v>61</v>
      </c>
      <c r="E16" s="11">
        <v>75</v>
      </c>
      <c r="F16" s="11">
        <v>64</v>
      </c>
      <c r="G16" s="11">
        <v>75</v>
      </c>
      <c r="H16" s="11">
        <v>67</v>
      </c>
      <c r="I16" s="12">
        <f t="shared" si="0"/>
        <v>68.400000000000006</v>
      </c>
    </row>
    <row r="17" spans="1:9" x14ac:dyDescent="0.35">
      <c r="A17" s="11" t="s">
        <v>183</v>
      </c>
      <c r="B17" s="11" t="s">
        <v>166</v>
      </c>
      <c r="C17" s="11" t="s">
        <v>184</v>
      </c>
      <c r="D17" s="11">
        <v>86</v>
      </c>
      <c r="E17" s="11">
        <v>81</v>
      </c>
      <c r="F17" s="11">
        <v>90</v>
      </c>
      <c r="G17" s="11">
        <v>84</v>
      </c>
      <c r="H17" s="11">
        <v>82</v>
      </c>
      <c r="I17" s="12">
        <f t="shared" si="0"/>
        <v>84.6</v>
      </c>
    </row>
    <row r="18" spans="1:9" x14ac:dyDescent="0.35">
      <c r="A18" s="11" t="s">
        <v>185</v>
      </c>
      <c r="B18" s="11" t="s">
        <v>186</v>
      </c>
      <c r="C18" s="11" t="s">
        <v>187</v>
      </c>
      <c r="D18" s="11">
        <v>100</v>
      </c>
      <c r="E18" s="11">
        <v>100</v>
      </c>
      <c r="F18" s="11">
        <v>100</v>
      </c>
      <c r="G18" s="11">
        <v>100</v>
      </c>
      <c r="H18" s="11">
        <v>91</v>
      </c>
      <c r="I18" s="12">
        <f t="shared" si="0"/>
        <v>98.2</v>
      </c>
    </row>
    <row r="19" spans="1:9" x14ac:dyDescent="0.35">
      <c r="A19" s="11" t="s">
        <v>188</v>
      </c>
      <c r="B19" s="11" t="s">
        <v>189</v>
      </c>
      <c r="C19" s="11" t="s">
        <v>190</v>
      </c>
      <c r="D19" s="11">
        <v>92</v>
      </c>
      <c r="E19" s="11">
        <v>94</v>
      </c>
      <c r="F19" s="11">
        <v>87</v>
      </c>
      <c r="G19" s="11">
        <v>86</v>
      </c>
      <c r="H19" s="11">
        <v>89</v>
      </c>
      <c r="I19" s="12">
        <f t="shared" si="0"/>
        <v>89.6</v>
      </c>
    </row>
    <row r="20" spans="1:9" x14ac:dyDescent="0.35">
      <c r="A20" s="11" t="s">
        <v>191</v>
      </c>
      <c r="B20" s="11" t="s">
        <v>192</v>
      </c>
      <c r="C20" s="11" t="s">
        <v>193</v>
      </c>
      <c r="D20" s="11">
        <v>97</v>
      </c>
      <c r="E20" s="11">
        <v>91</v>
      </c>
      <c r="F20" s="11">
        <v>78</v>
      </c>
      <c r="G20" s="11">
        <v>93</v>
      </c>
      <c r="H20" s="11">
        <v>94</v>
      </c>
      <c r="I20" s="12">
        <f t="shared" si="0"/>
        <v>90.6</v>
      </c>
    </row>
    <row r="21" spans="1:9" x14ac:dyDescent="0.35">
      <c r="A21" s="11" t="s">
        <v>194</v>
      </c>
      <c r="B21" s="11" t="s">
        <v>195</v>
      </c>
      <c r="C21" s="11" t="s">
        <v>196</v>
      </c>
      <c r="D21" s="11">
        <v>81</v>
      </c>
      <c r="E21" s="11">
        <v>94</v>
      </c>
      <c r="F21" s="11">
        <v>93</v>
      </c>
      <c r="G21" s="11">
        <v>78</v>
      </c>
      <c r="H21" s="11">
        <v>89</v>
      </c>
      <c r="I21" s="12">
        <f t="shared" si="0"/>
        <v>87</v>
      </c>
    </row>
    <row r="22" spans="1:9" x14ac:dyDescent="0.35">
      <c r="A22" s="11" t="s">
        <v>197</v>
      </c>
      <c r="B22" s="11" t="s">
        <v>198</v>
      </c>
      <c r="C22" s="11" t="s">
        <v>199</v>
      </c>
      <c r="D22" s="11">
        <v>93</v>
      </c>
      <c r="E22" s="11">
        <v>85</v>
      </c>
      <c r="F22" s="11">
        <v>85</v>
      </c>
      <c r="G22" s="11">
        <v>78</v>
      </c>
      <c r="H22" s="11">
        <v>82</v>
      </c>
      <c r="I22" s="12">
        <f t="shared" si="0"/>
        <v>84.6</v>
      </c>
    </row>
    <row r="23" spans="1:9" x14ac:dyDescent="0.35">
      <c r="A23" s="11" t="s">
        <v>197</v>
      </c>
      <c r="B23" s="11" t="s">
        <v>200</v>
      </c>
      <c r="C23" s="11" t="s">
        <v>201</v>
      </c>
      <c r="D23" s="11">
        <v>85</v>
      </c>
      <c r="E23" s="11">
        <v>61</v>
      </c>
      <c r="F23" s="11">
        <v>99</v>
      </c>
      <c r="G23" s="11">
        <v>85</v>
      </c>
      <c r="H23" s="11">
        <v>93</v>
      </c>
      <c r="I23" s="12">
        <f t="shared" si="0"/>
        <v>84.6</v>
      </c>
    </row>
    <row r="24" spans="1:9" x14ac:dyDescent="0.35">
      <c r="A24" s="11" t="s">
        <v>202</v>
      </c>
      <c r="B24" s="11" t="s">
        <v>203</v>
      </c>
      <c r="C24" s="11" t="s">
        <v>204</v>
      </c>
      <c r="D24" s="11">
        <v>83</v>
      </c>
      <c r="E24" s="11">
        <v>94</v>
      </c>
      <c r="F24" s="11">
        <v>85</v>
      </c>
      <c r="G24" s="11">
        <v>93</v>
      </c>
      <c r="H24" s="13">
        <v>104.99999999999999</v>
      </c>
      <c r="I24" s="12">
        <f t="shared" si="0"/>
        <v>92</v>
      </c>
    </row>
    <row r="25" spans="1:9" x14ac:dyDescent="0.35">
      <c r="A25" s="11" t="s">
        <v>205</v>
      </c>
      <c r="B25" s="11" t="s">
        <v>206</v>
      </c>
      <c r="C25" s="11" t="s">
        <v>207</v>
      </c>
      <c r="D25" s="11">
        <v>96</v>
      </c>
      <c r="E25" s="11">
        <v>86</v>
      </c>
      <c r="F25" s="11">
        <v>98</v>
      </c>
      <c r="G25" s="11">
        <v>95</v>
      </c>
      <c r="H25" s="11">
        <v>93</v>
      </c>
      <c r="I25" s="12">
        <f t="shared" ref="I25:I71" si="1">AVERAGE(D25:H25)</f>
        <v>93.6</v>
      </c>
    </row>
    <row r="26" spans="1:9" x14ac:dyDescent="0.35">
      <c r="A26" s="11" t="s">
        <v>208</v>
      </c>
      <c r="B26" s="11" t="s">
        <v>209</v>
      </c>
      <c r="C26" s="11" t="s">
        <v>210</v>
      </c>
      <c r="D26" s="11">
        <v>83</v>
      </c>
      <c r="E26" s="11">
        <v>78</v>
      </c>
      <c r="F26" s="11">
        <v>82</v>
      </c>
      <c r="G26" s="11">
        <v>88</v>
      </c>
      <c r="H26" s="11">
        <v>84</v>
      </c>
      <c r="I26" s="12">
        <f t="shared" si="1"/>
        <v>83</v>
      </c>
    </row>
    <row r="27" spans="1:9" x14ac:dyDescent="0.35">
      <c r="A27" s="11" t="s">
        <v>211</v>
      </c>
      <c r="B27" s="11" t="s">
        <v>212</v>
      </c>
      <c r="C27" s="11" t="s">
        <v>213</v>
      </c>
      <c r="D27" s="11">
        <v>82</v>
      </c>
      <c r="E27" s="11">
        <v>88</v>
      </c>
      <c r="F27" s="11">
        <v>92</v>
      </c>
      <c r="G27" s="11">
        <v>95</v>
      </c>
      <c r="H27" s="11">
        <v>97</v>
      </c>
      <c r="I27" s="12">
        <f t="shared" si="1"/>
        <v>90.8</v>
      </c>
    </row>
    <row r="28" spans="1:9" x14ac:dyDescent="0.35">
      <c r="A28" s="11" t="s">
        <v>214</v>
      </c>
      <c r="B28" s="11" t="s">
        <v>215</v>
      </c>
      <c r="C28" s="11" t="s">
        <v>216</v>
      </c>
      <c r="D28" s="11">
        <v>91</v>
      </c>
      <c r="E28" s="11">
        <v>84</v>
      </c>
      <c r="F28" s="11">
        <v>89</v>
      </c>
      <c r="G28" s="11">
        <v>98</v>
      </c>
      <c r="H28" s="11">
        <v>84</v>
      </c>
      <c r="I28" s="12">
        <f t="shared" si="1"/>
        <v>89.2</v>
      </c>
    </row>
    <row r="29" spans="1:9" x14ac:dyDescent="0.35">
      <c r="A29" s="11" t="s">
        <v>217</v>
      </c>
      <c r="B29" s="11" t="s">
        <v>218</v>
      </c>
      <c r="C29" s="11" t="s">
        <v>219</v>
      </c>
      <c r="D29" s="11">
        <v>100</v>
      </c>
      <c r="E29" s="11">
        <v>99</v>
      </c>
      <c r="F29" s="11">
        <v>91</v>
      </c>
      <c r="G29" s="11">
        <v>88</v>
      </c>
      <c r="H29" s="11">
        <v>93</v>
      </c>
      <c r="I29" s="12">
        <f t="shared" si="1"/>
        <v>94.2</v>
      </c>
    </row>
    <row r="30" spans="1:9" x14ac:dyDescent="0.35">
      <c r="A30" s="11" t="s">
        <v>220</v>
      </c>
      <c r="B30" s="11" t="s">
        <v>221</v>
      </c>
      <c r="C30" s="11" t="s">
        <v>222</v>
      </c>
      <c r="D30" s="11">
        <v>76</v>
      </c>
      <c r="E30" s="11">
        <v>81</v>
      </c>
      <c r="F30" s="11">
        <v>84</v>
      </c>
      <c r="G30" s="11">
        <v>73</v>
      </c>
      <c r="H30" s="11">
        <v>80</v>
      </c>
      <c r="I30" s="12">
        <f t="shared" si="1"/>
        <v>78.8</v>
      </c>
    </row>
    <row r="31" spans="1:9" x14ac:dyDescent="0.35">
      <c r="A31" s="11" t="s">
        <v>223</v>
      </c>
      <c r="B31" s="11" t="s">
        <v>224</v>
      </c>
      <c r="C31" s="11" t="s">
        <v>225</v>
      </c>
      <c r="D31" s="11">
        <v>80</v>
      </c>
      <c r="E31" s="11">
        <v>86</v>
      </c>
      <c r="F31" s="11">
        <v>93</v>
      </c>
      <c r="G31" s="11">
        <v>80</v>
      </c>
      <c r="H31" s="11">
        <v>81</v>
      </c>
      <c r="I31" s="12">
        <f t="shared" si="1"/>
        <v>84</v>
      </c>
    </row>
    <row r="32" spans="1:9" x14ac:dyDescent="0.35">
      <c r="A32" s="11" t="s">
        <v>226</v>
      </c>
      <c r="B32" s="11" t="s">
        <v>227</v>
      </c>
      <c r="C32" s="11" t="s">
        <v>228</v>
      </c>
      <c r="D32" s="11">
        <v>67</v>
      </c>
      <c r="E32" s="11">
        <v>76</v>
      </c>
      <c r="F32" s="11">
        <v>68</v>
      </c>
      <c r="G32" s="11">
        <v>73</v>
      </c>
      <c r="H32" s="11">
        <v>72</v>
      </c>
      <c r="I32" s="12">
        <f t="shared" si="1"/>
        <v>71.2</v>
      </c>
    </row>
    <row r="33" spans="1:9" x14ac:dyDescent="0.35">
      <c r="A33" s="11" t="s">
        <v>229</v>
      </c>
      <c r="B33" s="11" t="s">
        <v>230</v>
      </c>
      <c r="C33" s="11" t="s">
        <v>231</v>
      </c>
      <c r="D33" s="11">
        <v>82</v>
      </c>
      <c r="E33" s="11">
        <v>93</v>
      </c>
      <c r="F33" s="11">
        <v>93</v>
      </c>
      <c r="G33" s="11">
        <v>86</v>
      </c>
      <c r="H33" s="11">
        <v>97</v>
      </c>
      <c r="I33" s="12">
        <f t="shared" si="1"/>
        <v>90.2</v>
      </c>
    </row>
    <row r="34" spans="1:9" x14ac:dyDescent="0.35">
      <c r="A34" s="11" t="s">
        <v>232</v>
      </c>
      <c r="B34" s="11" t="s">
        <v>233</v>
      </c>
      <c r="C34" s="11" t="s">
        <v>234</v>
      </c>
      <c r="D34" s="11">
        <v>100</v>
      </c>
      <c r="E34" s="11">
        <v>49</v>
      </c>
      <c r="F34" s="11">
        <v>63</v>
      </c>
      <c r="G34" s="11">
        <v>72</v>
      </c>
      <c r="H34" s="11">
        <v>69</v>
      </c>
      <c r="I34" s="12">
        <f t="shared" si="1"/>
        <v>70.599999999999994</v>
      </c>
    </row>
    <row r="35" spans="1:9" x14ac:dyDescent="0.35">
      <c r="A35" s="11" t="s">
        <v>235</v>
      </c>
      <c r="B35" s="11" t="s">
        <v>236</v>
      </c>
      <c r="C35" s="11" t="s">
        <v>237</v>
      </c>
      <c r="D35" s="11">
        <v>76</v>
      </c>
      <c r="E35" s="11">
        <v>82</v>
      </c>
      <c r="F35" s="11">
        <v>83</v>
      </c>
      <c r="G35" s="11">
        <v>78</v>
      </c>
      <c r="H35" s="11">
        <v>86</v>
      </c>
      <c r="I35" s="12">
        <f t="shared" si="1"/>
        <v>81</v>
      </c>
    </row>
    <row r="36" spans="1:9" x14ac:dyDescent="0.35">
      <c r="A36" s="11" t="s">
        <v>238</v>
      </c>
      <c r="B36" s="11" t="s">
        <v>239</v>
      </c>
      <c r="C36" s="11" t="s">
        <v>240</v>
      </c>
      <c r="D36" s="11">
        <v>83</v>
      </c>
      <c r="E36" s="11">
        <v>90</v>
      </c>
      <c r="F36" s="11">
        <v>91</v>
      </c>
      <c r="G36" s="11">
        <v>87</v>
      </c>
      <c r="H36" s="11">
        <v>94</v>
      </c>
      <c r="I36" s="12">
        <f t="shared" si="1"/>
        <v>89</v>
      </c>
    </row>
    <row r="37" spans="1:9" x14ac:dyDescent="0.35">
      <c r="A37" s="11" t="s">
        <v>241</v>
      </c>
      <c r="B37" s="11" t="s">
        <v>215</v>
      </c>
      <c r="C37" s="11" t="s">
        <v>242</v>
      </c>
      <c r="D37" s="11">
        <v>75</v>
      </c>
      <c r="E37" s="11">
        <v>83</v>
      </c>
      <c r="F37" s="11">
        <v>78</v>
      </c>
      <c r="G37" s="11">
        <v>75</v>
      </c>
      <c r="H37" s="11">
        <v>79</v>
      </c>
      <c r="I37" s="12">
        <f t="shared" si="1"/>
        <v>78</v>
      </c>
    </row>
    <row r="38" spans="1:9" x14ac:dyDescent="0.35">
      <c r="A38" s="11" t="s">
        <v>243</v>
      </c>
      <c r="B38" s="11" t="s">
        <v>244</v>
      </c>
      <c r="C38" s="11" t="s">
        <v>245</v>
      </c>
      <c r="D38" s="11">
        <v>81</v>
      </c>
      <c r="E38" s="11">
        <v>80</v>
      </c>
      <c r="F38" s="11">
        <v>72</v>
      </c>
      <c r="G38" s="11">
        <v>77</v>
      </c>
      <c r="H38" s="11">
        <v>76</v>
      </c>
      <c r="I38" s="12">
        <f t="shared" si="1"/>
        <v>77.2</v>
      </c>
    </row>
    <row r="39" spans="1:9" x14ac:dyDescent="0.35">
      <c r="A39" s="11" t="s">
        <v>246</v>
      </c>
      <c r="B39" s="11" t="s">
        <v>247</v>
      </c>
      <c r="C39" s="11" t="s">
        <v>248</v>
      </c>
      <c r="D39" s="11">
        <v>68</v>
      </c>
      <c r="E39" s="11">
        <v>70</v>
      </c>
      <c r="F39" s="11">
        <v>65</v>
      </c>
      <c r="G39" s="11">
        <v>84</v>
      </c>
      <c r="H39" s="11">
        <v>83</v>
      </c>
      <c r="I39" s="12">
        <f t="shared" si="1"/>
        <v>74</v>
      </c>
    </row>
    <row r="40" spans="1:9" x14ac:dyDescent="0.35">
      <c r="A40" s="11" t="s">
        <v>249</v>
      </c>
      <c r="B40" s="11" t="s">
        <v>250</v>
      </c>
      <c r="C40" s="11" t="s">
        <v>251</v>
      </c>
      <c r="D40" s="11">
        <v>83</v>
      </c>
      <c r="E40" s="11">
        <v>95</v>
      </c>
      <c r="F40" s="11">
        <v>91</v>
      </c>
      <c r="G40" s="11">
        <v>80</v>
      </c>
      <c r="H40" s="11">
        <v>88</v>
      </c>
      <c r="I40" s="12">
        <f t="shared" si="1"/>
        <v>87.4</v>
      </c>
    </row>
    <row r="41" spans="1:9" x14ac:dyDescent="0.35">
      <c r="A41" s="11" t="s">
        <v>252</v>
      </c>
      <c r="B41" s="11" t="s">
        <v>253</v>
      </c>
      <c r="C41" s="11" t="s">
        <v>254</v>
      </c>
      <c r="D41" s="11">
        <v>100</v>
      </c>
      <c r="E41" s="11">
        <v>94</v>
      </c>
      <c r="F41" s="11">
        <v>93</v>
      </c>
      <c r="G41" s="11">
        <v>89</v>
      </c>
      <c r="H41" s="11">
        <v>90</v>
      </c>
      <c r="I41" s="12">
        <f t="shared" si="1"/>
        <v>93.2</v>
      </c>
    </row>
    <row r="42" spans="1:9" x14ac:dyDescent="0.35">
      <c r="A42" s="11" t="s">
        <v>252</v>
      </c>
      <c r="B42" s="11" t="s">
        <v>181</v>
      </c>
      <c r="C42" s="11" t="s">
        <v>255</v>
      </c>
      <c r="D42" s="11">
        <v>65</v>
      </c>
      <c r="E42" s="11">
        <v>76</v>
      </c>
      <c r="F42" s="11">
        <v>79</v>
      </c>
      <c r="G42" s="11">
        <v>71</v>
      </c>
      <c r="H42" s="11">
        <v>76</v>
      </c>
      <c r="I42" s="12">
        <f t="shared" si="1"/>
        <v>73.400000000000006</v>
      </c>
    </row>
    <row r="43" spans="1:9" x14ac:dyDescent="0.35">
      <c r="A43" s="11" t="s">
        <v>256</v>
      </c>
      <c r="B43" s="11" t="s">
        <v>257</v>
      </c>
      <c r="C43" s="11" t="s">
        <v>258</v>
      </c>
      <c r="D43" s="11">
        <v>73</v>
      </c>
      <c r="E43" s="11">
        <v>51</v>
      </c>
      <c r="F43" s="11">
        <v>55</v>
      </c>
      <c r="G43" s="11">
        <v>79</v>
      </c>
      <c r="H43" s="11">
        <v>68</v>
      </c>
      <c r="I43" s="12">
        <f t="shared" si="1"/>
        <v>65.2</v>
      </c>
    </row>
    <row r="44" spans="1:9" x14ac:dyDescent="0.35">
      <c r="A44" s="11" t="s">
        <v>259</v>
      </c>
      <c r="B44" s="11" t="s">
        <v>260</v>
      </c>
      <c r="C44" s="11" t="s">
        <v>261</v>
      </c>
      <c r="D44" s="11">
        <v>65</v>
      </c>
      <c r="E44" s="11">
        <v>64</v>
      </c>
      <c r="F44" s="11">
        <v>65</v>
      </c>
      <c r="G44" s="11">
        <v>64</v>
      </c>
      <c r="H44" s="11">
        <v>51</v>
      </c>
      <c r="I44" s="12">
        <f t="shared" si="1"/>
        <v>61.8</v>
      </c>
    </row>
    <row r="45" spans="1:9" x14ac:dyDescent="0.35">
      <c r="A45" s="11" t="s">
        <v>262</v>
      </c>
      <c r="B45" s="11" t="s">
        <v>263</v>
      </c>
      <c r="C45" s="11" t="s">
        <v>264</v>
      </c>
      <c r="D45" s="11">
        <v>78</v>
      </c>
      <c r="E45" s="11">
        <v>86</v>
      </c>
      <c r="F45" s="11">
        <v>89</v>
      </c>
      <c r="G45" s="11">
        <v>87</v>
      </c>
      <c r="H45" s="11">
        <v>90</v>
      </c>
      <c r="I45" s="12">
        <f t="shared" si="1"/>
        <v>86</v>
      </c>
    </row>
    <row r="46" spans="1:9" x14ac:dyDescent="0.35">
      <c r="A46" s="11" t="s">
        <v>265</v>
      </c>
      <c r="B46" s="11" t="s">
        <v>266</v>
      </c>
      <c r="C46" s="11" t="s">
        <v>267</v>
      </c>
      <c r="D46" s="11">
        <v>71</v>
      </c>
      <c r="E46" s="11">
        <v>57</v>
      </c>
      <c r="F46" s="11">
        <v>63</v>
      </c>
      <c r="G46" s="11">
        <v>79</v>
      </c>
      <c r="H46" s="11">
        <v>72</v>
      </c>
      <c r="I46" s="12">
        <f t="shared" si="1"/>
        <v>68.400000000000006</v>
      </c>
    </row>
    <row r="47" spans="1:9" x14ac:dyDescent="0.35">
      <c r="A47" s="11" t="s">
        <v>268</v>
      </c>
      <c r="B47" s="11" t="s">
        <v>269</v>
      </c>
      <c r="C47" s="11" t="s">
        <v>270</v>
      </c>
      <c r="D47" s="11">
        <v>72</v>
      </c>
      <c r="E47" s="11">
        <v>89</v>
      </c>
      <c r="F47" s="11">
        <v>86</v>
      </c>
      <c r="G47" s="11">
        <v>79</v>
      </c>
      <c r="H47" s="11">
        <v>73</v>
      </c>
      <c r="I47" s="12">
        <f t="shared" si="1"/>
        <v>79.8</v>
      </c>
    </row>
    <row r="48" spans="1:9" x14ac:dyDescent="0.35">
      <c r="A48" s="11" t="s">
        <v>271</v>
      </c>
      <c r="B48" s="11" t="s">
        <v>272</v>
      </c>
      <c r="C48" s="11" t="s">
        <v>273</v>
      </c>
      <c r="D48" s="11">
        <v>70</v>
      </c>
      <c r="E48" s="11">
        <v>74</v>
      </c>
      <c r="F48" s="11">
        <v>72</v>
      </c>
      <c r="G48" s="11">
        <v>80</v>
      </c>
      <c r="H48" s="11">
        <v>76</v>
      </c>
      <c r="I48" s="12">
        <f t="shared" si="1"/>
        <v>74.400000000000006</v>
      </c>
    </row>
    <row r="49" spans="1:9" x14ac:dyDescent="0.35">
      <c r="A49" s="11" t="s">
        <v>274</v>
      </c>
      <c r="B49" s="11" t="s">
        <v>275</v>
      </c>
      <c r="C49" s="11" t="s">
        <v>276</v>
      </c>
      <c r="D49" s="11">
        <v>90</v>
      </c>
      <c r="E49" s="11">
        <v>87</v>
      </c>
      <c r="F49" s="11">
        <v>88</v>
      </c>
      <c r="G49" s="11">
        <v>96</v>
      </c>
      <c r="H49" s="11">
        <v>86</v>
      </c>
      <c r="I49" s="12">
        <f t="shared" si="1"/>
        <v>89.4</v>
      </c>
    </row>
    <row r="50" spans="1:9" x14ac:dyDescent="0.35">
      <c r="A50" s="11" t="s">
        <v>277</v>
      </c>
      <c r="B50" s="11" t="s">
        <v>278</v>
      </c>
      <c r="C50" s="11" t="s">
        <v>279</v>
      </c>
      <c r="D50" s="11">
        <v>84</v>
      </c>
      <c r="E50" s="11">
        <v>89</v>
      </c>
      <c r="F50" s="11">
        <v>81</v>
      </c>
      <c r="G50" s="11">
        <v>97</v>
      </c>
      <c r="H50" s="11">
        <v>87</v>
      </c>
      <c r="I50" s="12">
        <f t="shared" si="1"/>
        <v>87.6</v>
      </c>
    </row>
    <row r="51" spans="1:9" x14ac:dyDescent="0.35">
      <c r="A51" s="11" t="s">
        <v>280</v>
      </c>
      <c r="B51" s="11" t="s">
        <v>281</v>
      </c>
      <c r="C51" s="11" t="s">
        <v>282</v>
      </c>
      <c r="D51" s="11">
        <v>91</v>
      </c>
      <c r="E51" s="11">
        <v>88</v>
      </c>
      <c r="F51" s="11">
        <v>85</v>
      </c>
      <c r="G51" s="11">
        <v>96</v>
      </c>
      <c r="H51" s="11">
        <v>94</v>
      </c>
      <c r="I51" s="12">
        <f t="shared" si="1"/>
        <v>90.8</v>
      </c>
    </row>
    <row r="52" spans="1:9" x14ac:dyDescent="0.35">
      <c r="A52" s="11" t="s">
        <v>283</v>
      </c>
      <c r="B52" s="11" t="s">
        <v>284</v>
      </c>
      <c r="C52" s="11" t="s">
        <v>285</v>
      </c>
      <c r="D52" s="11">
        <v>100</v>
      </c>
      <c r="E52" s="11">
        <v>87</v>
      </c>
      <c r="F52" s="11">
        <v>92</v>
      </c>
      <c r="G52" s="11">
        <v>100</v>
      </c>
      <c r="H52" s="11">
        <v>86</v>
      </c>
      <c r="I52" s="12">
        <f t="shared" si="1"/>
        <v>93</v>
      </c>
    </row>
    <row r="53" spans="1:9" x14ac:dyDescent="0.35">
      <c r="A53" s="11" t="s">
        <v>286</v>
      </c>
      <c r="B53" s="11" t="s">
        <v>233</v>
      </c>
      <c r="C53" s="11" t="s">
        <v>287</v>
      </c>
      <c r="D53" s="11">
        <v>100</v>
      </c>
      <c r="E53" s="11">
        <v>93</v>
      </c>
      <c r="F53" s="11">
        <v>94</v>
      </c>
      <c r="G53" s="11">
        <v>78</v>
      </c>
      <c r="H53" s="11">
        <v>95</v>
      </c>
      <c r="I53" s="12">
        <f t="shared" si="1"/>
        <v>92</v>
      </c>
    </row>
    <row r="54" spans="1:9" x14ac:dyDescent="0.35">
      <c r="A54" s="11" t="s">
        <v>288</v>
      </c>
      <c r="B54" s="11" t="s">
        <v>289</v>
      </c>
      <c r="C54" s="11" t="s">
        <v>290</v>
      </c>
      <c r="D54" s="11">
        <v>67</v>
      </c>
      <c r="E54" s="11">
        <v>69</v>
      </c>
      <c r="F54" s="11">
        <v>73</v>
      </c>
      <c r="G54" s="11">
        <v>70</v>
      </c>
      <c r="H54" s="11">
        <v>72</v>
      </c>
      <c r="I54" s="12">
        <f t="shared" si="1"/>
        <v>70.2</v>
      </c>
    </row>
    <row r="55" spans="1:9" x14ac:dyDescent="0.35">
      <c r="A55" s="11" t="s">
        <v>291</v>
      </c>
      <c r="B55" s="11" t="s">
        <v>292</v>
      </c>
      <c r="C55" s="11" t="s">
        <v>293</v>
      </c>
      <c r="D55" s="11">
        <v>72</v>
      </c>
      <c r="E55" s="11">
        <v>60</v>
      </c>
      <c r="F55" s="11">
        <v>69</v>
      </c>
      <c r="G55" s="11">
        <v>63</v>
      </c>
      <c r="H55" s="11">
        <v>81</v>
      </c>
      <c r="I55" s="12">
        <f t="shared" si="1"/>
        <v>69</v>
      </c>
    </row>
    <row r="56" spans="1:9" x14ac:dyDescent="0.35">
      <c r="A56" s="11" t="s">
        <v>294</v>
      </c>
      <c r="B56" s="11" t="s">
        <v>295</v>
      </c>
      <c r="C56" s="11" t="s">
        <v>296</v>
      </c>
      <c r="D56" s="11">
        <v>94</v>
      </c>
      <c r="E56" s="11">
        <v>91</v>
      </c>
      <c r="F56" s="11">
        <v>92</v>
      </c>
      <c r="G56" s="11">
        <v>94</v>
      </c>
      <c r="H56" s="11">
        <v>90</v>
      </c>
      <c r="I56" s="12">
        <f t="shared" si="1"/>
        <v>92.2</v>
      </c>
    </row>
    <row r="57" spans="1:9" x14ac:dyDescent="0.35">
      <c r="A57" s="11" t="s">
        <v>297</v>
      </c>
      <c r="B57" s="11" t="s">
        <v>298</v>
      </c>
      <c r="C57" s="11" t="s">
        <v>299</v>
      </c>
      <c r="D57" s="11">
        <v>99</v>
      </c>
      <c r="E57" s="11">
        <v>94</v>
      </c>
      <c r="F57" s="11">
        <v>88</v>
      </c>
      <c r="G57" s="11">
        <v>92</v>
      </c>
      <c r="H57" s="11">
        <v>95</v>
      </c>
      <c r="I57" s="12">
        <f t="shared" si="1"/>
        <v>93.6</v>
      </c>
    </row>
    <row r="58" spans="1:9" x14ac:dyDescent="0.35">
      <c r="A58" s="11" t="s">
        <v>300</v>
      </c>
      <c r="B58" s="11" t="s">
        <v>298</v>
      </c>
      <c r="C58" s="11" t="s">
        <v>301</v>
      </c>
      <c r="D58" s="11">
        <v>88</v>
      </c>
      <c r="E58" s="11">
        <v>97</v>
      </c>
      <c r="F58" s="11">
        <v>90</v>
      </c>
      <c r="G58" s="11">
        <v>94</v>
      </c>
      <c r="H58" s="11">
        <v>97</v>
      </c>
      <c r="I58" s="12">
        <f t="shared" si="1"/>
        <v>93.2</v>
      </c>
    </row>
    <row r="59" spans="1:9" x14ac:dyDescent="0.35">
      <c r="A59" s="11" t="s">
        <v>302</v>
      </c>
      <c r="B59" s="11" t="s">
        <v>303</v>
      </c>
      <c r="C59" s="11" t="s">
        <v>304</v>
      </c>
      <c r="D59" s="11">
        <v>77</v>
      </c>
      <c r="E59" s="11">
        <v>64</v>
      </c>
      <c r="F59" s="11">
        <v>78</v>
      </c>
      <c r="G59" s="11">
        <v>72</v>
      </c>
      <c r="H59" s="11">
        <v>73</v>
      </c>
      <c r="I59" s="12">
        <f t="shared" si="1"/>
        <v>72.8</v>
      </c>
    </row>
    <row r="60" spans="1:9" x14ac:dyDescent="0.35">
      <c r="A60" s="11" t="s">
        <v>305</v>
      </c>
      <c r="B60" s="11" t="s">
        <v>306</v>
      </c>
      <c r="C60" s="11" t="s">
        <v>307</v>
      </c>
      <c r="D60" s="11">
        <v>74</v>
      </c>
      <c r="E60" s="11">
        <v>82</v>
      </c>
      <c r="F60" s="11">
        <v>84</v>
      </c>
      <c r="G60" s="11">
        <v>80</v>
      </c>
      <c r="H60" s="11">
        <v>80</v>
      </c>
      <c r="I60" s="12">
        <f t="shared" si="1"/>
        <v>80</v>
      </c>
    </row>
    <row r="61" spans="1:9" x14ac:dyDescent="0.35">
      <c r="A61" s="11" t="s">
        <v>308</v>
      </c>
      <c r="B61" s="11" t="s">
        <v>309</v>
      </c>
      <c r="C61" s="11" t="s">
        <v>310</v>
      </c>
      <c r="D61" s="11">
        <v>82</v>
      </c>
      <c r="E61" s="11">
        <v>83</v>
      </c>
      <c r="F61" s="11">
        <v>78</v>
      </c>
      <c r="G61" s="11">
        <v>89</v>
      </c>
      <c r="H61" s="11">
        <v>82</v>
      </c>
      <c r="I61" s="12">
        <f t="shared" si="1"/>
        <v>82.8</v>
      </c>
    </row>
    <row r="62" spans="1:9" x14ac:dyDescent="0.35">
      <c r="A62" s="11" t="s">
        <v>311</v>
      </c>
      <c r="B62" s="11" t="s">
        <v>312</v>
      </c>
      <c r="C62" s="11" t="s">
        <v>313</v>
      </c>
      <c r="D62" s="11">
        <v>72</v>
      </c>
      <c r="E62" s="11">
        <v>91</v>
      </c>
      <c r="F62" s="11">
        <v>85</v>
      </c>
      <c r="G62" s="11">
        <v>94</v>
      </c>
      <c r="H62" s="11">
        <v>81</v>
      </c>
      <c r="I62" s="12">
        <f t="shared" si="1"/>
        <v>84.6</v>
      </c>
    </row>
    <row r="63" spans="1:9" x14ac:dyDescent="0.35">
      <c r="A63" s="11" t="s">
        <v>314</v>
      </c>
      <c r="B63" s="11" t="s">
        <v>227</v>
      </c>
      <c r="C63" s="11" t="s">
        <v>315</v>
      </c>
      <c r="D63" s="11">
        <v>100</v>
      </c>
      <c r="E63" s="11">
        <v>100</v>
      </c>
      <c r="F63" s="11">
        <v>98</v>
      </c>
      <c r="G63" s="11">
        <v>100</v>
      </c>
      <c r="H63" s="11">
        <v>100</v>
      </c>
      <c r="I63" s="12">
        <f t="shared" si="1"/>
        <v>99.6</v>
      </c>
    </row>
    <row r="64" spans="1:9" x14ac:dyDescent="0.35">
      <c r="A64" s="11" t="s">
        <v>316</v>
      </c>
      <c r="B64" s="11" t="s">
        <v>295</v>
      </c>
      <c r="C64" s="11" t="s">
        <v>317</v>
      </c>
      <c r="D64" s="11">
        <v>72</v>
      </c>
      <c r="E64" s="11">
        <v>74</v>
      </c>
      <c r="F64" s="11">
        <v>79</v>
      </c>
      <c r="G64" s="11">
        <v>86</v>
      </c>
      <c r="H64" s="11">
        <v>78</v>
      </c>
      <c r="I64" s="12">
        <f t="shared" si="1"/>
        <v>77.8</v>
      </c>
    </row>
    <row r="65" spans="1:9" x14ac:dyDescent="0.35">
      <c r="A65" s="11" t="s">
        <v>318</v>
      </c>
      <c r="B65" s="11" t="s">
        <v>319</v>
      </c>
      <c r="C65" s="11" t="s">
        <v>320</v>
      </c>
      <c r="D65" s="11">
        <v>81</v>
      </c>
      <c r="E65" s="11">
        <v>63</v>
      </c>
      <c r="F65" s="11">
        <v>85</v>
      </c>
      <c r="G65" s="11">
        <v>93</v>
      </c>
      <c r="H65" s="11">
        <v>91</v>
      </c>
      <c r="I65" s="12">
        <f t="shared" si="1"/>
        <v>82.6</v>
      </c>
    </row>
    <row r="66" spans="1:9" x14ac:dyDescent="0.35">
      <c r="A66" s="11" t="s">
        <v>321</v>
      </c>
      <c r="B66" s="11" t="s">
        <v>322</v>
      </c>
      <c r="C66" s="11" t="s">
        <v>323</v>
      </c>
      <c r="D66" s="11">
        <v>90</v>
      </c>
      <c r="E66" s="11">
        <v>88</v>
      </c>
      <c r="F66" s="11">
        <v>91</v>
      </c>
      <c r="G66" s="11">
        <v>95</v>
      </c>
      <c r="H66" s="11">
        <v>98</v>
      </c>
      <c r="I66" s="12">
        <f t="shared" si="1"/>
        <v>92.4</v>
      </c>
    </row>
    <row r="67" spans="1:9" x14ac:dyDescent="0.35">
      <c r="A67" s="11" t="s">
        <v>324</v>
      </c>
      <c r="B67" s="11" t="s">
        <v>227</v>
      </c>
      <c r="C67" s="11" t="s">
        <v>325</v>
      </c>
      <c r="D67" s="11">
        <v>79</v>
      </c>
      <c r="E67" s="11">
        <v>78</v>
      </c>
      <c r="F67" s="11">
        <v>75</v>
      </c>
      <c r="G67" s="11">
        <v>73</v>
      </c>
      <c r="H67" s="11">
        <v>80</v>
      </c>
      <c r="I67" s="12">
        <f t="shared" si="1"/>
        <v>77</v>
      </c>
    </row>
    <row r="68" spans="1:9" x14ac:dyDescent="0.35">
      <c r="A68" s="11" t="s">
        <v>326</v>
      </c>
      <c r="B68" s="11" t="s">
        <v>327</v>
      </c>
      <c r="C68" s="11" t="s">
        <v>328</v>
      </c>
      <c r="D68" s="11">
        <v>78</v>
      </c>
      <c r="E68" s="11">
        <v>71</v>
      </c>
      <c r="F68" s="11">
        <v>63</v>
      </c>
      <c r="G68" s="11">
        <v>72</v>
      </c>
      <c r="H68" s="11">
        <v>79</v>
      </c>
      <c r="I68" s="12">
        <f t="shared" si="1"/>
        <v>72.599999999999994</v>
      </c>
    </row>
    <row r="69" spans="1:9" x14ac:dyDescent="0.35">
      <c r="A69" s="11" t="s">
        <v>329</v>
      </c>
      <c r="B69" s="11" t="s">
        <v>330</v>
      </c>
      <c r="C69" s="11" t="s">
        <v>331</v>
      </c>
      <c r="D69" s="11">
        <v>84</v>
      </c>
      <c r="E69" s="11">
        <v>83</v>
      </c>
      <c r="F69" s="11">
        <v>85</v>
      </c>
      <c r="G69" s="11">
        <v>91</v>
      </c>
      <c r="H69" s="11">
        <v>78</v>
      </c>
      <c r="I69" s="12">
        <f t="shared" si="1"/>
        <v>84.2</v>
      </c>
    </row>
    <row r="70" spans="1:9" x14ac:dyDescent="0.35">
      <c r="A70" s="11" t="s">
        <v>332</v>
      </c>
      <c r="B70" s="11" t="s">
        <v>198</v>
      </c>
      <c r="C70" s="11" t="s">
        <v>333</v>
      </c>
      <c r="D70" s="11">
        <v>81</v>
      </c>
      <c r="E70" s="11">
        <v>81</v>
      </c>
      <c r="F70" s="11">
        <v>82</v>
      </c>
      <c r="G70" s="11">
        <v>82</v>
      </c>
      <c r="H70" s="11">
        <v>82</v>
      </c>
      <c r="I70" s="12">
        <f t="shared" si="1"/>
        <v>81.599999999999994</v>
      </c>
    </row>
    <row r="71" spans="1:9" x14ac:dyDescent="0.35">
      <c r="A71" s="11" t="s">
        <v>334</v>
      </c>
      <c r="B71" s="11" t="s">
        <v>335</v>
      </c>
      <c r="C71" s="11" t="s">
        <v>336</v>
      </c>
      <c r="D71" s="11">
        <v>94</v>
      </c>
      <c r="E71" s="11">
        <v>82</v>
      </c>
      <c r="F71" s="11">
        <v>91</v>
      </c>
      <c r="G71" s="11">
        <v>72</v>
      </c>
      <c r="H71" s="11">
        <v>85</v>
      </c>
      <c r="I71" s="12">
        <f t="shared" si="1"/>
        <v>84.8</v>
      </c>
    </row>
  </sheetData>
  <mergeCells count="1">
    <mergeCell ref="A4:I4"/>
  </mergeCells>
  <pageMargins left="0.7" right="0.7" top="0.75" bottom="0.75" header="0.3" footer="0.3"/>
  <pageSetup scale="39" orientation="portrait" r:id="rId1"/>
  <headerFooter>
    <oddFooter>&amp;R&amp;F &amp;A &amp;D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A60CE-AB2F-4E41-BDF8-459AC4242F67}">
  <sheetPr codeName="Sheet5">
    <tabColor rgb="FFC00000"/>
  </sheetPr>
  <dimension ref="A1:B2"/>
  <sheetViews>
    <sheetView showGridLines="0" workbookViewId="0">
      <selection activeCell="E51" sqref="E51"/>
    </sheetView>
  </sheetViews>
  <sheetFormatPr defaultRowHeight="14.5" x14ac:dyDescent="0.35"/>
  <sheetData>
    <row r="1" spans="1:2" ht="36.5" thickBot="1" x14ac:dyDescent="0.85">
      <c r="A1" s="73" t="s">
        <v>337</v>
      </c>
      <c r="B1" s="74"/>
    </row>
    <row r="2" spans="1:2" x14ac:dyDescent="0.35">
      <c r="A2" t="s">
        <v>1</v>
      </c>
    </row>
  </sheetData>
  <mergeCells count="1">
    <mergeCell ref="A1:B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D8048-A8E1-4570-9ECD-00E93091EA11}">
  <sheetPr codeName="Sheet12">
    <tabColor rgb="FFC00000"/>
  </sheetPr>
  <dimension ref="A1:P1041"/>
  <sheetViews>
    <sheetView topLeftCell="C354" zoomScaleNormal="100" workbookViewId="0">
      <selection activeCell="I359" sqref="I359"/>
    </sheetView>
  </sheetViews>
  <sheetFormatPr defaultColWidth="15.453125" defaultRowHeight="20.25" customHeight="1" x14ac:dyDescent="0.35"/>
  <cols>
    <col min="1" max="1" width="24.7265625" bestFit="1" customWidth="1"/>
    <col min="2" max="2" width="23" bestFit="1" customWidth="1"/>
    <col min="3" max="3" width="22.54296875" bestFit="1" customWidth="1"/>
    <col min="4" max="4" width="24.26953125" bestFit="1" customWidth="1"/>
    <col min="5" max="5" width="23" bestFit="1" customWidth="1"/>
    <col min="6" max="6" width="24" bestFit="1" customWidth="1"/>
    <col min="7" max="7" width="19.453125" customWidth="1"/>
    <col min="8" max="8" width="21.54296875" bestFit="1" customWidth="1"/>
    <col min="9" max="9" width="24.26953125" bestFit="1" customWidth="1"/>
    <col min="10" max="10" width="26.7265625" bestFit="1" customWidth="1"/>
    <col min="11" max="11" width="24.26953125" bestFit="1" customWidth="1"/>
    <col min="12" max="12" width="22.26953125" bestFit="1" customWidth="1"/>
    <col min="13" max="13" width="30.7265625" bestFit="1" customWidth="1"/>
    <col min="14" max="14" width="16.26953125" bestFit="1" customWidth="1"/>
    <col min="15" max="15" width="24.26953125" bestFit="1" customWidth="1"/>
    <col min="16" max="16" width="24.7265625" bestFit="1" customWidth="1"/>
  </cols>
  <sheetData>
    <row r="1" spans="1:16" ht="31.5" customHeight="1" x14ac:dyDescent="0.7">
      <c r="A1" s="14" t="s">
        <v>338</v>
      </c>
      <c r="B1" s="14"/>
      <c r="C1" s="14"/>
      <c r="D1" s="14"/>
      <c r="E1" s="75" t="s">
        <v>339</v>
      </c>
      <c r="F1" s="75"/>
      <c r="G1" s="75"/>
      <c r="H1" s="75"/>
      <c r="I1" s="75"/>
      <c r="J1" s="75"/>
      <c r="K1" s="75"/>
      <c r="L1" s="75"/>
      <c r="M1" s="75"/>
      <c r="N1" s="75"/>
      <c r="O1" s="75"/>
      <c r="P1" s="75"/>
    </row>
    <row r="2" spans="1:16" ht="20.25" customHeight="1" x14ac:dyDescent="0.45">
      <c r="A2" s="15" t="s">
        <v>340</v>
      </c>
      <c r="B2" s="15"/>
      <c r="C2" s="15"/>
      <c r="D2" s="15"/>
    </row>
    <row r="4" spans="1:16" ht="20.25" customHeight="1" x14ac:dyDescent="0.35">
      <c r="A4" s="16" t="s">
        <v>341</v>
      </c>
      <c r="B4" s="16" t="s">
        <v>139</v>
      </c>
      <c r="C4" s="16" t="s">
        <v>138</v>
      </c>
      <c r="D4" s="16" t="s">
        <v>342</v>
      </c>
      <c r="E4" s="16" t="s">
        <v>343</v>
      </c>
      <c r="F4" s="16" t="s">
        <v>344</v>
      </c>
      <c r="G4" s="16" t="s">
        <v>345</v>
      </c>
      <c r="H4" s="16" t="s">
        <v>346</v>
      </c>
      <c r="I4" s="16" t="s">
        <v>347</v>
      </c>
      <c r="J4" s="16" t="s">
        <v>348</v>
      </c>
      <c r="K4" s="16" t="s">
        <v>349</v>
      </c>
      <c r="L4" s="16" t="s">
        <v>350</v>
      </c>
      <c r="M4" s="16" t="s">
        <v>351</v>
      </c>
      <c r="N4" s="16" t="s">
        <v>352</v>
      </c>
      <c r="O4" s="16" t="s">
        <v>353</v>
      </c>
      <c r="P4" s="17" t="s">
        <v>354</v>
      </c>
    </row>
    <row r="5" spans="1:16" ht="20.25" customHeight="1" x14ac:dyDescent="0.35">
      <c r="A5" s="18" t="s">
        <v>355</v>
      </c>
      <c r="B5" s="18" t="s">
        <v>257</v>
      </c>
      <c r="C5" s="18" t="s">
        <v>356</v>
      </c>
      <c r="D5" s="18" t="s">
        <v>357</v>
      </c>
      <c r="E5" s="18" t="s">
        <v>358</v>
      </c>
      <c r="F5" s="18" t="s">
        <v>359</v>
      </c>
      <c r="G5" s="19">
        <v>44215</v>
      </c>
      <c r="H5" s="18" t="s">
        <v>360</v>
      </c>
      <c r="I5" s="19" t="e">
        <v>#N/A</v>
      </c>
      <c r="J5" s="19" t="e">
        <v>#N/A</v>
      </c>
      <c r="K5" s="19" t="e">
        <v>#N/A</v>
      </c>
      <c r="L5" s="19" t="e">
        <v>#N/A</v>
      </c>
      <c r="M5" s="19" t="e">
        <v>#N/A</v>
      </c>
      <c r="N5" s="20" t="s">
        <v>361</v>
      </c>
      <c r="O5" s="20" t="e">
        <v>#N/A</v>
      </c>
      <c r="P5" s="18" t="e">
        <f>Applications!$M5-Applications!$G5</f>
        <v>#N/A</v>
      </c>
    </row>
    <row r="6" spans="1:16" ht="20.25" customHeight="1" x14ac:dyDescent="0.35">
      <c r="A6" s="21" t="s">
        <v>362</v>
      </c>
      <c r="B6" s="21" t="s">
        <v>363</v>
      </c>
      <c r="C6" s="21" t="s">
        <v>364</v>
      </c>
      <c r="D6" s="21" t="s">
        <v>365</v>
      </c>
      <c r="E6" s="21" t="s">
        <v>358</v>
      </c>
      <c r="F6" s="21" t="s">
        <v>359</v>
      </c>
      <c r="G6" s="22">
        <v>44225</v>
      </c>
      <c r="H6" s="21" t="s">
        <v>360</v>
      </c>
      <c r="I6" s="22" t="e">
        <v>#N/A</v>
      </c>
      <c r="J6" s="22" t="e">
        <v>#N/A</v>
      </c>
      <c r="K6" s="22" t="e">
        <v>#N/A</v>
      </c>
      <c r="L6" s="22" t="e">
        <v>#N/A</v>
      </c>
      <c r="M6" s="22" t="e">
        <v>#N/A</v>
      </c>
      <c r="N6" s="23" t="s">
        <v>361</v>
      </c>
      <c r="O6" s="23" t="e">
        <v>#N/A</v>
      </c>
      <c r="P6" s="21" t="e">
        <f>Applications!$M6-Applications!$G6</f>
        <v>#N/A</v>
      </c>
    </row>
    <row r="7" spans="1:16" ht="20.25" customHeight="1" x14ac:dyDescent="0.35">
      <c r="A7" s="18" t="s">
        <v>366</v>
      </c>
      <c r="B7" s="18" t="s">
        <v>367</v>
      </c>
      <c r="C7" s="18" t="s">
        <v>368</v>
      </c>
      <c r="D7" s="18" t="s">
        <v>369</v>
      </c>
      <c r="E7" s="18" t="s">
        <v>358</v>
      </c>
      <c r="F7" s="18" t="s">
        <v>359</v>
      </c>
      <c r="G7" s="19">
        <v>44280</v>
      </c>
      <c r="H7" s="18" t="s">
        <v>370</v>
      </c>
      <c r="I7" s="19" t="e">
        <v>#N/A</v>
      </c>
      <c r="J7" s="19" t="e">
        <v>#N/A</v>
      </c>
      <c r="K7" s="19" t="e">
        <v>#N/A</v>
      </c>
      <c r="L7" s="19" t="e">
        <v>#N/A</v>
      </c>
      <c r="M7" s="19" t="e">
        <v>#N/A</v>
      </c>
      <c r="N7" s="20" t="s">
        <v>361</v>
      </c>
      <c r="O7" s="20" t="e">
        <v>#N/A</v>
      </c>
      <c r="P7" s="18" t="e">
        <f>Applications!$M7-Applications!$G7</f>
        <v>#N/A</v>
      </c>
    </row>
    <row r="8" spans="1:16" ht="20.25" customHeight="1" x14ac:dyDescent="0.35">
      <c r="A8" s="21" t="s">
        <v>371</v>
      </c>
      <c r="B8" s="21" t="s">
        <v>372</v>
      </c>
      <c r="C8" s="21" t="s">
        <v>373</v>
      </c>
      <c r="D8" s="21" t="s">
        <v>374</v>
      </c>
      <c r="E8" s="21" t="s">
        <v>358</v>
      </c>
      <c r="F8" s="21" t="s">
        <v>359</v>
      </c>
      <c r="G8" s="22">
        <v>44309</v>
      </c>
      <c r="H8" s="21" t="s">
        <v>360</v>
      </c>
      <c r="I8" s="22" t="e">
        <v>#N/A</v>
      </c>
      <c r="J8" s="22" t="e">
        <v>#N/A</v>
      </c>
      <c r="K8" s="22" t="e">
        <v>#N/A</v>
      </c>
      <c r="L8" s="22" t="e">
        <v>#N/A</v>
      </c>
      <c r="M8" s="22" t="e">
        <v>#N/A</v>
      </c>
      <c r="N8" s="23" t="s">
        <v>361</v>
      </c>
      <c r="O8" s="23" t="e">
        <v>#N/A</v>
      </c>
      <c r="P8" s="21" t="e">
        <f>Applications!$M8-Applications!$G8</f>
        <v>#N/A</v>
      </c>
    </row>
    <row r="9" spans="1:16" ht="20.25" customHeight="1" x14ac:dyDescent="0.35">
      <c r="A9" s="18" t="s">
        <v>375</v>
      </c>
      <c r="B9" s="18" t="s">
        <v>376</v>
      </c>
      <c r="C9" s="18" t="s">
        <v>324</v>
      </c>
      <c r="D9" s="18" t="s">
        <v>377</v>
      </c>
      <c r="E9" s="18" t="s">
        <v>358</v>
      </c>
      <c r="F9" s="18" t="s">
        <v>359</v>
      </c>
      <c r="G9" s="19">
        <v>44309</v>
      </c>
      <c r="H9" s="18" t="s">
        <v>360</v>
      </c>
      <c r="I9" s="19" t="e">
        <v>#N/A</v>
      </c>
      <c r="J9" s="19" t="e">
        <v>#N/A</v>
      </c>
      <c r="K9" s="19" t="e">
        <v>#N/A</v>
      </c>
      <c r="L9" s="19" t="e">
        <v>#N/A</v>
      </c>
      <c r="M9" s="19" t="e">
        <v>#N/A</v>
      </c>
      <c r="N9" s="20" t="s">
        <v>361</v>
      </c>
      <c r="O9" s="20" t="e">
        <v>#N/A</v>
      </c>
      <c r="P9" s="18" t="e">
        <f>Applications!$M9-Applications!$G9</f>
        <v>#N/A</v>
      </c>
    </row>
    <row r="10" spans="1:16" ht="20.25" customHeight="1" x14ac:dyDescent="0.35">
      <c r="A10" s="21" t="s">
        <v>378</v>
      </c>
      <c r="B10" s="21" t="s">
        <v>379</v>
      </c>
      <c r="C10" s="21" t="s">
        <v>380</v>
      </c>
      <c r="D10" s="21" t="s">
        <v>381</v>
      </c>
      <c r="E10" s="21" t="s">
        <v>358</v>
      </c>
      <c r="F10" s="21" t="s">
        <v>359</v>
      </c>
      <c r="G10" s="22">
        <v>44322</v>
      </c>
      <c r="H10" s="21" t="s">
        <v>360</v>
      </c>
      <c r="I10" s="22" t="e">
        <v>#N/A</v>
      </c>
      <c r="J10" s="22" t="e">
        <v>#N/A</v>
      </c>
      <c r="K10" s="22" t="e">
        <v>#N/A</v>
      </c>
      <c r="L10" s="22" t="e">
        <v>#N/A</v>
      </c>
      <c r="M10" s="22" t="e">
        <v>#N/A</v>
      </c>
      <c r="N10" s="23" t="s">
        <v>361</v>
      </c>
      <c r="O10" s="23" t="e">
        <v>#N/A</v>
      </c>
      <c r="P10" s="21" t="e">
        <f>Applications!$M10-Applications!$G10</f>
        <v>#N/A</v>
      </c>
    </row>
    <row r="11" spans="1:16" ht="20.25" customHeight="1" x14ac:dyDescent="0.35">
      <c r="A11" s="18" t="s">
        <v>382</v>
      </c>
      <c r="B11" s="18" t="s">
        <v>383</v>
      </c>
      <c r="C11" s="18" t="s">
        <v>384</v>
      </c>
      <c r="D11" s="18" t="s">
        <v>385</v>
      </c>
      <c r="E11" s="18" t="s">
        <v>358</v>
      </c>
      <c r="F11" s="18" t="s">
        <v>359</v>
      </c>
      <c r="G11" s="19">
        <v>44323</v>
      </c>
      <c r="H11" s="18" t="s">
        <v>370</v>
      </c>
      <c r="I11" s="19" t="e">
        <v>#N/A</v>
      </c>
      <c r="J11" s="19" t="e">
        <v>#N/A</v>
      </c>
      <c r="K11" s="19" t="e">
        <v>#N/A</v>
      </c>
      <c r="L11" s="19" t="e">
        <v>#N/A</v>
      </c>
      <c r="M11" s="19" t="e">
        <v>#N/A</v>
      </c>
      <c r="N11" s="20" t="s">
        <v>361</v>
      </c>
      <c r="O11" s="20" t="e">
        <v>#N/A</v>
      </c>
      <c r="P11" s="18" t="e">
        <f>Applications!$M11-Applications!$G11</f>
        <v>#N/A</v>
      </c>
    </row>
    <row r="12" spans="1:16" ht="20.25" customHeight="1" x14ac:dyDescent="0.35">
      <c r="A12" s="21" t="s">
        <v>386</v>
      </c>
      <c r="B12" s="21" t="s">
        <v>387</v>
      </c>
      <c r="C12" s="21" t="s">
        <v>388</v>
      </c>
      <c r="D12" s="21" t="s">
        <v>389</v>
      </c>
      <c r="E12" s="21" t="s">
        <v>358</v>
      </c>
      <c r="F12" s="21" t="s">
        <v>359</v>
      </c>
      <c r="G12" s="22">
        <v>44349</v>
      </c>
      <c r="H12" s="21" t="s">
        <v>370</v>
      </c>
      <c r="I12" s="22" t="e">
        <v>#N/A</v>
      </c>
      <c r="J12" s="22" t="e">
        <v>#N/A</v>
      </c>
      <c r="K12" s="22" t="e">
        <v>#N/A</v>
      </c>
      <c r="L12" s="22" t="e">
        <v>#N/A</v>
      </c>
      <c r="M12" s="22" t="e">
        <v>#N/A</v>
      </c>
      <c r="N12" s="23" t="s">
        <v>361</v>
      </c>
      <c r="O12" s="23" t="e">
        <v>#N/A</v>
      </c>
      <c r="P12" s="21" t="e">
        <f>Applications!$M12-Applications!$G12</f>
        <v>#N/A</v>
      </c>
    </row>
    <row r="13" spans="1:16" ht="20.25" customHeight="1" x14ac:dyDescent="0.35">
      <c r="A13" s="18" t="s">
        <v>390</v>
      </c>
      <c r="B13" s="18" t="s">
        <v>391</v>
      </c>
      <c r="C13" s="18" t="s">
        <v>324</v>
      </c>
      <c r="D13" s="18" t="s">
        <v>392</v>
      </c>
      <c r="E13" s="18" t="s">
        <v>358</v>
      </c>
      <c r="F13" s="18" t="s">
        <v>359</v>
      </c>
      <c r="G13" s="19">
        <v>44356</v>
      </c>
      <c r="H13" s="18" t="s">
        <v>370</v>
      </c>
      <c r="I13" s="19" t="e">
        <v>#N/A</v>
      </c>
      <c r="J13" s="19" t="e">
        <v>#N/A</v>
      </c>
      <c r="K13" s="19" t="e">
        <v>#N/A</v>
      </c>
      <c r="L13" s="19" t="e">
        <v>#N/A</v>
      </c>
      <c r="M13" s="19" t="e">
        <v>#N/A</v>
      </c>
      <c r="N13" s="20" t="s">
        <v>361</v>
      </c>
      <c r="O13" s="20" t="e">
        <v>#N/A</v>
      </c>
      <c r="P13" s="18" t="e">
        <f>Applications!$M13-Applications!$G13</f>
        <v>#N/A</v>
      </c>
    </row>
    <row r="14" spans="1:16" ht="20.25" customHeight="1" x14ac:dyDescent="0.35">
      <c r="A14" s="21" t="s">
        <v>393</v>
      </c>
      <c r="B14" s="21" t="s">
        <v>394</v>
      </c>
      <c r="C14" s="21" t="s">
        <v>395</v>
      </c>
      <c r="D14" s="21" t="s">
        <v>396</v>
      </c>
      <c r="E14" s="21" t="s">
        <v>358</v>
      </c>
      <c r="F14" s="21" t="s">
        <v>359</v>
      </c>
      <c r="G14" s="22">
        <v>44321</v>
      </c>
      <c r="H14" s="21" t="s">
        <v>360</v>
      </c>
      <c r="I14" s="22">
        <v>44341</v>
      </c>
      <c r="J14" s="22" t="e">
        <v>#N/A</v>
      </c>
      <c r="K14" s="22" t="e">
        <v>#N/A</v>
      </c>
      <c r="L14" s="22" t="e">
        <v>#N/A</v>
      </c>
      <c r="M14" s="22" t="e">
        <v>#N/A</v>
      </c>
      <c r="N14" s="23" t="s">
        <v>361</v>
      </c>
      <c r="O14" s="23" t="e">
        <v>#N/A</v>
      </c>
      <c r="P14" s="21" t="e">
        <f>Applications!$M14-Applications!$G14</f>
        <v>#N/A</v>
      </c>
    </row>
    <row r="15" spans="1:16" ht="20.25" customHeight="1" x14ac:dyDescent="0.35">
      <c r="A15" s="18" t="s">
        <v>397</v>
      </c>
      <c r="B15" s="18" t="s">
        <v>398</v>
      </c>
      <c r="C15" s="18" t="s">
        <v>399</v>
      </c>
      <c r="D15" s="18" t="s">
        <v>400</v>
      </c>
      <c r="E15" s="18" t="s">
        <v>358</v>
      </c>
      <c r="F15" s="18" t="s">
        <v>359</v>
      </c>
      <c r="G15" s="19">
        <v>44320</v>
      </c>
      <c r="H15" s="18" t="s">
        <v>360</v>
      </c>
      <c r="I15" s="19">
        <v>44329</v>
      </c>
      <c r="J15" s="19" t="e">
        <v>#N/A</v>
      </c>
      <c r="K15" s="19" t="e">
        <v>#N/A</v>
      </c>
      <c r="L15" s="19" t="e">
        <v>#N/A</v>
      </c>
      <c r="M15" s="19" t="e">
        <v>#N/A</v>
      </c>
      <c r="N15" s="20" t="s">
        <v>361</v>
      </c>
      <c r="O15" s="20" t="e">
        <v>#N/A</v>
      </c>
      <c r="P15" s="18" t="e">
        <f>Applications!$M15-Applications!$G15</f>
        <v>#N/A</v>
      </c>
    </row>
    <row r="16" spans="1:16" ht="20.25" customHeight="1" x14ac:dyDescent="0.35">
      <c r="A16" s="21" t="s">
        <v>401</v>
      </c>
      <c r="B16" s="21" t="s">
        <v>402</v>
      </c>
      <c r="C16" s="21" t="s">
        <v>403</v>
      </c>
      <c r="D16" s="21" t="s">
        <v>404</v>
      </c>
      <c r="E16" s="21" t="s">
        <v>358</v>
      </c>
      <c r="F16" s="21" t="s">
        <v>359</v>
      </c>
      <c r="G16" s="22">
        <v>44322</v>
      </c>
      <c r="H16" s="21" t="s">
        <v>405</v>
      </c>
      <c r="I16" s="22">
        <v>44329</v>
      </c>
      <c r="J16" s="22" t="e">
        <v>#N/A</v>
      </c>
      <c r="K16" s="22" t="e">
        <v>#N/A</v>
      </c>
      <c r="L16" s="22" t="e">
        <v>#N/A</v>
      </c>
      <c r="M16" s="22" t="e">
        <v>#N/A</v>
      </c>
      <c r="N16" s="23" t="s">
        <v>361</v>
      </c>
      <c r="O16" s="23" t="e">
        <v>#N/A</v>
      </c>
      <c r="P16" s="21" t="e">
        <f>Applications!$M16-Applications!$G16</f>
        <v>#N/A</v>
      </c>
    </row>
    <row r="17" spans="1:16" ht="20.25" customHeight="1" x14ac:dyDescent="0.35">
      <c r="A17" s="18" t="s">
        <v>406</v>
      </c>
      <c r="B17" s="18" t="s">
        <v>407</v>
      </c>
      <c r="C17" s="18" t="s">
        <v>408</v>
      </c>
      <c r="D17" s="18" t="s">
        <v>409</v>
      </c>
      <c r="E17" s="18" t="s">
        <v>358</v>
      </c>
      <c r="F17" s="18" t="s">
        <v>359</v>
      </c>
      <c r="G17" s="19">
        <v>44307</v>
      </c>
      <c r="H17" s="18" t="s">
        <v>360</v>
      </c>
      <c r="I17" s="19">
        <v>44319</v>
      </c>
      <c r="J17" s="19" t="e">
        <v>#N/A</v>
      </c>
      <c r="K17" s="19" t="e">
        <v>#N/A</v>
      </c>
      <c r="L17" s="19" t="e">
        <v>#N/A</v>
      </c>
      <c r="M17" s="19" t="e">
        <v>#N/A</v>
      </c>
      <c r="N17" s="20" t="s">
        <v>361</v>
      </c>
      <c r="O17" s="20" t="e">
        <v>#N/A</v>
      </c>
      <c r="P17" s="18" t="e">
        <f>Applications!$M17-Applications!$G17</f>
        <v>#N/A</v>
      </c>
    </row>
    <row r="18" spans="1:16" ht="20.25" customHeight="1" x14ac:dyDescent="0.35">
      <c r="A18" s="21" t="s">
        <v>410</v>
      </c>
      <c r="B18" s="21" t="s">
        <v>233</v>
      </c>
      <c r="C18" s="21" t="s">
        <v>411</v>
      </c>
      <c r="D18" s="21" t="s">
        <v>412</v>
      </c>
      <c r="E18" s="21" t="s">
        <v>358</v>
      </c>
      <c r="F18" s="21" t="s">
        <v>359</v>
      </c>
      <c r="G18" s="22">
        <v>44295</v>
      </c>
      <c r="H18" s="21" t="s">
        <v>360</v>
      </c>
      <c r="I18" s="22">
        <v>44309</v>
      </c>
      <c r="J18" s="22" t="e">
        <v>#N/A</v>
      </c>
      <c r="K18" s="22" t="e">
        <v>#N/A</v>
      </c>
      <c r="L18" s="22" t="e">
        <v>#N/A</v>
      </c>
      <c r="M18" s="22" t="e">
        <v>#N/A</v>
      </c>
      <c r="N18" s="23" t="s">
        <v>361</v>
      </c>
      <c r="O18" s="23" t="e">
        <v>#N/A</v>
      </c>
      <c r="P18" s="21" t="e">
        <f>Applications!$M18-Applications!$G18</f>
        <v>#N/A</v>
      </c>
    </row>
    <row r="19" spans="1:16" ht="20.25" customHeight="1" x14ac:dyDescent="0.35">
      <c r="A19" s="18" t="s">
        <v>413</v>
      </c>
      <c r="B19" s="18" t="s">
        <v>414</v>
      </c>
      <c r="C19" s="18" t="s">
        <v>262</v>
      </c>
      <c r="D19" s="18" t="s">
        <v>415</v>
      </c>
      <c r="E19" s="18" t="s">
        <v>358</v>
      </c>
      <c r="F19" s="18" t="s">
        <v>359</v>
      </c>
      <c r="G19" s="19">
        <v>44292</v>
      </c>
      <c r="H19" s="18" t="s">
        <v>360</v>
      </c>
      <c r="I19" s="19">
        <v>44301</v>
      </c>
      <c r="J19" s="19" t="e">
        <v>#N/A</v>
      </c>
      <c r="K19" s="19" t="e">
        <v>#N/A</v>
      </c>
      <c r="L19" s="19" t="e">
        <v>#N/A</v>
      </c>
      <c r="M19" s="19" t="e">
        <v>#N/A</v>
      </c>
      <c r="N19" s="20" t="s">
        <v>361</v>
      </c>
      <c r="O19" s="20" t="e">
        <v>#N/A</v>
      </c>
      <c r="P19" s="18" t="e">
        <f>Applications!$M19-Applications!$G19</f>
        <v>#N/A</v>
      </c>
    </row>
    <row r="20" spans="1:16" ht="20.25" customHeight="1" x14ac:dyDescent="0.35">
      <c r="A20" s="21" t="s">
        <v>416</v>
      </c>
      <c r="B20" s="21" t="s">
        <v>417</v>
      </c>
      <c r="C20" s="21" t="s">
        <v>418</v>
      </c>
      <c r="D20" s="21" t="s">
        <v>419</v>
      </c>
      <c r="E20" s="21" t="s">
        <v>358</v>
      </c>
      <c r="F20" s="21" t="s">
        <v>359</v>
      </c>
      <c r="G20" s="22">
        <v>44266</v>
      </c>
      <c r="H20" s="21" t="s">
        <v>360</v>
      </c>
      <c r="I20" s="22">
        <v>44274</v>
      </c>
      <c r="J20" s="22" t="e">
        <v>#N/A</v>
      </c>
      <c r="K20" s="22" t="e">
        <v>#N/A</v>
      </c>
      <c r="L20" s="22" t="e">
        <v>#N/A</v>
      </c>
      <c r="M20" s="22" t="e">
        <v>#N/A</v>
      </c>
      <c r="N20" s="23" t="s">
        <v>361</v>
      </c>
      <c r="O20" s="23" t="e">
        <v>#N/A</v>
      </c>
      <c r="P20" s="21" t="e">
        <f>Applications!$M20-Applications!$G20</f>
        <v>#N/A</v>
      </c>
    </row>
    <row r="21" spans="1:16" ht="20.25" customHeight="1" x14ac:dyDescent="0.35">
      <c r="A21" s="18" t="s">
        <v>420</v>
      </c>
      <c r="B21" s="18" t="s">
        <v>421</v>
      </c>
      <c r="C21" s="18" t="s">
        <v>422</v>
      </c>
      <c r="D21" s="18" t="s">
        <v>423</v>
      </c>
      <c r="E21" s="18" t="s">
        <v>358</v>
      </c>
      <c r="F21" s="18" t="s">
        <v>359</v>
      </c>
      <c r="G21" s="19">
        <v>44239</v>
      </c>
      <c r="H21" s="18" t="s">
        <v>370</v>
      </c>
      <c r="I21" s="19">
        <v>44250</v>
      </c>
      <c r="J21" s="19" t="e">
        <v>#N/A</v>
      </c>
      <c r="K21" s="19" t="e">
        <v>#N/A</v>
      </c>
      <c r="L21" s="19" t="e">
        <v>#N/A</v>
      </c>
      <c r="M21" s="19" t="e">
        <v>#N/A</v>
      </c>
      <c r="N21" s="20" t="s">
        <v>361</v>
      </c>
      <c r="O21" s="20" t="e">
        <v>#N/A</v>
      </c>
      <c r="P21" s="18" t="e">
        <f>Applications!$M21-Applications!$G21</f>
        <v>#N/A</v>
      </c>
    </row>
    <row r="22" spans="1:16" ht="20.25" customHeight="1" x14ac:dyDescent="0.35">
      <c r="A22" s="21" t="s">
        <v>424</v>
      </c>
      <c r="B22" s="21" t="s">
        <v>425</v>
      </c>
      <c r="C22" s="21" t="s">
        <v>426</v>
      </c>
      <c r="D22" s="21" t="s">
        <v>427</v>
      </c>
      <c r="E22" s="21" t="s">
        <v>358</v>
      </c>
      <c r="F22" s="21" t="s">
        <v>359</v>
      </c>
      <c r="G22" s="22">
        <v>44355</v>
      </c>
      <c r="H22" s="21" t="s">
        <v>405</v>
      </c>
      <c r="I22" s="22">
        <v>44368</v>
      </c>
      <c r="J22" s="22">
        <v>44377</v>
      </c>
      <c r="K22" s="22" t="e">
        <v>#N/A</v>
      </c>
      <c r="L22" s="22" t="e">
        <v>#N/A</v>
      </c>
      <c r="M22" s="22" t="e">
        <v>#N/A</v>
      </c>
      <c r="N22" s="23" t="s">
        <v>361</v>
      </c>
      <c r="O22" s="23" t="e">
        <v>#N/A</v>
      </c>
      <c r="P22" s="21" t="e">
        <f>Applications!$M22-Applications!$G22</f>
        <v>#N/A</v>
      </c>
    </row>
    <row r="23" spans="1:16" ht="20.25" customHeight="1" x14ac:dyDescent="0.35">
      <c r="A23" s="18" t="s">
        <v>428</v>
      </c>
      <c r="B23" s="18" t="s">
        <v>429</v>
      </c>
      <c r="C23" s="18" t="s">
        <v>430</v>
      </c>
      <c r="D23" s="18" t="s">
        <v>431</v>
      </c>
      <c r="E23" s="18" t="s">
        <v>358</v>
      </c>
      <c r="F23" s="18" t="s">
        <v>359</v>
      </c>
      <c r="G23" s="19">
        <v>44321</v>
      </c>
      <c r="H23" s="18" t="s">
        <v>432</v>
      </c>
      <c r="I23" s="19">
        <v>44328</v>
      </c>
      <c r="J23" s="19">
        <v>44341</v>
      </c>
      <c r="K23" s="19" t="e">
        <v>#N/A</v>
      </c>
      <c r="L23" s="19" t="e">
        <v>#N/A</v>
      </c>
      <c r="M23" s="19" t="e">
        <v>#N/A</v>
      </c>
      <c r="N23" s="20" t="s">
        <v>361</v>
      </c>
      <c r="O23" s="20" t="e">
        <v>#N/A</v>
      </c>
      <c r="P23" s="18" t="e">
        <f>Applications!$M23-Applications!$G23</f>
        <v>#N/A</v>
      </c>
    </row>
    <row r="24" spans="1:16" ht="20.25" customHeight="1" x14ac:dyDescent="0.35">
      <c r="A24" s="21" t="s">
        <v>433</v>
      </c>
      <c r="B24" s="21" t="s">
        <v>417</v>
      </c>
      <c r="C24" s="21" t="s">
        <v>434</v>
      </c>
      <c r="D24" s="21" t="s">
        <v>435</v>
      </c>
      <c r="E24" s="21" t="s">
        <v>358</v>
      </c>
      <c r="F24" s="21" t="s">
        <v>359</v>
      </c>
      <c r="G24" s="22">
        <v>44323</v>
      </c>
      <c r="H24" s="21" t="s">
        <v>405</v>
      </c>
      <c r="I24" s="22">
        <v>44327</v>
      </c>
      <c r="J24" s="22">
        <v>44337</v>
      </c>
      <c r="K24" s="22" t="e">
        <v>#N/A</v>
      </c>
      <c r="L24" s="22" t="e">
        <v>#N/A</v>
      </c>
      <c r="M24" s="22" t="e">
        <v>#N/A</v>
      </c>
      <c r="N24" s="23" t="s">
        <v>361</v>
      </c>
      <c r="O24" s="23" t="e">
        <v>#N/A</v>
      </c>
      <c r="P24" s="21" t="e">
        <f>Applications!$M24-Applications!$G24</f>
        <v>#N/A</v>
      </c>
    </row>
    <row r="25" spans="1:16" ht="20.25" customHeight="1" x14ac:dyDescent="0.35">
      <c r="A25" s="18" t="s">
        <v>436</v>
      </c>
      <c r="B25" s="18" t="s">
        <v>437</v>
      </c>
      <c r="C25" s="18" t="s">
        <v>438</v>
      </c>
      <c r="D25" s="18" t="s">
        <v>439</v>
      </c>
      <c r="E25" s="18" t="s">
        <v>358</v>
      </c>
      <c r="F25" s="18" t="s">
        <v>359</v>
      </c>
      <c r="G25" s="19">
        <v>44299</v>
      </c>
      <c r="H25" s="18" t="s">
        <v>360</v>
      </c>
      <c r="I25" s="19">
        <v>44312</v>
      </c>
      <c r="J25" s="19">
        <v>44322</v>
      </c>
      <c r="K25" s="19" t="e">
        <v>#N/A</v>
      </c>
      <c r="L25" s="19" t="e">
        <v>#N/A</v>
      </c>
      <c r="M25" s="19" t="e">
        <v>#N/A</v>
      </c>
      <c r="N25" s="20" t="s">
        <v>361</v>
      </c>
      <c r="O25" s="20" t="e">
        <v>#N/A</v>
      </c>
      <c r="P25" s="18" t="e">
        <f>Applications!$M25-Applications!$G25</f>
        <v>#N/A</v>
      </c>
    </row>
    <row r="26" spans="1:16" ht="20.25" customHeight="1" x14ac:dyDescent="0.35">
      <c r="A26" s="21" t="s">
        <v>440</v>
      </c>
      <c r="B26" s="21" t="s">
        <v>215</v>
      </c>
      <c r="C26" s="21" t="s">
        <v>441</v>
      </c>
      <c r="D26" s="21" t="s">
        <v>442</v>
      </c>
      <c r="E26" s="21" t="s">
        <v>358</v>
      </c>
      <c r="F26" s="21" t="s">
        <v>359</v>
      </c>
      <c r="G26" s="22">
        <v>44224</v>
      </c>
      <c r="H26" s="21" t="s">
        <v>432</v>
      </c>
      <c r="I26" s="22">
        <v>44236</v>
      </c>
      <c r="J26" s="22">
        <v>44249</v>
      </c>
      <c r="K26" s="22" t="e">
        <v>#N/A</v>
      </c>
      <c r="L26" s="22" t="e">
        <v>#N/A</v>
      </c>
      <c r="M26" s="22" t="e">
        <v>#N/A</v>
      </c>
      <c r="N26" s="23" t="s">
        <v>361</v>
      </c>
      <c r="O26" s="23" t="e">
        <v>#N/A</v>
      </c>
      <c r="P26" s="21" t="e">
        <f>Applications!$M26-Applications!$G26</f>
        <v>#N/A</v>
      </c>
    </row>
    <row r="27" spans="1:16" ht="20.25" customHeight="1" x14ac:dyDescent="0.35">
      <c r="A27" s="18" t="s">
        <v>443</v>
      </c>
      <c r="B27" s="18" t="s">
        <v>444</v>
      </c>
      <c r="C27" s="18" t="s">
        <v>445</v>
      </c>
      <c r="D27" s="18" t="s">
        <v>446</v>
      </c>
      <c r="E27" s="18" t="s">
        <v>358</v>
      </c>
      <c r="F27" s="18" t="s">
        <v>359</v>
      </c>
      <c r="G27" s="19">
        <v>44348</v>
      </c>
      <c r="H27" s="18" t="s">
        <v>360</v>
      </c>
      <c r="I27" s="19">
        <v>44356</v>
      </c>
      <c r="J27" s="19">
        <v>44368</v>
      </c>
      <c r="K27" s="19">
        <v>44382</v>
      </c>
      <c r="L27" s="19" t="e">
        <v>#N/A</v>
      </c>
      <c r="M27" s="19" t="e">
        <v>#N/A</v>
      </c>
      <c r="N27" s="20" t="s">
        <v>361</v>
      </c>
      <c r="O27" s="20" t="e">
        <v>#N/A</v>
      </c>
      <c r="P27" s="18" t="e">
        <f>Applications!$M27-Applications!$G27</f>
        <v>#N/A</v>
      </c>
    </row>
    <row r="28" spans="1:16" ht="20.25" customHeight="1" x14ac:dyDescent="0.35">
      <c r="A28" s="21" t="s">
        <v>447</v>
      </c>
      <c r="B28" s="21" t="s">
        <v>448</v>
      </c>
      <c r="C28" s="21" t="s">
        <v>449</v>
      </c>
      <c r="D28" s="21" t="s">
        <v>450</v>
      </c>
      <c r="E28" s="21" t="s">
        <v>358</v>
      </c>
      <c r="F28" s="21" t="s">
        <v>359</v>
      </c>
      <c r="G28" s="22">
        <v>44295</v>
      </c>
      <c r="H28" s="21" t="s">
        <v>370</v>
      </c>
      <c r="I28" s="22">
        <v>44306</v>
      </c>
      <c r="J28" s="22">
        <v>44321</v>
      </c>
      <c r="K28" s="22">
        <v>44327</v>
      </c>
      <c r="L28" s="22" t="e">
        <v>#N/A</v>
      </c>
      <c r="M28" s="22" t="e">
        <v>#N/A</v>
      </c>
      <c r="N28" s="23" t="s">
        <v>361</v>
      </c>
      <c r="O28" s="23" t="e">
        <v>#N/A</v>
      </c>
      <c r="P28" s="21" t="e">
        <f>Applications!$M28-Applications!$G28</f>
        <v>#N/A</v>
      </c>
    </row>
    <row r="29" spans="1:16" ht="20.25" customHeight="1" x14ac:dyDescent="0.35">
      <c r="A29" s="18" t="s">
        <v>451</v>
      </c>
      <c r="B29" s="18" t="s">
        <v>452</v>
      </c>
      <c r="C29" s="18" t="s">
        <v>453</v>
      </c>
      <c r="D29" s="18" t="s">
        <v>454</v>
      </c>
      <c r="E29" s="18" t="s">
        <v>358</v>
      </c>
      <c r="F29" s="18" t="s">
        <v>359</v>
      </c>
      <c r="G29" s="19">
        <v>44286</v>
      </c>
      <c r="H29" s="18" t="s">
        <v>370</v>
      </c>
      <c r="I29" s="19">
        <v>44301</v>
      </c>
      <c r="J29" s="19">
        <v>44314</v>
      </c>
      <c r="K29" s="19">
        <v>44327</v>
      </c>
      <c r="L29" s="19" t="e">
        <v>#N/A</v>
      </c>
      <c r="M29" s="19" t="e">
        <v>#N/A</v>
      </c>
      <c r="N29" s="20" t="s">
        <v>361</v>
      </c>
      <c r="O29" s="20" t="e">
        <v>#N/A</v>
      </c>
      <c r="P29" s="18" t="e">
        <f>Applications!$M29-Applications!$G29</f>
        <v>#N/A</v>
      </c>
    </row>
    <row r="30" spans="1:16" ht="20.25" customHeight="1" x14ac:dyDescent="0.35">
      <c r="A30" s="21" t="s">
        <v>455</v>
      </c>
      <c r="B30" s="21" t="s">
        <v>456</v>
      </c>
      <c r="C30" s="21" t="s">
        <v>457</v>
      </c>
      <c r="D30" s="21" t="s">
        <v>458</v>
      </c>
      <c r="E30" s="21" t="s">
        <v>358</v>
      </c>
      <c r="F30" s="21" t="s">
        <v>359</v>
      </c>
      <c r="G30" s="22">
        <v>44224</v>
      </c>
      <c r="H30" s="21" t="s">
        <v>360</v>
      </c>
      <c r="I30" s="22">
        <v>44230</v>
      </c>
      <c r="J30" s="22">
        <v>44244</v>
      </c>
      <c r="K30" s="22">
        <v>44258</v>
      </c>
      <c r="L30" s="22">
        <v>44267</v>
      </c>
      <c r="M30" s="22" t="e">
        <v>#N/A</v>
      </c>
      <c r="N30" s="23" t="s">
        <v>361</v>
      </c>
      <c r="O30" s="23" t="e">
        <v>#N/A</v>
      </c>
      <c r="P30" s="21" t="e">
        <f>Applications!$M30-Applications!$G30</f>
        <v>#N/A</v>
      </c>
    </row>
    <row r="31" spans="1:16" ht="20.25" customHeight="1" x14ac:dyDescent="0.35">
      <c r="A31" s="18" t="s">
        <v>459</v>
      </c>
      <c r="B31" s="18" t="s">
        <v>215</v>
      </c>
      <c r="C31" s="18" t="s">
        <v>460</v>
      </c>
      <c r="D31" s="18" t="s">
        <v>461</v>
      </c>
      <c r="E31" s="18" t="s">
        <v>358</v>
      </c>
      <c r="F31" s="18" t="s">
        <v>359</v>
      </c>
      <c r="G31" s="19">
        <v>44225</v>
      </c>
      <c r="H31" s="18" t="s">
        <v>462</v>
      </c>
      <c r="I31" s="19">
        <v>44236</v>
      </c>
      <c r="J31" s="19">
        <v>44242</v>
      </c>
      <c r="K31" s="19">
        <v>44251</v>
      </c>
      <c r="L31" s="19">
        <v>44259</v>
      </c>
      <c r="M31" s="19">
        <v>44265</v>
      </c>
      <c r="N31" s="20" t="s">
        <v>463</v>
      </c>
      <c r="O31" s="20">
        <v>63700</v>
      </c>
      <c r="P31" s="18">
        <f>Applications!$M31-Applications!$G31</f>
        <v>40</v>
      </c>
    </row>
    <row r="32" spans="1:16" ht="20.25" customHeight="1" x14ac:dyDescent="0.35">
      <c r="A32" s="21" t="s">
        <v>464</v>
      </c>
      <c r="B32" s="21" t="s">
        <v>465</v>
      </c>
      <c r="C32" s="21" t="s">
        <v>466</v>
      </c>
      <c r="D32" s="21" t="s">
        <v>467</v>
      </c>
      <c r="E32" s="21" t="s">
        <v>468</v>
      </c>
      <c r="F32" s="21" t="s">
        <v>469</v>
      </c>
      <c r="G32" s="22">
        <v>44215</v>
      </c>
      <c r="H32" s="21" t="s">
        <v>360</v>
      </c>
      <c r="I32" s="22" t="e">
        <v>#N/A</v>
      </c>
      <c r="J32" s="22" t="e">
        <v>#N/A</v>
      </c>
      <c r="K32" s="22" t="e">
        <v>#N/A</v>
      </c>
      <c r="L32" s="22" t="e">
        <v>#N/A</v>
      </c>
      <c r="M32" s="22" t="e">
        <v>#N/A</v>
      </c>
      <c r="N32" s="23" t="s">
        <v>361</v>
      </c>
      <c r="O32" s="23" t="e">
        <v>#N/A</v>
      </c>
      <c r="P32" s="21" t="e">
        <f>Applications!$M32-Applications!$G32</f>
        <v>#N/A</v>
      </c>
    </row>
    <row r="33" spans="1:16" ht="20.25" customHeight="1" x14ac:dyDescent="0.35">
      <c r="A33" s="18" t="s">
        <v>470</v>
      </c>
      <c r="B33" s="18" t="s">
        <v>383</v>
      </c>
      <c r="C33" s="18" t="s">
        <v>471</v>
      </c>
      <c r="D33" s="18" t="s">
        <v>472</v>
      </c>
      <c r="E33" s="18" t="s">
        <v>468</v>
      </c>
      <c r="F33" s="18" t="s">
        <v>469</v>
      </c>
      <c r="G33" s="19">
        <v>44215</v>
      </c>
      <c r="H33" s="18" t="s">
        <v>360</v>
      </c>
      <c r="I33" s="19" t="e">
        <v>#N/A</v>
      </c>
      <c r="J33" s="19" t="e">
        <v>#N/A</v>
      </c>
      <c r="K33" s="19" t="e">
        <v>#N/A</v>
      </c>
      <c r="L33" s="19" t="e">
        <v>#N/A</v>
      </c>
      <c r="M33" s="19" t="e">
        <v>#N/A</v>
      </c>
      <c r="N33" s="20" t="s">
        <v>361</v>
      </c>
      <c r="O33" s="20" t="e">
        <v>#N/A</v>
      </c>
      <c r="P33" s="18" t="e">
        <f>Applications!$M33-Applications!$G33</f>
        <v>#N/A</v>
      </c>
    </row>
    <row r="34" spans="1:16" ht="20.25" customHeight="1" x14ac:dyDescent="0.35">
      <c r="A34" s="21" t="s">
        <v>473</v>
      </c>
      <c r="B34" s="21" t="s">
        <v>474</v>
      </c>
      <c r="C34" s="21" t="s">
        <v>475</v>
      </c>
      <c r="D34" s="21" t="s">
        <v>476</v>
      </c>
      <c r="E34" s="21" t="s">
        <v>468</v>
      </c>
      <c r="F34" s="21" t="s">
        <v>469</v>
      </c>
      <c r="G34" s="22">
        <v>44218</v>
      </c>
      <c r="H34" s="21" t="s">
        <v>432</v>
      </c>
      <c r="I34" s="22" t="e">
        <v>#N/A</v>
      </c>
      <c r="J34" s="22" t="e">
        <v>#N/A</v>
      </c>
      <c r="K34" s="22" t="e">
        <v>#N/A</v>
      </c>
      <c r="L34" s="22" t="e">
        <v>#N/A</v>
      </c>
      <c r="M34" s="22" t="e">
        <v>#N/A</v>
      </c>
      <c r="N34" s="23" t="s">
        <v>361</v>
      </c>
      <c r="O34" s="23" t="e">
        <v>#N/A</v>
      </c>
      <c r="P34" s="21" t="e">
        <f>Applications!$M34-Applications!$G34</f>
        <v>#N/A</v>
      </c>
    </row>
    <row r="35" spans="1:16" ht="20.25" customHeight="1" x14ac:dyDescent="0.35">
      <c r="A35" s="18" t="s">
        <v>477</v>
      </c>
      <c r="B35" s="18" t="s">
        <v>478</v>
      </c>
      <c r="C35" s="18" t="s">
        <v>479</v>
      </c>
      <c r="D35" s="18" t="s">
        <v>480</v>
      </c>
      <c r="E35" s="18" t="s">
        <v>468</v>
      </c>
      <c r="F35" s="18" t="s">
        <v>469</v>
      </c>
      <c r="G35" s="19">
        <v>44223</v>
      </c>
      <c r="H35" s="18" t="s">
        <v>370</v>
      </c>
      <c r="I35" s="19" t="e">
        <v>#N/A</v>
      </c>
      <c r="J35" s="19" t="e">
        <v>#N/A</v>
      </c>
      <c r="K35" s="19" t="e">
        <v>#N/A</v>
      </c>
      <c r="L35" s="19" t="e">
        <v>#N/A</v>
      </c>
      <c r="M35" s="19" t="e">
        <v>#N/A</v>
      </c>
      <c r="N35" s="20" t="s">
        <v>361</v>
      </c>
      <c r="O35" s="20" t="e">
        <v>#N/A</v>
      </c>
      <c r="P35" s="18" t="e">
        <f>Applications!$M35-Applications!$G35</f>
        <v>#N/A</v>
      </c>
    </row>
    <row r="36" spans="1:16" ht="20.25" customHeight="1" x14ac:dyDescent="0.35">
      <c r="A36" s="21" t="s">
        <v>481</v>
      </c>
      <c r="B36" s="21" t="s">
        <v>482</v>
      </c>
      <c r="C36" s="21" t="s">
        <v>483</v>
      </c>
      <c r="D36" s="21" t="s">
        <v>484</v>
      </c>
      <c r="E36" s="21" t="s">
        <v>468</v>
      </c>
      <c r="F36" s="21" t="s">
        <v>469</v>
      </c>
      <c r="G36" s="22">
        <v>44224</v>
      </c>
      <c r="H36" s="21" t="s">
        <v>360</v>
      </c>
      <c r="I36" s="22" t="e">
        <v>#N/A</v>
      </c>
      <c r="J36" s="22" t="e">
        <v>#N/A</v>
      </c>
      <c r="K36" s="22" t="e">
        <v>#N/A</v>
      </c>
      <c r="L36" s="22" t="e">
        <v>#N/A</v>
      </c>
      <c r="M36" s="22" t="e">
        <v>#N/A</v>
      </c>
      <c r="N36" s="23" t="s">
        <v>361</v>
      </c>
      <c r="O36" s="23" t="e">
        <v>#N/A</v>
      </c>
      <c r="P36" s="21" t="e">
        <f>Applications!$M36-Applications!$G36</f>
        <v>#N/A</v>
      </c>
    </row>
    <row r="37" spans="1:16" ht="20.25" customHeight="1" x14ac:dyDescent="0.35">
      <c r="A37" s="18" t="s">
        <v>485</v>
      </c>
      <c r="B37" s="18" t="s">
        <v>175</v>
      </c>
      <c r="C37" s="18" t="s">
        <v>486</v>
      </c>
      <c r="D37" s="18" t="s">
        <v>487</v>
      </c>
      <c r="E37" s="18" t="s">
        <v>468</v>
      </c>
      <c r="F37" s="18" t="s">
        <v>469</v>
      </c>
      <c r="G37" s="19">
        <v>44224</v>
      </c>
      <c r="H37" s="18" t="s">
        <v>432</v>
      </c>
      <c r="I37" s="19" t="e">
        <v>#N/A</v>
      </c>
      <c r="J37" s="19" t="e">
        <v>#N/A</v>
      </c>
      <c r="K37" s="19" t="e">
        <v>#N/A</v>
      </c>
      <c r="L37" s="19" t="e">
        <v>#N/A</v>
      </c>
      <c r="M37" s="19" t="e">
        <v>#N/A</v>
      </c>
      <c r="N37" s="20" t="s">
        <v>361</v>
      </c>
      <c r="O37" s="20" t="e">
        <v>#N/A</v>
      </c>
      <c r="P37" s="18" t="e">
        <f>Applications!$M37-Applications!$G37</f>
        <v>#N/A</v>
      </c>
    </row>
    <row r="38" spans="1:16" ht="20.25" customHeight="1" x14ac:dyDescent="0.35">
      <c r="A38" s="21" t="s">
        <v>488</v>
      </c>
      <c r="B38" s="21" t="s">
        <v>489</v>
      </c>
      <c r="C38" s="21" t="s">
        <v>490</v>
      </c>
      <c r="D38" s="21" t="s">
        <v>491</v>
      </c>
      <c r="E38" s="21" t="s">
        <v>468</v>
      </c>
      <c r="F38" s="21" t="s">
        <v>469</v>
      </c>
      <c r="G38" s="22">
        <v>44224</v>
      </c>
      <c r="H38" s="21" t="s">
        <v>370</v>
      </c>
      <c r="I38" s="22" t="e">
        <v>#N/A</v>
      </c>
      <c r="J38" s="22" t="e">
        <v>#N/A</v>
      </c>
      <c r="K38" s="22" t="e">
        <v>#N/A</v>
      </c>
      <c r="L38" s="22" t="e">
        <v>#N/A</v>
      </c>
      <c r="M38" s="22" t="e">
        <v>#N/A</v>
      </c>
      <c r="N38" s="23" t="s">
        <v>361</v>
      </c>
      <c r="O38" s="23" t="e">
        <v>#N/A</v>
      </c>
      <c r="P38" s="21" t="e">
        <f>Applications!$M38-Applications!$G38</f>
        <v>#N/A</v>
      </c>
    </row>
    <row r="39" spans="1:16" ht="20.25" customHeight="1" x14ac:dyDescent="0.35">
      <c r="A39" s="18" t="s">
        <v>492</v>
      </c>
      <c r="B39" s="18" t="s">
        <v>493</v>
      </c>
      <c r="C39" s="18" t="s">
        <v>494</v>
      </c>
      <c r="D39" s="18" t="s">
        <v>495</v>
      </c>
      <c r="E39" s="18" t="s">
        <v>468</v>
      </c>
      <c r="F39" s="18" t="s">
        <v>469</v>
      </c>
      <c r="G39" s="19">
        <v>44231</v>
      </c>
      <c r="H39" s="18" t="s">
        <v>360</v>
      </c>
      <c r="I39" s="19" t="e">
        <v>#N/A</v>
      </c>
      <c r="J39" s="19" t="e">
        <v>#N/A</v>
      </c>
      <c r="K39" s="19" t="e">
        <v>#N/A</v>
      </c>
      <c r="L39" s="19" t="e">
        <v>#N/A</v>
      </c>
      <c r="M39" s="19" t="e">
        <v>#N/A</v>
      </c>
      <c r="N39" s="20" t="s">
        <v>361</v>
      </c>
      <c r="O39" s="20" t="e">
        <v>#N/A</v>
      </c>
      <c r="P39" s="18" t="e">
        <f>Applications!$M39-Applications!$G39</f>
        <v>#N/A</v>
      </c>
    </row>
    <row r="40" spans="1:16" ht="20.25" customHeight="1" x14ac:dyDescent="0.35">
      <c r="A40" s="21" t="s">
        <v>496</v>
      </c>
      <c r="B40" s="21" t="s">
        <v>497</v>
      </c>
      <c r="C40" s="21" t="s">
        <v>498</v>
      </c>
      <c r="D40" s="21" t="s">
        <v>499</v>
      </c>
      <c r="E40" s="21" t="s">
        <v>468</v>
      </c>
      <c r="F40" s="21" t="s">
        <v>469</v>
      </c>
      <c r="G40" s="22">
        <v>44237</v>
      </c>
      <c r="H40" s="21" t="s">
        <v>405</v>
      </c>
      <c r="I40" s="22" t="e">
        <v>#N/A</v>
      </c>
      <c r="J40" s="22" t="e">
        <v>#N/A</v>
      </c>
      <c r="K40" s="22" t="e">
        <v>#N/A</v>
      </c>
      <c r="L40" s="22" t="e">
        <v>#N/A</v>
      </c>
      <c r="M40" s="22" t="e">
        <v>#N/A</v>
      </c>
      <c r="N40" s="23" t="s">
        <v>361</v>
      </c>
      <c r="O40" s="23" t="e">
        <v>#N/A</v>
      </c>
      <c r="P40" s="21" t="e">
        <f>Applications!$M40-Applications!$G40</f>
        <v>#N/A</v>
      </c>
    </row>
    <row r="41" spans="1:16" ht="20.25" customHeight="1" x14ac:dyDescent="0.35">
      <c r="A41" s="18" t="s">
        <v>500</v>
      </c>
      <c r="B41" s="18" t="s">
        <v>501</v>
      </c>
      <c r="C41" s="18" t="s">
        <v>502</v>
      </c>
      <c r="D41" s="18" t="s">
        <v>503</v>
      </c>
      <c r="E41" s="18" t="s">
        <v>468</v>
      </c>
      <c r="F41" s="18" t="s">
        <v>469</v>
      </c>
      <c r="G41" s="19">
        <v>44238</v>
      </c>
      <c r="H41" s="18" t="s">
        <v>405</v>
      </c>
      <c r="I41" s="19" t="e">
        <v>#N/A</v>
      </c>
      <c r="J41" s="19" t="e">
        <v>#N/A</v>
      </c>
      <c r="K41" s="19" t="e">
        <v>#N/A</v>
      </c>
      <c r="L41" s="19" t="e">
        <v>#N/A</v>
      </c>
      <c r="M41" s="19" t="e">
        <v>#N/A</v>
      </c>
      <c r="N41" s="20" t="s">
        <v>361</v>
      </c>
      <c r="O41" s="20" t="e">
        <v>#N/A</v>
      </c>
      <c r="P41" s="18" t="e">
        <f>Applications!$M41-Applications!$G41</f>
        <v>#N/A</v>
      </c>
    </row>
    <row r="42" spans="1:16" ht="20.25" customHeight="1" x14ac:dyDescent="0.35">
      <c r="A42" s="21" t="s">
        <v>504</v>
      </c>
      <c r="B42" s="21" t="s">
        <v>505</v>
      </c>
      <c r="C42" s="21" t="s">
        <v>506</v>
      </c>
      <c r="D42" s="21" t="s">
        <v>507</v>
      </c>
      <c r="E42" s="21" t="s">
        <v>468</v>
      </c>
      <c r="F42" s="21" t="s">
        <v>469</v>
      </c>
      <c r="G42" s="22">
        <v>44239</v>
      </c>
      <c r="H42" s="21" t="s">
        <v>360</v>
      </c>
      <c r="I42" s="22" t="e">
        <v>#N/A</v>
      </c>
      <c r="J42" s="22" t="e">
        <v>#N/A</v>
      </c>
      <c r="K42" s="22" t="e">
        <v>#N/A</v>
      </c>
      <c r="L42" s="22" t="e">
        <v>#N/A</v>
      </c>
      <c r="M42" s="22" t="e">
        <v>#N/A</v>
      </c>
      <c r="N42" s="23" t="s">
        <v>361</v>
      </c>
      <c r="O42" s="23" t="e">
        <v>#N/A</v>
      </c>
      <c r="P42" s="21" t="e">
        <f>Applications!$M42-Applications!$G42</f>
        <v>#N/A</v>
      </c>
    </row>
    <row r="43" spans="1:16" ht="20.25" customHeight="1" x14ac:dyDescent="0.35">
      <c r="A43" s="18" t="s">
        <v>508</v>
      </c>
      <c r="B43" s="18" t="s">
        <v>509</v>
      </c>
      <c r="C43" s="18" t="s">
        <v>510</v>
      </c>
      <c r="D43" s="18" t="s">
        <v>511</v>
      </c>
      <c r="E43" s="18" t="s">
        <v>468</v>
      </c>
      <c r="F43" s="18" t="s">
        <v>469</v>
      </c>
      <c r="G43" s="19">
        <v>44239</v>
      </c>
      <c r="H43" s="18" t="s">
        <v>405</v>
      </c>
      <c r="I43" s="19" t="e">
        <v>#N/A</v>
      </c>
      <c r="J43" s="19" t="e">
        <v>#N/A</v>
      </c>
      <c r="K43" s="19" t="e">
        <v>#N/A</v>
      </c>
      <c r="L43" s="19" t="e">
        <v>#N/A</v>
      </c>
      <c r="M43" s="19" t="e">
        <v>#N/A</v>
      </c>
      <c r="N43" s="20" t="s">
        <v>361</v>
      </c>
      <c r="O43" s="20" t="e">
        <v>#N/A</v>
      </c>
      <c r="P43" s="18" t="e">
        <f>Applications!$M43-Applications!$G43</f>
        <v>#N/A</v>
      </c>
    </row>
    <row r="44" spans="1:16" ht="20.25" customHeight="1" x14ac:dyDescent="0.35">
      <c r="A44" s="21" t="s">
        <v>512</v>
      </c>
      <c r="B44" s="21" t="s">
        <v>215</v>
      </c>
      <c r="C44" s="21" t="s">
        <v>513</v>
      </c>
      <c r="D44" s="21" t="s">
        <v>514</v>
      </c>
      <c r="E44" s="21" t="s">
        <v>468</v>
      </c>
      <c r="F44" s="21" t="s">
        <v>469</v>
      </c>
      <c r="G44" s="22">
        <v>44249</v>
      </c>
      <c r="H44" s="21" t="s">
        <v>360</v>
      </c>
      <c r="I44" s="22" t="e">
        <v>#N/A</v>
      </c>
      <c r="J44" s="22" t="e">
        <v>#N/A</v>
      </c>
      <c r="K44" s="22" t="e">
        <v>#N/A</v>
      </c>
      <c r="L44" s="22" t="e">
        <v>#N/A</v>
      </c>
      <c r="M44" s="22" t="e">
        <v>#N/A</v>
      </c>
      <c r="N44" s="23" t="s">
        <v>361</v>
      </c>
      <c r="O44" s="23" t="e">
        <v>#N/A</v>
      </c>
      <c r="P44" s="21" t="e">
        <f>Applications!$M44-Applications!$G44</f>
        <v>#N/A</v>
      </c>
    </row>
    <row r="45" spans="1:16" ht="20.25" customHeight="1" x14ac:dyDescent="0.35">
      <c r="A45" s="18" t="s">
        <v>515</v>
      </c>
      <c r="B45" s="18" t="s">
        <v>516</v>
      </c>
      <c r="C45" s="18" t="s">
        <v>517</v>
      </c>
      <c r="D45" s="18" t="s">
        <v>518</v>
      </c>
      <c r="E45" s="18" t="s">
        <v>468</v>
      </c>
      <c r="F45" s="18" t="s">
        <v>469</v>
      </c>
      <c r="G45" s="19">
        <v>44249</v>
      </c>
      <c r="H45" s="18" t="s">
        <v>462</v>
      </c>
      <c r="I45" s="19" t="e">
        <v>#N/A</v>
      </c>
      <c r="J45" s="19" t="e">
        <v>#N/A</v>
      </c>
      <c r="K45" s="19" t="e">
        <v>#N/A</v>
      </c>
      <c r="L45" s="19" t="e">
        <v>#N/A</v>
      </c>
      <c r="M45" s="19" t="e">
        <v>#N/A</v>
      </c>
      <c r="N45" s="20" t="s">
        <v>361</v>
      </c>
      <c r="O45" s="20" t="e">
        <v>#N/A</v>
      </c>
      <c r="P45" s="18" t="e">
        <f>Applications!$M45-Applications!$G45</f>
        <v>#N/A</v>
      </c>
    </row>
    <row r="46" spans="1:16" ht="20.25" customHeight="1" x14ac:dyDescent="0.35">
      <c r="A46" s="21" t="s">
        <v>519</v>
      </c>
      <c r="B46" s="21" t="s">
        <v>520</v>
      </c>
      <c r="C46" s="21" t="s">
        <v>211</v>
      </c>
      <c r="D46" s="21" t="s">
        <v>521</v>
      </c>
      <c r="E46" s="21" t="s">
        <v>468</v>
      </c>
      <c r="F46" s="21" t="s">
        <v>469</v>
      </c>
      <c r="G46" s="22">
        <v>44252</v>
      </c>
      <c r="H46" s="21" t="s">
        <v>360</v>
      </c>
      <c r="I46" s="22" t="e">
        <v>#N/A</v>
      </c>
      <c r="J46" s="22" t="e">
        <v>#N/A</v>
      </c>
      <c r="K46" s="22" t="e">
        <v>#N/A</v>
      </c>
      <c r="L46" s="22" t="e">
        <v>#N/A</v>
      </c>
      <c r="M46" s="22" t="e">
        <v>#N/A</v>
      </c>
      <c r="N46" s="23" t="s">
        <v>361</v>
      </c>
      <c r="O46" s="23" t="e">
        <v>#N/A</v>
      </c>
      <c r="P46" s="21" t="e">
        <f>Applications!$M46-Applications!$G46</f>
        <v>#N/A</v>
      </c>
    </row>
    <row r="47" spans="1:16" ht="20.25" customHeight="1" x14ac:dyDescent="0.35">
      <c r="A47" s="18" t="s">
        <v>522</v>
      </c>
      <c r="B47" s="18" t="s">
        <v>523</v>
      </c>
      <c r="C47" s="18" t="s">
        <v>524</v>
      </c>
      <c r="D47" s="18" t="s">
        <v>525</v>
      </c>
      <c r="E47" s="18" t="s">
        <v>468</v>
      </c>
      <c r="F47" s="18" t="s">
        <v>469</v>
      </c>
      <c r="G47" s="19">
        <v>44252</v>
      </c>
      <c r="H47" s="18" t="s">
        <v>370</v>
      </c>
      <c r="I47" s="19" t="e">
        <v>#N/A</v>
      </c>
      <c r="J47" s="19" t="e">
        <v>#N/A</v>
      </c>
      <c r="K47" s="19" t="e">
        <v>#N/A</v>
      </c>
      <c r="L47" s="19" t="e">
        <v>#N/A</v>
      </c>
      <c r="M47" s="19" t="e">
        <v>#N/A</v>
      </c>
      <c r="N47" s="20" t="s">
        <v>361</v>
      </c>
      <c r="O47" s="20" t="e">
        <v>#N/A</v>
      </c>
      <c r="P47" s="18" t="e">
        <f>Applications!$M47-Applications!$G47</f>
        <v>#N/A</v>
      </c>
    </row>
    <row r="48" spans="1:16" ht="20.25" customHeight="1" x14ac:dyDescent="0.35">
      <c r="A48" s="21" t="s">
        <v>526</v>
      </c>
      <c r="B48" s="21" t="s">
        <v>295</v>
      </c>
      <c r="C48" s="21" t="s">
        <v>527</v>
      </c>
      <c r="D48" s="21" t="s">
        <v>528</v>
      </c>
      <c r="E48" s="21" t="s">
        <v>468</v>
      </c>
      <c r="F48" s="21" t="s">
        <v>469</v>
      </c>
      <c r="G48" s="22">
        <v>44253</v>
      </c>
      <c r="H48" s="21" t="s">
        <v>360</v>
      </c>
      <c r="I48" s="22" t="e">
        <v>#N/A</v>
      </c>
      <c r="J48" s="22" t="e">
        <v>#N/A</v>
      </c>
      <c r="K48" s="22" t="e">
        <v>#N/A</v>
      </c>
      <c r="L48" s="22" t="e">
        <v>#N/A</v>
      </c>
      <c r="M48" s="22" t="e">
        <v>#N/A</v>
      </c>
      <c r="N48" s="23" t="s">
        <v>361</v>
      </c>
      <c r="O48" s="23" t="e">
        <v>#N/A</v>
      </c>
      <c r="P48" s="21" t="e">
        <f>Applications!$M48-Applications!$G48</f>
        <v>#N/A</v>
      </c>
    </row>
    <row r="49" spans="1:16" ht="20.25" customHeight="1" x14ac:dyDescent="0.35">
      <c r="A49" s="18" t="s">
        <v>529</v>
      </c>
      <c r="B49" s="18" t="s">
        <v>530</v>
      </c>
      <c r="C49" s="18" t="s">
        <v>531</v>
      </c>
      <c r="D49" s="18" t="s">
        <v>532</v>
      </c>
      <c r="E49" s="18" t="s">
        <v>468</v>
      </c>
      <c r="F49" s="18" t="s">
        <v>469</v>
      </c>
      <c r="G49" s="19">
        <v>44259</v>
      </c>
      <c r="H49" s="18" t="s">
        <v>370</v>
      </c>
      <c r="I49" s="19" t="e">
        <v>#N/A</v>
      </c>
      <c r="J49" s="19" t="e">
        <v>#N/A</v>
      </c>
      <c r="K49" s="19" t="e">
        <v>#N/A</v>
      </c>
      <c r="L49" s="19" t="e">
        <v>#N/A</v>
      </c>
      <c r="M49" s="19" t="e">
        <v>#N/A</v>
      </c>
      <c r="N49" s="20" t="s">
        <v>361</v>
      </c>
      <c r="O49" s="20" t="e">
        <v>#N/A</v>
      </c>
      <c r="P49" s="18" t="e">
        <f>Applications!$M49-Applications!$G49</f>
        <v>#N/A</v>
      </c>
    </row>
    <row r="50" spans="1:16" ht="20.25" customHeight="1" x14ac:dyDescent="0.35">
      <c r="A50" s="21" t="s">
        <v>533</v>
      </c>
      <c r="B50" s="21" t="s">
        <v>534</v>
      </c>
      <c r="C50" s="21" t="s">
        <v>324</v>
      </c>
      <c r="D50" s="21" t="s">
        <v>535</v>
      </c>
      <c r="E50" s="21" t="s">
        <v>468</v>
      </c>
      <c r="F50" s="21" t="s">
        <v>469</v>
      </c>
      <c r="G50" s="22">
        <v>44266</v>
      </c>
      <c r="H50" s="21" t="s">
        <v>462</v>
      </c>
      <c r="I50" s="22" t="e">
        <v>#N/A</v>
      </c>
      <c r="J50" s="22" t="e">
        <v>#N/A</v>
      </c>
      <c r="K50" s="22" t="e">
        <v>#N/A</v>
      </c>
      <c r="L50" s="22" t="e">
        <v>#N/A</v>
      </c>
      <c r="M50" s="22" t="e">
        <v>#N/A</v>
      </c>
      <c r="N50" s="23" t="s">
        <v>361</v>
      </c>
      <c r="O50" s="23" t="e">
        <v>#N/A</v>
      </c>
      <c r="P50" s="21" t="e">
        <f>Applications!$M50-Applications!$G50</f>
        <v>#N/A</v>
      </c>
    </row>
    <row r="51" spans="1:16" ht="20.25" customHeight="1" x14ac:dyDescent="0.35">
      <c r="A51" s="18" t="s">
        <v>536</v>
      </c>
      <c r="B51" s="18" t="s">
        <v>537</v>
      </c>
      <c r="C51" s="18" t="s">
        <v>538</v>
      </c>
      <c r="D51" s="18" t="s">
        <v>539</v>
      </c>
      <c r="E51" s="18" t="s">
        <v>468</v>
      </c>
      <c r="F51" s="18" t="s">
        <v>469</v>
      </c>
      <c r="G51" s="19">
        <v>44266</v>
      </c>
      <c r="H51" s="18" t="s">
        <v>405</v>
      </c>
      <c r="I51" s="19" t="e">
        <v>#N/A</v>
      </c>
      <c r="J51" s="19" t="e">
        <v>#N/A</v>
      </c>
      <c r="K51" s="19" t="e">
        <v>#N/A</v>
      </c>
      <c r="L51" s="19" t="e">
        <v>#N/A</v>
      </c>
      <c r="M51" s="19" t="e">
        <v>#N/A</v>
      </c>
      <c r="N51" s="20" t="s">
        <v>361</v>
      </c>
      <c r="O51" s="20" t="e">
        <v>#N/A</v>
      </c>
      <c r="P51" s="18" t="e">
        <f>Applications!$M51-Applications!$G51</f>
        <v>#N/A</v>
      </c>
    </row>
    <row r="52" spans="1:16" ht="20.25" customHeight="1" x14ac:dyDescent="0.35">
      <c r="A52" s="21" t="s">
        <v>540</v>
      </c>
      <c r="B52" s="21" t="s">
        <v>541</v>
      </c>
      <c r="C52" s="21" t="s">
        <v>542</v>
      </c>
      <c r="D52" s="21" t="s">
        <v>543</v>
      </c>
      <c r="E52" s="21" t="s">
        <v>468</v>
      </c>
      <c r="F52" s="21" t="s">
        <v>469</v>
      </c>
      <c r="G52" s="22">
        <v>44284</v>
      </c>
      <c r="H52" s="21" t="s">
        <v>544</v>
      </c>
      <c r="I52" s="22" t="e">
        <v>#N/A</v>
      </c>
      <c r="J52" s="22" t="e">
        <v>#N/A</v>
      </c>
      <c r="K52" s="22" t="e">
        <v>#N/A</v>
      </c>
      <c r="L52" s="22" t="e">
        <v>#N/A</v>
      </c>
      <c r="M52" s="22" t="e">
        <v>#N/A</v>
      </c>
      <c r="N52" s="23" t="s">
        <v>361</v>
      </c>
      <c r="O52" s="23" t="e">
        <v>#N/A</v>
      </c>
      <c r="P52" s="21" t="e">
        <f>Applications!$M52-Applications!$G52</f>
        <v>#N/A</v>
      </c>
    </row>
    <row r="53" spans="1:16" ht="20.25" customHeight="1" x14ac:dyDescent="0.35">
      <c r="A53" s="18" t="s">
        <v>545</v>
      </c>
      <c r="B53" s="18" t="s">
        <v>546</v>
      </c>
      <c r="C53" s="18" t="s">
        <v>547</v>
      </c>
      <c r="D53" s="18" t="s">
        <v>548</v>
      </c>
      <c r="E53" s="18" t="s">
        <v>468</v>
      </c>
      <c r="F53" s="18" t="s">
        <v>469</v>
      </c>
      <c r="G53" s="19">
        <v>44295</v>
      </c>
      <c r="H53" s="18" t="s">
        <v>370</v>
      </c>
      <c r="I53" s="19" t="e">
        <v>#N/A</v>
      </c>
      <c r="J53" s="19" t="e">
        <v>#N/A</v>
      </c>
      <c r="K53" s="19" t="e">
        <v>#N/A</v>
      </c>
      <c r="L53" s="19" t="e">
        <v>#N/A</v>
      </c>
      <c r="M53" s="19" t="e">
        <v>#N/A</v>
      </c>
      <c r="N53" s="20" t="s">
        <v>361</v>
      </c>
      <c r="O53" s="20" t="e">
        <v>#N/A</v>
      </c>
      <c r="P53" s="18" t="e">
        <f>Applications!$M53-Applications!$G53</f>
        <v>#N/A</v>
      </c>
    </row>
    <row r="54" spans="1:16" ht="20.25" customHeight="1" x14ac:dyDescent="0.35">
      <c r="A54" s="21" t="s">
        <v>549</v>
      </c>
      <c r="B54" s="21" t="s">
        <v>550</v>
      </c>
      <c r="C54" s="21" t="s">
        <v>551</v>
      </c>
      <c r="D54" s="21" t="s">
        <v>552</v>
      </c>
      <c r="E54" s="21" t="s">
        <v>468</v>
      </c>
      <c r="F54" s="21" t="s">
        <v>469</v>
      </c>
      <c r="G54" s="22">
        <v>44302</v>
      </c>
      <c r="H54" s="21" t="s">
        <v>360</v>
      </c>
      <c r="I54" s="22" t="e">
        <v>#N/A</v>
      </c>
      <c r="J54" s="22" t="e">
        <v>#N/A</v>
      </c>
      <c r="K54" s="22" t="e">
        <v>#N/A</v>
      </c>
      <c r="L54" s="22" t="e">
        <v>#N/A</v>
      </c>
      <c r="M54" s="22" t="e">
        <v>#N/A</v>
      </c>
      <c r="N54" s="23" t="s">
        <v>361</v>
      </c>
      <c r="O54" s="23" t="e">
        <v>#N/A</v>
      </c>
      <c r="P54" s="21" t="e">
        <f>Applications!$M54-Applications!$G54</f>
        <v>#N/A</v>
      </c>
    </row>
    <row r="55" spans="1:16" ht="20.25" customHeight="1" x14ac:dyDescent="0.35">
      <c r="A55" s="18" t="s">
        <v>553</v>
      </c>
      <c r="B55" s="18" t="s">
        <v>554</v>
      </c>
      <c r="C55" s="18" t="s">
        <v>551</v>
      </c>
      <c r="D55" s="18" t="s">
        <v>555</v>
      </c>
      <c r="E55" s="18" t="s">
        <v>468</v>
      </c>
      <c r="F55" s="18" t="s">
        <v>469</v>
      </c>
      <c r="G55" s="19">
        <v>44321</v>
      </c>
      <c r="H55" s="18" t="s">
        <v>432</v>
      </c>
      <c r="I55" s="19" t="e">
        <v>#N/A</v>
      </c>
      <c r="J55" s="19" t="e">
        <v>#N/A</v>
      </c>
      <c r="K55" s="19" t="e">
        <v>#N/A</v>
      </c>
      <c r="L55" s="19" t="e">
        <v>#N/A</v>
      </c>
      <c r="M55" s="19" t="e">
        <v>#N/A</v>
      </c>
      <c r="N55" s="20" t="s">
        <v>361</v>
      </c>
      <c r="O55" s="20" t="e">
        <v>#N/A</v>
      </c>
      <c r="P55" s="18" t="e">
        <f>Applications!$M55-Applications!$G55</f>
        <v>#N/A</v>
      </c>
    </row>
    <row r="56" spans="1:16" ht="20.25" customHeight="1" x14ac:dyDescent="0.35">
      <c r="A56" s="21" t="s">
        <v>556</v>
      </c>
      <c r="B56" s="21" t="s">
        <v>557</v>
      </c>
      <c r="C56" s="21" t="s">
        <v>558</v>
      </c>
      <c r="D56" s="21" t="s">
        <v>559</v>
      </c>
      <c r="E56" s="21" t="s">
        <v>468</v>
      </c>
      <c r="F56" s="21" t="s">
        <v>469</v>
      </c>
      <c r="G56" s="22">
        <v>44321</v>
      </c>
      <c r="H56" s="21" t="s">
        <v>544</v>
      </c>
      <c r="I56" s="22" t="e">
        <v>#N/A</v>
      </c>
      <c r="J56" s="22" t="e">
        <v>#N/A</v>
      </c>
      <c r="K56" s="22" t="e">
        <v>#N/A</v>
      </c>
      <c r="L56" s="22" t="e">
        <v>#N/A</v>
      </c>
      <c r="M56" s="22" t="e">
        <v>#N/A</v>
      </c>
      <c r="N56" s="23" t="s">
        <v>361</v>
      </c>
      <c r="O56" s="23" t="e">
        <v>#N/A</v>
      </c>
      <c r="P56" s="21" t="e">
        <f>Applications!$M56-Applications!$G56</f>
        <v>#N/A</v>
      </c>
    </row>
    <row r="57" spans="1:16" ht="20.25" customHeight="1" x14ac:dyDescent="0.35">
      <c r="A57" s="18" t="s">
        <v>560</v>
      </c>
      <c r="B57" s="18" t="s">
        <v>561</v>
      </c>
      <c r="C57" s="18" t="s">
        <v>562</v>
      </c>
      <c r="D57" s="18" t="s">
        <v>563</v>
      </c>
      <c r="E57" s="18" t="s">
        <v>468</v>
      </c>
      <c r="F57" s="18" t="s">
        <v>469</v>
      </c>
      <c r="G57" s="19">
        <v>44322</v>
      </c>
      <c r="H57" s="18" t="s">
        <v>370</v>
      </c>
      <c r="I57" s="19" t="e">
        <v>#N/A</v>
      </c>
      <c r="J57" s="19" t="e">
        <v>#N/A</v>
      </c>
      <c r="K57" s="19" t="e">
        <v>#N/A</v>
      </c>
      <c r="L57" s="19" t="e">
        <v>#N/A</v>
      </c>
      <c r="M57" s="19" t="e">
        <v>#N/A</v>
      </c>
      <c r="N57" s="20" t="s">
        <v>361</v>
      </c>
      <c r="O57" s="20" t="e">
        <v>#N/A</v>
      </c>
      <c r="P57" s="18" t="e">
        <f>Applications!$M57-Applications!$G57</f>
        <v>#N/A</v>
      </c>
    </row>
    <row r="58" spans="1:16" ht="20.25" customHeight="1" x14ac:dyDescent="0.35">
      <c r="A58" s="21" t="s">
        <v>564</v>
      </c>
      <c r="B58" s="21" t="s">
        <v>372</v>
      </c>
      <c r="C58" s="21" t="s">
        <v>565</v>
      </c>
      <c r="D58" s="21" t="s">
        <v>566</v>
      </c>
      <c r="E58" s="21" t="s">
        <v>468</v>
      </c>
      <c r="F58" s="21" t="s">
        <v>469</v>
      </c>
      <c r="G58" s="22">
        <v>44322</v>
      </c>
      <c r="H58" s="21" t="s">
        <v>370</v>
      </c>
      <c r="I58" s="22" t="e">
        <v>#N/A</v>
      </c>
      <c r="J58" s="22" t="e">
        <v>#N/A</v>
      </c>
      <c r="K58" s="22" t="e">
        <v>#N/A</v>
      </c>
      <c r="L58" s="22" t="e">
        <v>#N/A</v>
      </c>
      <c r="M58" s="22" t="e">
        <v>#N/A</v>
      </c>
      <c r="N58" s="23" t="s">
        <v>361</v>
      </c>
      <c r="O58" s="23" t="e">
        <v>#N/A</v>
      </c>
      <c r="P58" s="21" t="e">
        <f>Applications!$M58-Applications!$G58</f>
        <v>#N/A</v>
      </c>
    </row>
    <row r="59" spans="1:16" ht="20.25" customHeight="1" x14ac:dyDescent="0.35">
      <c r="A59" s="18" t="s">
        <v>567</v>
      </c>
      <c r="B59" s="18" t="s">
        <v>281</v>
      </c>
      <c r="C59" s="18" t="s">
        <v>568</v>
      </c>
      <c r="D59" s="18" t="s">
        <v>569</v>
      </c>
      <c r="E59" s="18" t="s">
        <v>468</v>
      </c>
      <c r="F59" s="18" t="s">
        <v>469</v>
      </c>
      <c r="G59" s="19">
        <v>44323</v>
      </c>
      <c r="H59" s="18" t="s">
        <v>360</v>
      </c>
      <c r="I59" s="19" t="e">
        <v>#N/A</v>
      </c>
      <c r="J59" s="19" t="e">
        <v>#N/A</v>
      </c>
      <c r="K59" s="19" t="e">
        <v>#N/A</v>
      </c>
      <c r="L59" s="19" t="e">
        <v>#N/A</v>
      </c>
      <c r="M59" s="19" t="e">
        <v>#N/A</v>
      </c>
      <c r="N59" s="20" t="s">
        <v>361</v>
      </c>
      <c r="O59" s="20" t="e">
        <v>#N/A</v>
      </c>
      <c r="P59" s="18" t="e">
        <f>Applications!$M59-Applications!$G59</f>
        <v>#N/A</v>
      </c>
    </row>
    <row r="60" spans="1:16" ht="20.25" customHeight="1" x14ac:dyDescent="0.35">
      <c r="A60" s="21" t="s">
        <v>570</v>
      </c>
      <c r="B60" s="21" t="s">
        <v>571</v>
      </c>
      <c r="C60" s="21" t="s">
        <v>572</v>
      </c>
      <c r="D60" s="21" t="s">
        <v>573</v>
      </c>
      <c r="E60" s="21" t="s">
        <v>468</v>
      </c>
      <c r="F60" s="21" t="s">
        <v>469</v>
      </c>
      <c r="G60" s="22">
        <v>44329</v>
      </c>
      <c r="H60" s="21" t="s">
        <v>360</v>
      </c>
      <c r="I60" s="22" t="e">
        <v>#N/A</v>
      </c>
      <c r="J60" s="22" t="e">
        <v>#N/A</v>
      </c>
      <c r="K60" s="22" t="e">
        <v>#N/A</v>
      </c>
      <c r="L60" s="22" t="e">
        <v>#N/A</v>
      </c>
      <c r="M60" s="22" t="e">
        <v>#N/A</v>
      </c>
      <c r="N60" s="23" t="s">
        <v>361</v>
      </c>
      <c r="O60" s="23" t="e">
        <v>#N/A</v>
      </c>
      <c r="P60" s="21" t="e">
        <f>Applications!$M60-Applications!$G60</f>
        <v>#N/A</v>
      </c>
    </row>
    <row r="61" spans="1:16" ht="20.25" customHeight="1" x14ac:dyDescent="0.35">
      <c r="A61" s="18" t="s">
        <v>574</v>
      </c>
      <c r="B61" s="18" t="s">
        <v>575</v>
      </c>
      <c r="C61" s="18" t="s">
        <v>576</v>
      </c>
      <c r="D61" s="18" t="s">
        <v>577</v>
      </c>
      <c r="E61" s="18" t="s">
        <v>468</v>
      </c>
      <c r="F61" s="18" t="s">
        <v>469</v>
      </c>
      <c r="G61" s="19">
        <v>44330</v>
      </c>
      <c r="H61" s="18" t="s">
        <v>370</v>
      </c>
      <c r="I61" s="19" t="e">
        <v>#N/A</v>
      </c>
      <c r="J61" s="19" t="e">
        <v>#N/A</v>
      </c>
      <c r="K61" s="19" t="e">
        <v>#N/A</v>
      </c>
      <c r="L61" s="19" t="e">
        <v>#N/A</v>
      </c>
      <c r="M61" s="19" t="e">
        <v>#N/A</v>
      </c>
      <c r="N61" s="20" t="s">
        <v>361</v>
      </c>
      <c r="O61" s="20" t="e">
        <v>#N/A</v>
      </c>
      <c r="P61" s="18" t="e">
        <f>Applications!$M61-Applications!$G61</f>
        <v>#N/A</v>
      </c>
    </row>
    <row r="62" spans="1:16" ht="20.25" customHeight="1" x14ac:dyDescent="0.35">
      <c r="A62" s="21" t="s">
        <v>578</v>
      </c>
      <c r="B62" s="21" t="s">
        <v>417</v>
      </c>
      <c r="C62" s="21" t="s">
        <v>579</v>
      </c>
      <c r="D62" s="21" t="s">
        <v>580</v>
      </c>
      <c r="E62" s="21" t="s">
        <v>468</v>
      </c>
      <c r="F62" s="21" t="s">
        <v>469</v>
      </c>
      <c r="G62" s="22">
        <v>44343</v>
      </c>
      <c r="H62" s="21" t="s">
        <v>544</v>
      </c>
      <c r="I62" s="22" t="e">
        <v>#N/A</v>
      </c>
      <c r="J62" s="22" t="e">
        <v>#N/A</v>
      </c>
      <c r="K62" s="22" t="e">
        <v>#N/A</v>
      </c>
      <c r="L62" s="22" t="e">
        <v>#N/A</v>
      </c>
      <c r="M62" s="22" t="e">
        <v>#N/A</v>
      </c>
      <c r="N62" s="23" t="s">
        <v>361</v>
      </c>
      <c r="O62" s="23" t="e">
        <v>#N/A</v>
      </c>
      <c r="P62" s="21" t="e">
        <f>Applications!$M62-Applications!$G62</f>
        <v>#N/A</v>
      </c>
    </row>
    <row r="63" spans="1:16" ht="20.25" customHeight="1" x14ac:dyDescent="0.35">
      <c r="A63" s="18" t="s">
        <v>581</v>
      </c>
      <c r="B63" s="18" t="s">
        <v>582</v>
      </c>
      <c r="C63" s="18" t="s">
        <v>583</v>
      </c>
      <c r="D63" s="18" t="s">
        <v>584</v>
      </c>
      <c r="E63" s="18" t="s">
        <v>468</v>
      </c>
      <c r="F63" s="18" t="s">
        <v>469</v>
      </c>
      <c r="G63" s="19">
        <v>44350</v>
      </c>
      <c r="H63" s="18" t="s">
        <v>370</v>
      </c>
      <c r="I63" s="19" t="e">
        <v>#N/A</v>
      </c>
      <c r="J63" s="19" t="e">
        <v>#N/A</v>
      </c>
      <c r="K63" s="19" t="e">
        <v>#N/A</v>
      </c>
      <c r="L63" s="19" t="e">
        <v>#N/A</v>
      </c>
      <c r="M63" s="19" t="e">
        <v>#N/A</v>
      </c>
      <c r="N63" s="20" t="s">
        <v>361</v>
      </c>
      <c r="O63" s="20" t="e">
        <v>#N/A</v>
      </c>
      <c r="P63" s="18" t="e">
        <f>Applications!$M63-Applications!$G63</f>
        <v>#N/A</v>
      </c>
    </row>
    <row r="64" spans="1:16" ht="20.25" customHeight="1" x14ac:dyDescent="0.35">
      <c r="A64" s="21" t="s">
        <v>585</v>
      </c>
      <c r="B64" s="21" t="s">
        <v>586</v>
      </c>
      <c r="C64" s="21" t="s">
        <v>278</v>
      </c>
      <c r="D64" s="21" t="s">
        <v>587</v>
      </c>
      <c r="E64" s="21" t="s">
        <v>468</v>
      </c>
      <c r="F64" s="21" t="s">
        <v>469</v>
      </c>
      <c r="G64" s="22">
        <v>44344</v>
      </c>
      <c r="H64" s="21" t="s">
        <v>370</v>
      </c>
      <c r="I64" s="22">
        <v>44364</v>
      </c>
      <c r="J64" s="22" t="e">
        <v>#N/A</v>
      </c>
      <c r="K64" s="22" t="e">
        <v>#N/A</v>
      </c>
      <c r="L64" s="22" t="e">
        <v>#N/A</v>
      </c>
      <c r="M64" s="22" t="e">
        <v>#N/A</v>
      </c>
      <c r="N64" s="23" t="s">
        <v>361</v>
      </c>
      <c r="O64" s="23" t="e">
        <v>#N/A</v>
      </c>
      <c r="P64" s="21" t="e">
        <f>Applications!$M64-Applications!$G64</f>
        <v>#N/A</v>
      </c>
    </row>
    <row r="65" spans="1:16" ht="20.25" customHeight="1" x14ac:dyDescent="0.35">
      <c r="A65" s="18" t="s">
        <v>588</v>
      </c>
      <c r="B65" s="18" t="s">
        <v>292</v>
      </c>
      <c r="C65" s="18" t="s">
        <v>589</v>
      </c>
      <c r="D65" s="18" t="s">
        <v>590</v>
      </c>
      <c r="E65" s="18" t="s">
        <v>468</v>
      </c>
      <c r="F65" s="18" t="s">
        <v>469</v>
      </c>
      <c r="G65" s="19">
        <v>44356</v>
      </c>
      <c r="H65" s="18" t="s">
        <v>370</v>
      </c>
      <c r="I65" s="19">
        <v>44362</v>
      </c>
      <c r="J65" s="19" t="e">
        <v>#N/A</v>
      </c>
      <c r="K65" s="19" t="e">
        <v>#N/A</v>
      </c>
      <c r="L65" s="19" t="e">
        <v>#N/A</v>
      </c>
      <c r="M65" s="19" t="e">
        <v>#N/A</v>
      </c>
      <c r="N65" s="20" t="s">
        <v>361</v>
      </c>
      <c r="O65" s="20" t="e">
        <v>#N/A</v>
      </c>
      <c r="P65" s="18" t="e">
        <f>Applications!$M65-Applications!$G65</f>
        <v>#N/A</v>
      </c>
    </row>
    <row r="66" spans="1:16" ht="20.25" customHeight="1" x14ac:dyDescent="0.35">
      <c r="A66" s="21" t="s">
        <v>591</v>
      </c>
      <c r="B66" s="21" t="s">
        <v>592</v>
      </c>
      <c r="C66" s="21" t="s">
        <v>593</v>
      </c>
      <c r="D66" s="21" t="s">
        <v>594</v>
      </c>
      <c r="E66" s="21" t="s">
        <v>468</v>
      </c>
      <c r="F66" s="21" t="s">
        <v>469</v>
      </c>
      <c r="G66" s="22">
        <v>44349</v>
      </c>
      <c r="H66" s="21" t="s">
        <v>360</v>
      </c>
      <c r="I66" s="22">
        <v>44361</v>
      </c>
      <c r="J66" s="22" t="e">
        <v>#N/A</v>
      </c>
      <c r="K66" s="22" t="e">
        <v>#N/A</v>
      </c>
      <c r="L66" s="22" t="e">
        <v>#N/A</v>
      </c>
      <c r="M66" s="22" t="e">
        <v>#N/A</v>
      </c>
      <c r="N66" s="23" t="s">
        <v>361</v>
      </c>
      <c r="O66" s="23" t="e">
        <v>#N/A</v>
      </c>
      <c r="P66" s="21" t="e">
        <f>Applications!$M66-Applications!$G66</f>
        <v>#N/A</v>
      </c>
    </row>
    <row r="67" spans="1:16" ht="20.25" customHeight="1" x14ac:dyDescent="0.35">
      <c r="A67" s="18" t="s">
        <v>595</v>
      </c>
      <c r="B67" s="18" t="s">
        <v>205</v>
      </c>
      <c r="C67" s="18" t="s">
        <v>596</v>
      </c>
      <c r="D67" s="18" t="s">
        <v>597</v>
      </c>
      <c r="E67" s="18" t="s">
        <v>468</v>
      </c>
      <c r="F67" s="18" t="s">
        <v>469</v>
      </c>
      <c r="G67" s="19">
        <v>44349</v>
      </c>
      <c r="H67" s="18" t="s">
        <v>432</v>
      </c>
      <c r="I67" s="19">
        <v>44361</v>
      </c>
      <c r="J67" s="19" t="e">
        <v>#N/A</v>
      </c>
      <c r="K67" s="19" t="e">
        <v>#N/A</v>
      </c>
      <c r="L67" s="19" t="e">
        <v>#N/A</v>
      </c>
      <c r="M67" s="19" t="e">
        <v>#N/A</v>
      </c>
      <c r="N67" s="20" t="s">
        <v>361</v>
      </c>
      <c r="O67" s="20" t="e">
        <v>#N/A</v>
      </c>
      <c r="P67" s="18" t="e">
        <f>Applications!$M67-Applications!$G67</f>
        <v>#N/A</v>
      </c>
    </row>
    <row r="68" spans="1:16" ht="20.25" customHeight="1" x14ac:dyDescent="0.35">
      <c r="A68" s="21" t="s">
        <v>598</v>
      </c>
      <c r="B68" s="21" t="s">
        <v>394</v>
      </c>
      <c r="C68" s="21" t="s">
        <v>599</v>
      </c>
      <c r="D68" s="21" t="s">
        <v>600</v>
      </c>
      <c r="E68" s="21" t="s">
        <v>468</v>
      </c>
      <c r="F68" s="21" t="s">
        <v>469</v>
      </c>
      <c r="G68" s="22">
        <v>44351</v>
      </c>
      <c r="H68" s="21" t="s">
        <v>370</v>
      </c>
      <c r="I68" s="22">
        <v>44358</v>
      </c>
      <c r="J68" s="22" t="e">
        <v>#N/A</v>
      </c>
      <c r="K68" s="22" t="e">
        <v>#N/A</v>
      </c>
      <c r="L68" s="22" t="e">
        <v>#N/A</v>
      </c>
      <c r="M68" s="22" t="e">
        <v>#N/A</v>
      </c>
      <c r="N68" s="23" t="s">
        <v>361</v>
      </c>
      <c r="O68" s="23" t="e">
        <v>#N/A</v>
      </c>
      <c r="P68" s="21" t="e">
        <f>Applications!$M68-Applications!$G68</f>
        <v>#N/A</v>
      </c>
    </row>
    <row r="69" spans="1:16" ht="20.25" customHeight="1" x14ac:dyDescent="0.35">
      <c r="A69" s="18" t="s">
        <v>601</v>
      </c>
      <c r="B69" s="18" t="s">
        <v>478</v>
      </c>
      <c r="C69" s="18" t="s">
        <v>602</v>
      </c>
      <c r="D69" s="18" t="s">
        <v>603</v>
      </c>
      <c r="E69" s="18" t="s">
        <v>468</v>
      </c>
      <c r="F69" s="18" t="s">
        <v>469</v>
      </c>
      <c r="G69" s="19">
        <v>44349</v>
      </c>
      <c r="H69" s="18" t="s">
        <v>360</v>
      </c>
      <c r="I69" s="19">
        <v>44355</v>
      </c>
      <c r="J69" s="19" t="e">
        <v>#N/A</v>
      </c>
      <c r="K69" s="19" t="e">
        <v>#N/A</v>
      </c>
      <c r="L69" s="19" t="e">
        <v>#N/A</v>
      </c>
      <c r="M69" s="19" t="e">
        <v>#N/A</v>
      </c>
      <c r="N69" s="20" t="s">
        <v>361</v>
      </c>
      <c r="O69" s="20" t="e">
        <v>#N/A</v>
      </c>
      <c r="P69" s="18" t="e">
        <f>Applications!$M69-Applications!$G69</f>
        <v>#N/A</v>
      </c>
    </row>
    <row r="70" spans="1:16" ht="20.25" customHeight="1" x14ac:dyDescent="0.35">
      <c r="A70" s="21" t="s">
        <v>604</v>
      </c>
      <c r="B70" s="21" t="s">
        <v>605</v>
      </c>
      <c r="C70" s="21" t="s">
        <v>606</v>
      </c>
      <c r="D70" s="21" t="s">
        <v>607</v>
      </c>
      <c r="E70" s="21" t="s">
        <v>468</v>
      </c>
      <c r="F70" s="21" t="s">
        <v>469</v>
      </c>
      <c r="G70" s="22">
        <v>44343</v>
      </c>
      <c r="H70" s="21" t="s">
        <v>544</v>
      </c>
      <c r="I70" s="22">
        <v>44350</v>
      </c>
      <c r="J70" s="22" t="e">
        <v>#N/A</v>
      </c>
      <c r="K70" s="22" t="e">
        <v>#N/A</v>
      </c>
      <c r="L70" s="22" t="e">
        <v>#N/A</v>
      </c>
      <c r="M70" s="22" t="e">
        <v>#N/A</v>
      </c>
      <c r="N70" s="23" t="s">
        <v>361</v>
      </c>
      <c r="O70" s="23" t="e">
        <v>#N/A</v>
      </c>
      <c r="P70" s="21" t="e">
        <f>Applications!$M70-Applications!$G70</f>
        <v>#N/A</v>
      </c>
    </row>
    <row r="71" spans="1:16" ht="20.25" customHeight="1" x14ac:dyDescent="0.35">
      <c r="A71" s="18" t="s">
        <v>608</v>
      </c>
      <c r="B71" s="18" t="s">
        <v>609</v>
      </c>
      <c r="C71" s="18" t="s">
        <v>610</v>
      </c>
      <c r="D71" s="18" t="s">
        <v>611</v>
      </c>
      <c r="E71" s="18" t="s">
        <v>468</v>
      </c>
      <c r="F71" s="18" t="s">
        <v>469</v>
      </c>
      <c r="G71" s="19">
        <v>44323</v>
      </c>
      <c r="H71" s="18" t="s">
        <v>360</v>
      </c>
      <c r="I71" s="19">
        <v>44337</v>
      </c>
      <c r="J71" s="19" t="e">
        <v>#N/A</v>
      </c>
      <c r="K71" s="19" t="e">
        <v>#N/A</v>
      </c>
      <c r="L71" s="19" t="e">
        <v>#N/A</v>
      </c>
      <c r="M71" s="19" t="e">
        <v>#N/A</v>
      </c>
      <c r="N71" s="20" t="s">
        <v>361</v>
      </c>
      <c r="O71" s="20" t="e">
        <v>#N/A</v>
      </c>
      <c r="P71" s="18" t="e">
        <f>Applications!$M71-Applications!$G71</f>
        <v>#N/A</v>
      </c>
    </row>
    <row r="72" spans="1:16" ht="20.25" customHeight="1" x14ac:dyDescent="0.35">
      <c r="A72" s="21" t="s">
        <v>612</v>
      </c>
      <c r="B72" s="21" t="s">
        <v>613</v>
      </c>
      <c r="C72" s="21" t="s">
        <v>614</v>
      </c>
      <c r="D72" s="21" t="s">
        <v>615</v>
      </c>
      <c r="E72" s="21" t="s">
        <v>468</v>
      </c>
      <c r="F72" s="21" t="s">
        <v>469</v>
      </c>
      <c r="G72" s="22">
        <v>44323</v>
      </c>
      <c r="H72" s="21" t="s">
        <v>360</v>
      </c>
      <c r="I72" s="22">
        <v>44336</v>
      </c>
      <c r="J72" s="22" t="e">
        <v>#N/A</v>
      </c>
      <c r="K72" s="22" t="e">
        <v>#N/A</v>
      </c>
      <c r="L72" s="22" t="e">
        <v>#N/A</v>
      </c>
      <c r="M72" s="22" t="e">
        <v>#N/A</v>
      </c>
      <c r="N72" s="23" t="s">
        <v>361</v>
      </c>
      <c r="O72" s="23" t="e">
        <v>#N/A</v>
      </c>
      <c r="P72" s="21" t="e">
        <f>Applications!$M72-Applications!$G72</f>
        <v>#N/A</v>
      </c>
    </row>
    <row r="73" spans="1:16" ht="20.25" customHeight="1" x14ac:dyDescent="0.35">
      <c r="A73" s="18" t="s">
        <v>616</v>
      </c>
      <c r="B73" s="18" t="s">
        <v>617</v>
      </c>
      <c r="C73" s="18" t="s">
        <v>618</v>
      </c>
      <c r="D73" s="18" t="s">
        <v>619</v>
      </c>
      <c r="E73" s="18" t="s">
        <v>468</v>
      </c>
      <c r="F73" s="18" t="s">
        <v>469</v>
      </c>
      <c r="G73" s="19">
        <v>44323</v>
      </c>
      <c r="H73" s="18" t="s">
        <v>360</v>
      </c>
      <c r="I73" s="19">
        <v>44335</v>
      </c>
      <c r="J73" s="19" t="e">
        <v>#N/A</v>
      </c>
      <c r="K73" s="19" t="e">
        <v>#N/A</v>
      </c>
      <c r="L73" s="19" t="e">
        <v>#N/A</v>
      </c>
      <c r="M73" s="19" t="e">
        <v>#N/A</v>
      </c>
      <c r="N73" s="20" t="s">
        <v>361</v>
      </c>
      <c r="O73" s="20" t="e">
        <v>#N/A</v>
      </c>
      <c r="P73" s="18" t="e">
        <f>Applications!$M73-Applications!$G73</f>
        <v>#N/A</v>
      </c>
    </row>
    <row r="74" spans="1:16" ht="20.25" customHeight="1" x14ac:dyDescent="0.35">
      <c r="A74" s="21" t="s">
        <v>620</v>
      </c>
      <c r="B74" s="21" t="s">
        <v>253</v>
      </c>
      <c r="C74" s="21" t="s">
        <v>621</v>
      </c>
      <c r="D74" s="21" t="s">
        <v>622</v>
      </c>
      <c r="E74" s="21" t="s">
        <v>468</v>
      </c>
      <c r="F74" s="21" t="s">
        <v>469</v>
      </c>
      <c r="G74" s="22">
        <v>44314</v>
      </c>
      <c r="H74" s="21" t="s">
        <v>360</v>
      </c>
      <c r="I74" s="22">
        <v>44327</v>
      </c>
      <c r="J74" s="22" t="e">
        <v>#N/A</v>
      </c>
      <c r="K74" s="22" t="e">
        <v>#N/A</v>
      </c>
      <c r="L74" s="22" t="e">
        <v>#N/A</v>
      </c>
      <c r="M74" s="22" t="e">
        <v>#N/A</v>
      </c>
      <c r="N74" s="23" t="s">
        <v>361</v>
      </c>
      <c r="O74" s="23" t="e">
        <v>#N/A</v>
      </c>
      <c r="P74" s="21" t="e">
        <f>Applications!$M74-Applications!$G74</f>
        <v>#N/A</v>
      </c>
    </row>
    <row r="75" spans="1:16" ht="20.25" customHeight="1" x14ac:dyDescent="0.35">
      <c r="A75" s="18" t="s">
        <v>623</v>
      </c>
      <c r="B75" s="18" t="s">
        <v>624</v>
      </c>
      <c r="C75" s="18" t="s">
        <v>625</v>
      </c>
      <c r="D75" s="18" t="s">
        <v>626</v>
      </c>
      <c r="E75" s="18" t="s">
        <v>468</v>
      </c>
      <c r="F75" s="18" t="s">
        <v>469</v>
      </c>
      <c r="G75" s="19">
        <v>44315</v>
      </c>
      <c r="H75" s="18" t="s">
        <v>432</v>
      </c>
      <c r="I75" s="19">
        <v>44327</v>
      </c>
      <c r="J75" s="19" t="e">
        <v>#N/A</v>
      </c>
      <c r="K75" s="19" t="e">
        <v>#N/A</v>
      </c>
      <c r="L75" s="19" t="e">
        <v>#N/A</v>
      </c>
      <c r="M75" s="19" t="e">
        <v>#N/A</v>
      </c>
      <c r="N75" s="20" t="s">
        <v>361</v>
      </c>
      <c r="O75" s="20" t="e">
        <v>#N/A</v>
      </c>
      <c r="P75" s="18" t="e">
        <f>Applications!$M75-Applications!$G75</f>
        <v>#N/A</v>
      </c>
    </row>
    <row r="76" spans="1:16" ht="20.25" customHeight="1" x14ac:dyDescent="0.35">
      <c r="A76" s="21" t="s">
        <v>627</v>
      </c>
      <c r="B76" s="21" t="s">
        <v>628</v>
      </c>
      <c r="C76" s="21" t="s">
        <v>629</v>
      </c>
      <c r="D76" s="21" t="s">
        <v>630</v>
      </c>
      <c r="E76" s="21" t="s">
        <v>468</v>
      </c>
      <c r="F76" s="21" t="s">
        <v>469</v>
      </c>
      <c r="G76" s="22">
        <v>44314</v>
      </c>
      <c r="H76" s="21" t="s">
        <v>360</v>
      </c>
      <c r="I76" s="22">
        <v>44326</v>
      </c>
      <c r="J76" s="22" t="e">
        <v>#N/A</v>
      </c>
      <c r="K76" s="22" t="e">
        <v>#N/A</v>
      </c>
      <c r="L76" s="22" t="e">
        <v>#N/A</v>
      </c>
      <c r="M76" s="22" t="e">
        <v>#N/A</v>
      </c>
      <c r="N76" s="23" t="s">
        <v>361</v>
      </c>
      <c r="O76" s="23" t="e">
        <v>#N/A</v>
      </c>
      <c r="P76" s="21" t="e">
        <f>Applications!$M76-Applications!$G76</f>
        <v>#N/A</v>
      </c>
    </row>
    <row r="77" spans="1:16" ht="20.25" customHeight="1" x14ac:dyDescent="0.35">
      <c r="A77" s="18" t="s">
        <v>631</v>
      </c>
      <c r="B77" s="18" t="s">
        <v>414</v>
      </c>
      <c r="C77" s="18" t="s">
        <v>632</v>
      </c>
      <c r="D77" s="18" t="s">
        <v>633</v>
      </c>
      <c r="E77" s="18" t="s">
        <v>468</v>
      </c>
      <c r="F77" s="18" t="s">
        <v>469</v>
      </c>
      <c r="G77" s="19">
        <v>44309</v>
      </c>
      <c r="H77" s="18" t="s">
        <v>360</v>
      </c>
      <c r="I77" s="19">
        <v>44322</v>
      </c>
      <c r="J77" s="19" t="e">
        <v>#N/A</v>
      </c>
      <c r="K77" s="19" t="e">
        <v>#N/A</v>
      </c>
      <c r="L77" s="19" t="e">
        <v>#N/A</v>
      </c>
      <c r="M77" s="19" t="e">
        <v>#N/A</v>
      </c>
      <c r="N77" s="20" t="s">
        <v>361</v>
      </c>
      <c r="O77" s="20" t="e">
        <v>#N/A</v>
      </c>
      <c r="P77" s="18" t="e">
        <f>Applications!$M77-Applications!$G77</f>
        <v>#N/A</v>
      </c>
    </row>
    <row r="78" spans="1:16" ht="20.25" customHeight="1" x14ac:dyDescent="0.35">
      <c r="A78" s="21" t="s">
        <v>634</v>
      </c>
      <c r="B78" s="21" t="s">
        <v>635</v>
      </c>
      <c r="C78" s="21" t="s">
        <v>636</v>
      </c>
      <c r="D78" s="21" t="s">
        <v>637</v>
      </c>
      <c r="E78" s="21" t="s">
        <v>468</v>
      </c>
      <c r="F78" s="21" t="s">
        <v>469</v>
      </c>
      <c r="G78" s="22">
        <v>44307</v>
      </c>
      <c r="H78" s="21" t="s">
        <v>360</v>
      </c>
      <c r="I78" s="22">
        <v>44316</v>
      </c>
      <c r="J78" s="22" t="e">
        <v>#N/A</v>
      </c>
      <c r="K78" s="22" t="e">
        <v>#N/A</v>
      </c>
      <c r="L78" s="22" t="e">
        <v>#N/A</v>
      </c>
      <c r="M78" s="22" t="e">
        <v>#N/A</v>
      </c>
      <c r="N78" s="23" t="s">
        <v>361</v>
      </c>
      <c r="O78" s="23" t="e">
        <v>#N/A</v>
      </c>
      <c r="P78" s="21" t="e">
        <f>Applications!$M78-Applications!$G78</f>
        <v>#N/A</v>
      </c>
    </row>
    <row r="79" spans="1:16" ht="20.25" customHeight="1" x14ac:dyDescent="0.35">
      <c r="A79" s="18" t="s">
        <v>638</v>
      </c>
      <c r="B79" s="18" t="s">
        <v>639</v>
      </c>
      <c r="C79" s="18" t="s">
        <v>640</v>
      </c>
      <c r="D79" s="18" t="s">
        <v>641</v>
      </c>
      <c r="E79" s="18" t="s">
        <v>468</v>
      </c>
      <c r="F79" s="18" t="s">
        <v>469</v>
      </c>
      <c r="G79" s="19">
        <v>44299</v>
      </c>
      <c r="H79" s="18" t="s">
        <v>432</v>
      </c>
      <c r="I79" s="19">
        <v>44309</v>
      </c>
      <c r="J79" s="19" t="e">
        <v>#N/A</v>
      </c>
      <c r="K79" s="19" t="e">
        <v>#N/A</v>
      </c>
      <c r="L79" s="19" t="e">
        <v>#N/A</v>
      </c>
      <c r="M79" s="19" t="e">
        <v>#N/A</v>
      </c>
      <c r="N79" s="20" t="s">
        <v>361</v>
      </c>
      <c r="O79" s="20" t="e">
        <v>#N/A</v>
      </c>
      <c r="P79" s="18" t="e">
        <f>Applications!$M79-Applications!$G79</f>
        <v>#N/A</v>
      </c>
    </row>
    <row r="80" spans="1:16" ht="20.25" customHeight="1" x14ac:dyDescent="0.35">
      <c r="A80" s="21" t="s">
        <v>642</v>
      </c>
      <c r="B80" s="21" t="s">
        <v>236</v>
      </c>
      <c r="C80" s="21" t="s">
        <v>643</v>
      </c>
      <c r="D80" s="21" t="s">
        <v>644</v>
      </c>
      <c r="E80" s="21" t="s">
        <v>468</v>
      </c>
      <c r="F80" s="21" t="s">
        <v>469</v>
      </c>
      <c r="G80" s="22">
        <v>44286</v>
      </c>
      <c r="H80" s="21" t="s">
        <v>360</v>
      </c>
      <c r="I80" s="22">
        <v>44305</v>
      </c>
      <c r="J80" s="22" t="e">
        <v>#N/A</v>
      </c>
      <c r="K80" s="22" t="e">
        <v>#N/A</v>
      </c>
      <c r="L80" s="22" t="e">
        <v>#N/A</v>
      </c>
      <c r="M80" s="22" t="e">
        <v>#N/A</v>
      </c>
      <c r="N80" s="23" t="s">
        <v>361</v>
      </c>
      <c r="O80" s="23" t="e">
        <v>#N/A</v>
      </c>
      <c r="P80" s="21" t="e">
        <f>Applications!$M80-Applications!$G80</f>
        <v>#N/A</v>
      </c>
    </row>
    <row r="81" spans="1:16" ht="20.25" customHeight="1" x14ac:dyDescent="0.35">
      <c r="A81" s="18" t="s">
        <v>645</v>
      </c>
      <c r="B81" s="18" t="s">
        <v>646</v>
      </c>
      <c r="C81" s="18" t="s">
        <v>647</v>
      </c>
      <c r="D81" s="18" t="s">
        <v>648</v>
      </c>
      <c r="E81" s="18" t="s">
        <v>468</v>
      </c>
      <c r="F81" s="18" t="s">
        <v>469</v>
      </c>
      <c r="G81" s="19">
        <v>44295</v>
      </c>
      <c r="H81" s="18" t="s">
        <v>405</v>
      </c>
      <c r="I81" s="19">
        <v>44305</v>
      </c>
      <c r="J81" s="19" t="e">
        <v>#N/A</v>
      </c>
      <c r="K81" s="19" t="e">
        <v>#N/A</v>
      </c>
      <c r="L81" s="19" t="e">
        <v>#N/A</v>
      </c>
      <c r="M81" s="19" t="e">
        <v>#N/A</v>
      </c>
      <c r="N81" s="20" t="s">
        <v>361</v>
      </c>
      <c r="O81" s="20" t="e">
        <v>#N/A</v>
      </c>
      <c r="P81" s="18" t="e">
        <f>Applications!$M81-Applications!$G81</f>
        <v>#N/A</v>
      </c>
    </row>
    <row r="82" spans="1:16" ht="20.25" customHeight="1" x14ac:dyDescent="0.35">
      <c r="A82" s="21" t="s">
        <v>649</v>
      </c>
      <c r="B82" s="21" t="s">
        <v>227</v>
      </c>
      <c r="C82" s="21" t="s">
        <v>650</v>
      </c>
      <c r="D82" s="21" t="s">
        <v>651</v>
      </c>
      <c r="E82" s="21" t="s">
        <v>468</v>
      </c>
      <c r="F82" s="21" t="s">
        <v>469</v>
      </c>
      <c r="G82" s="22">
        <v>44295</v>
      </c>
      <c r="H82" s="21" t="s">
        <v>370</v>
      </c>
      <c r="I82" s="22">
        <v>44302</v>
      </c>
      <c r="J82" s="22" t="e">
        <v>#N/A</v>
      </c>
      <c r="K82" s="22" t="e">
        <v>#N/A</v>
      </c>
      <c r="L82" s="22" t="e">
        <v>#N/A</v>
      </c>
      <c r="M82" s="22" t="e">
        <v>#N/A</v>
      </c>
      <c r="N82" s="23" t="s">
        <v>361</v>
      </c>
      <c r="O82" s="23" t="e">
        <v>#N/A</v>
      </c>
      <c r="P82" s="21" t="e">
        <f>Applications!$M82-Applications!$G82</f>
        <v>#N/A</v>
      </c>
    </row>
    <row r="83" spans="1:16" ht="20.25" customHeight="1" x14ac:dyDescent="0.35">
      <c r="A83" s="18" t="s">
        <v>652</v>
      </c>
      <c r="B83" s="18" t="s">
        <v>653</v>
      </c>
      <c r="C83" s="18" t="s">
        <v>654</v>
      </c>
      <c r="D83" s="18" t="s">
        <v>655</v>
      </c>
      <c r="E83" s="18" t="s">
        <v>468</v>
      </c>
      <c r="F83" s="18" t="s">
        <v>469</v>
      </c>
      <c r="G83" s="19">
        <v>44284</v>
      </c>
      <c r="H83" s="18" t="s">
        <v>432</v>
      </c>
      <c r="I83" s="19">
        <v>44300</v>
      </c>
      <c r="J83" s="19" t="e">
        <v>#N/A</v>
      </c>
      <c r="K83" s="19" t="e">
        <v>#N/A</v>
      </c>
      <c r="L83" s="19" t="e">
        <v>#N/A</v>
      </c>
      <c r="M83" s="19" t="e">
        <v>#N/A</v>
      </c>
      <c r="N83" s="20" t="s">
        <v>361</v>
      </c>
      <c r="O83" s="20" t="e">
        <v>#N/A</v>
      </c>
      <c r="P83" s="18" t="e">
        <f>Applications!$M83-Applications!$G83</f>
        <v>#N/A</v>
      </c>
    </row>
    <row r="84" spans="1:16" ht="20.25" customHeight="1" x14ac:dyDescent="0.35">
      <c r="A84" s="21" t="s">
        <v>656</v>
      </c>
      <c r="B84" s="21" t="s">
        <v>639</v>
      </c>
      <c r="C84" s="21" t="s">
        <v>657</v>
      </c>
      <c r="D84" s="21" t="s">
        <v>658</v>
      </c>
      <c r="E84" s="21" t="s">
        <v>468</v>
      </c>
      <c r="F84" s="21" t="s">
        <v>469</v>
      </c>
      <c r="G84" s="22">
        <v>44286</v>
      </c>
      <c r="H84" s="21" t="s">
        <v>544</v>
      </c>
      <c r="I84" s="22">
        <v>44300</v>
      </c>
      <c r="J84" s="22" t="e">
        <v>#N/A</v>
      </c>
      <c r="K84" s="22" t="e">
        <v>#N/A</v>
      </c>
      <c r="L84" s="22" t="e">
        <v>#N/A</v>
      </c>
      <c r="M84" s="22" t="e">
        <v>#N/A</v>
      </c>
      <c r="N84" s="23" t="s">
        <v>361</v>
      </c>
      <c r="O84" s="23" t="e">
        <v>#N/A</v>
      </c>
      <c r="P84" s="21" t="e">
        <f>Applications!$M84-Applications!$G84</f>
        <v>#N/A</v>
      </c>
    </row>
    <row r="85" spans="1:16" ht="20.25" customHeight="1" x14ac:dyDescent="0.35">
      <c r="A85" s="18" t="s">
        <v>659</v>
      </c>
      <c r="B85" s="18" t="s">
        <v>586</v>
      </c>
      <c r="C85" s="18" t="s">
        <v>660</v>
      </c>
      <c r="D85" s="18" t="s">
        <v>661</v>
      </c>
      <c r="E85" s="18" t="s">
        <v>468</v>
      </c>
      <c r="F85" s="18" t="s">
        <v>469</v>
      </c>
      <c r="G85" s="19">
        <v>44286</v>
      </c>
      <c r="H85" s="18" t="s">
        <v>432</v>
      </c>
      <c r="I85" s="19">
        <v>44299</v>
      </c>
      <c r="J85" s="19" t="e">
        <v>#N/A</v>
      </c>
      <c r="K85" s="19" t="e">
        <v>#N/A</v>
      </c>
      <c r="L85" s="19" t="e">
        <v>#N/A</v>
      </c>
      <c r="M85" s="19" t="e">
        <v>#N/A</v>
      </c>
      <c r="N85" s="20" t="s">
        <v>361</v>
      </c>
      <c r="O85" s="20" t="e">
        <v>#N/A</v>
      </c>
      <c r="P85" s="18" t="e">
        <f>Applications!$M85-Applications!$G85</f>
        <v>#N/A</v>
      </c>
    </row>
    <row r="86" spans="1:16" ht="20.25" customHeight="1" x14ac:dyDescent="0.35">
      <c r="A86" s="21" t="s">
        <v>662</v>
      </c>
      <c r="B86" s="21" t="s">
        <v>663</v>
      </c>
      <c r="C86" s="21" t="s">
        <v>208</v>
      </c>
      <c r="D86" s="21" t="s">
        <v>664</v>
      </c>
      <c r="E86" s="21" t="s">
        <v>468</v>
      </c>
      <c r="F86" s="21" t="s">
        <v>469</v>
      </c>
      <c r="G86" s="22">
        <v>44267</v>
      </c>
      <c r="H86" s="21" t="s">
        <v>370</v>
      </c>
      <c r="I86" s="22">
        <v>44278</v>
      </c>
      <c r="J86" s="22" t="e">
        <v>#N/A</v>
      </c>
      <c r="K86" s="22" t="e">
        <v>#N/A</v>
      </c>
      <c r="L86" s="22" t="e">
        <v>#N/A</v>
      </c>
      <c r="M86" s="22" t="e">
        <v>#N/A</v>
      </c>
      <c r="N86" s="23" t="s">
        <v>361</v>
      </c>
      <c r="O86" s="23" t="e">
        <v>#N/A</v>
      </c>
      <c r="P86" s="21" t="e">
        <f>Applications!$M86-Applications!$G86</f>
        <v>#N/A</v>
      </c>
    </row>
    <row r="87" spans="1:16" ht="20.25" customHeight="1" x14ac:dyDescent="0.35">
      <c r="A87" s="18" t="s">
        <v>665</v>
      </c>
      <c r="B87" s="18" t="s">
        <v>666</v>
      </c>
      <c r="C87" s="18" t="s">
        <v>667</v>
      </c>
      <c r="D87" s="18" t="s">
        <v>668</v>
      </c>
      <c r="E87" s="18" t="s">
        <v>468</v>
      </c>
      <c r="F87" s="18" t="s">
        <v>469</v>
      </c>
      <c r="G87" s="19">
        <v>44266</v>
      </c>
      <c r="H87" s="18" t="s">
        <v>370</v>
      </c>
      <c r="I87" s="19">
        <v>44271</v>
      </c>
      <c r="J87" s="19" t="e">
        <v>#N/A</v>
      </c>
      <c r="K87" s="19" t="e">
        <v>#N/A</v>
      </c>
      <c r="L87" s="19" t="e">
        <v>#N/A</v>
      </c>
      <c r="M87" s="19" t="e">
        <v>#N/A</v>
      </c>
      <c r="N87" s="20" t="s">
        <v>361</v>
      </c>
      <c r="O87" s="20" t="e">
        <v>#N/A</v>
      </c>
      <c r="P87" s="18" t="e">
        <f>Applications!$M87-Applications!$G87</f>
        <v>#N/A</v>
      </c>
    </row>
    <row r="88" spans="1:16" ht="20.25" customHeight="1" x14ac:dyDescent="0.35">
      <c r="A88" s="21" t="s">
        <v>669</v>
      </c>
      <c r="B88" s="21" t="s">
        <v>670</v>
      </c>
      <c r="C88" s="21" t="s">
        <v>671</v>
      </c>
      <c r="D88" s="21" t="s">
        <v>672</v>
      </c>
      <c r="E88" s="21" t="s">
        <v>468</v>
      </c>
      <c r="F88" s="21" t="s">
        <v>469</v>
      </c>
      <c r="G88" s="22">
        <v>44237</v>
      </c>
      <c r="H88" s="21" t="s">
        <v>462</v>
      </c>
      <c r="I88" s="22">
        <v>44252</v>
      </c>
      <c r="J88" s="22" t="e">
        <v>#N/A</v>
      </c>
      <c r="K88" s="22" t="e">
        <v>#N/A</v>
      </c>
      <c r="L88" s="22" t="e">
        <v>#N/A</v>
      </c>
      <c r="M88" s="22" t="e">
        <v>#N/A</v>
      </c>
      <c r="N88" s="23" t="s">
        <v>361</v>
      </c>
      <c r="O88" s="23" t="e">
        <v>#N/A</v>
      </c>
      <c r="P88" s="21" t="e">
        <f>Applications!$M88-Applications!$G88</f>
        <v>#N/A</v>
      </c>
    </row>
    <row r="89" spans="1:16" ht="20.25" customHeight="1" x14ac:dyDescent="0.35">
      <c r="A89" s="18" t="s">
        <v>673</v>
      </c>
      <c r="B89" s="18" t="s">
        <v>674</v>
      </c>
      <c r="C89" s="18" t="s">
        <v>335</v>
      </c>
      <c r="D89" s="18" t="s">
        <v>675</v>
      </c>
      <c r="E89" s="18" t="s">
        <v>468</v>
      </c>
      <c r="F89" s="18" t="s">
        <v>469</v>
      </c>
      <c r="G89" s="19">
        <v>44231</v>
      </c>
      <c r="H89" s="18" t="s">
        <v>544</v>
      </c>
      <c r="I89" s="19">
        <v>44244</v>
      </c>
      <c r="J89" s="19" t="e">
        <v>#N/A</v>
      </c>
      <c r="K89" s="19" t="e">
        <v>#N/A</v>
      </c>
      <c r="L89" s="19" t="e">
        <v>#N/A</v>
      </c>
      <c r="M89" s="19" t="e">
        <v>#N/A</v>
      </c>
      <c r="N89" s="20" t="s">
        <v>361</v>
      </c>
      <c r="O89" s="20" t="e">
        <v>#N/A</v>
      </c>
      <c r="P89" s="18" t="e">
        <f>Applications!$M89-Applications!$G89</f>
        <v>#N/A</v>
      </c>
    </row>
    <row r="90" spans="1:16" ht="20.25" customHeight="1" x14ac:dyDescent="0.35">
      <c r="A90" s="21" t="s">
        <v>676</v>
      </c>
      <c r="B90" s="21" t="s">
        <v>677</v>
      </c>
      <c r="C90" s="21" t="s">
        <v>678</v>
      </c>
      <c r="D90" s="21" t="s">
        <v>679</v>
      </c>
      <c r="E90" s="21" t="s">
        <v>468</v>
      </c>
      <c r="F90" s="21" t="s">
        <v>469</v>
      </c>
      <c r="G90" s="22">
        <v>44228</v>
      </c>
      <c r="H90" s="21" t="s">
        <v>360</v>
      </c>
      <c r="I90" s="22">
        <v>44239</v>
      </c>
      <c r="J90" s="22" t="e">
        <v>#N/A</v>
      </c>
      <c r="K90" s="22" t="e">
        <v>#N/A</v>
      </c>
      <c r="L90" s="22" t="e">
        <v>#N/A</v>
      </c>
      <c r="M90" s="22" t="e">
        <v>#N/A</v>
      </c>
      <c r="N90" s="23" t="s">
        <v>361</v>
      </c>
      <c r="O90" s="23" t="e">
        <v>#N/A</v>
      </c>
      <c r="P90" s="21" t="e">
        <f>Applications!$M90-Applications!$G90</f>
        <v>#N/A</v>
      </c>
    </row>
    <row r="91" spans="1:16" ht="20.25" customHeight="1" x14ac:dyDescent="0.35">
      <c r="A91" s="18" t="s">
        <v>680</v>
      </c>
      <c r="B91" s="18" t="s">
        <v>253</v>
      </c>
      <c r="C91" s="18" t="s">
        <v>681</v>
      </c>
      <c r="D91" s="18" t="s">
        <v>682</v>
      </c>
      <c r="E91" s="18" t="s">
        <v>468</v>
      </c>
      <c r="F91" s="18" t="s">
        <v>469</v>
      </c>
      <c r="G91" s="19">
        <v>44225</v>
      </c>
      <c r="H91" s="18" t="s">
        <v>544</v>
      </c>
      <c r="I91" s="19">
        <v>44235</v>
      </c>
      <c r="J91" s="19" t="e">
        <v>#N/A</v>
      </c>
      <c r="K91" s="19" t="e">
        <v>#N/A</v>
      </c>
      <c r="L91" s="19" t="e">
        <v>#N/A</v>
      </c>
      <c r="M91" s="19" t="e">
        <v>#N/A</v>
      </c>
      <c r="N91" s="20" t="s">
        <v>361</v>
      </c>
      <c r="O91" s="20" t="e">
        <v>#N/A</v>
      </c>
      <c r="P91" s="18" t="e">
        <f>Applications!$M91-Applications!$G91</f>
        <v>#N/A</v>
      </c>
    </row>
    <row r="92" spans="1:16" ht="20.25" customHeight="1" x14ac:dyDescent="0.35">
      <c r="A92" s="21" t="s">
        <v>683</v>
      </c>
      <c r="B92" s="21" t="s">
        <v>684</v>
      </c>
      <c r="C92" s="21" t="s">
        <v>685</v>
      </c>
      <c r="D92" s="21" t="s">
        <v>686</v>
      </c>
      <c r="E92" s="21" t="s">
        <v>468</v>
      </c>
      <c r="F92" s="21" t="s">
        <v>469</v>
      </c>
      <c r="G92" s="22">
        <v>44218</v>
      </c>
      <c r="H92" s="21" t="s">
        <v>360</v>
      </c>
      <c r="I92" s="22">
        <v>44229</v>
      </c>
      <c r="J92" s="22" t="e">
        <v>#N/A</v>
      </c>
      <c r="K92" s="22" t="e">
        <v>#N/A</v>
      </c>
      <c r="L92" s="22" t="e">
        <v>#N/A</v>
      </c>
      <c r="M92" s="22" t="e">
        <v>#N/A</v>
      </c>
      <c r="N92" s="23" t="s">
        <v>361</v>
      </c>
      <c r="O92" s="23" t="e">
        <v>#N/A</v>
      </c>
      <c r="P92" s="21" t="e">
        <f>Applications!$M92-Applications!$G92</f>
        <v>#N/A</v>
      </c>
    </row>
    <row r="93" spans="1:16" ht="20.25" customHeight="1" x14ac:dyDescent="0.35">
      <c r="A93" s="18" t="s">
        <v>687</v>
      </c>
      <c r="B93" s="18" t="s">
        <v>688</v>
      </c>
      <c r="C93" s="18" t="s">
        <v>280</v>
      </c>
      <c r="D93" s="18" t="s">
        <v>689</v>
      </c>
      <c r="E93" s="18" t="s">
        <v>468</v>
      </c>
      <c r="F93" s="18" t="s">
        <v>469</v>
      </c>
      <c r="G93" s="19">
        <v>44215</v>
      </c>
      <c r="H93" s="18" t="s">
        <v>360</v>
      </c>
      <c r="I93" s="19">
        <v>44228</v>
      </c>
      <c r="J93" s="19" t="e">
        <v>#N/A</v>
      </c>
      <c r="K93" s="19" t="e">
        <v>#N/A</v>
      </c>
      <c r="L93" s="19" t="e">
        <v>#N/A</v>
      </c>
      <c r="M93" s="19" t="e">
        <v>#N/A</v>
      </c>
      <c r="N93" s="20" t="s">
        <v>361</v>
      </c>
      <c r="O93" s="20" t="e">
        <v>#N/A</v>
      </c>
      <c r="P93" s="18" t="e">
        <f>Applications!$M93-Applications!$G93</f>
        <v>#N/A</v>
      </c>
    </row>
    <row r="94" spans="1:16" ht="20.25" customHeight="1" x14ac:dyDescent="0.35">
      <c r="A94" s="21" t="s">
        <v>690</v>
      </c>
      <c r="B94" s="21" t="s">
        <v>691</v>
      </c>
      <c r="C94" s="21" t="s">
        <v>692</v>
      </c>
      <c r="D94" s="21" t="s">
        <v>693</v>
      </c>
      <c r="E94" s="21" t="s">
        <v>468</v>
      </c>
      <c r="F94" s="21" t="s">
        <v>469</v>
      </c>
      <c r="G94" s="22">
        <v>44356</v>
      </c>
      <c r="H94" s="21" t="s">
        <v>360</v>
      </c>
      <c r="I94" s="22">
        <v>44370</v>
      </c>
      <c r="J94" s="22">
        <v>44384</v>
      </c>
      <c r="K94" s="22" t="e">
        <v>#N/A</v>
      </c>
      <c r="L94" s="22" t="e">
        <v>#N/A</v>
      </c>
      <c r="M94" s="22" t="e">
        <v>#N/A</v>
      </c>
      <c r="N94" s="23" t="s">
        <v>361</v>
      </c>
      <c r="O94" s="23" t="e">
        <v>#N/A</v>
      </c>
      <c r="P94" s="21" t="e">
        <f>Applications!$M94-Applications!$G94</f>
        <v>#N/A</v>
      </c>
    </row>
    <row r="95" spans="1:16" ht="20.25" customHeight="1" x14ac:dyDescent="0.35">
      <c r="A95" s="18" t="s">
        <v>694</v>
      </c>
      <c r="B95" s="18" t="s">
        <v>203</v>
      </c>
      <c r="C95" s="18" t="s">
        <v>695</v>
      </c>
      <c r="D95" s="18" t="s">
        <v>696</v>
      </c>
      <c r="E95" s="18" t="s">
        <v>468</v>
      </c>
      <c r="F95" s="18" t="s">
        <v>469</v>
      </c>
      <c r="G95" s="19">
        <v>44351</v>
      </c>
      <c r="H95" s="18" t="s">
        <v>360</v>
      </c>
      <c r="I95" s="19">
        <v>44364</v>
      </c>
      <c r="J95" s="19">
        <v>44379</v>
      </c>
      <c r="K95" s="19" t="e">
        <v>#N/A</v>
      </c>
      <c r="L95" s="19" t="e">
        <v>#N/A</v>
      </c>
      <c r="M95" s="19" t="e">
        <v>#N/A</v>
      </c>
      <c r="N95" s="20" t="s">
        <v>361</v>
      </c>
      <c r="O95" s="20" t="e">
        <v>#N/A</v>
      </c>
      <c r="P95" s="18" t="e">
        <f>Applications!$M95-Applications!$G95</f>
        <v>#N/A</v>
      </c>
    </row>
    <row r="96" spans="1:16" ht="20.25" customHeight="1" x14ac:dyDescent="0.35">
      <c r="A96" s="21" t="s">
        <v>697</v>
      </c>
      <c r="B96" s="21" t="s">
        <v>698</v>
      </c>
      <c r="C96" s="21" t="s">
        <v>699</v>
      </c>
      <c r="D96" s="21" t="s">
        <v>700</v>
      </c>
      <c r="E96" s="21" t="s">
        <v>468</v>
      </c>
      <c r="F96" s="21" t="s">
        <v>469</v>
      </c>
      <c r="G96" s="22">
        <v>44356</v>
      </c>
      <c r="H96" s="21" t="s">
        <v>370</v>
      </c>
      <c r="I96" s="22">
        <v>44365</v>
      </c>
      <c r="J96" s="22">
        <v>44375</v>
      </c>
      <c r="K96" s="22" t="e">
        <v>#N/A</v>
      </c>
      <c r="L96" s="22" t="e">
        <v>#N/A</v>
      </c>
      <c r="M96" s="22" t="e">
        <v>#N/A</v>
      </c>
      <c r="N96" s="23" t="s">
        <v>361</v>
      </c>
      <c r="O96" s="23" t="e">
        <v>#N/A</v>
      </c>
      <c r="P96" s="21" t="e">
        <f>Applications!$M96-Applications!$G96</f>
        <v>#N/A</v>
      </c>
    </row>
    <row r="97" spans="1:16" ht="20.25" customHeight="1" x14ac:dyDescent="0.35">
      <c r="A97" s="18" t="s">
        <v>701</v>
      </c>
      <c r="B97" s="18" t="s">
        <v>702</v>
      </c>
      <c r="C97" s="18" t="s">
        <v>703</v>
      </c>
      <c r="D97" s="18" t="s">
        <v>704</v>
      </c>
      <c r="E97" s="18" t="s">
        <v>468</v>
      </c>
      <c r="F97" s="18" t="s">
        <v>469</v>
      </c>
      <c r="G97" s="19">
        <v>44344</v>
      </c>
      <c r="H97" s="18" t="s">
        <v>360</v>
      </c>
      <c r="I97" s="19">
        <v>44356</v>
      </c>
      <c r="J97" s="19">
        <v>44375</v>
      </c>
      <c r="K97" s="19" t="e">
        <v>#N/A</v>
      </c>
      <c r="L97" s="19" t="e">
        <v>#N/A</v>
      </c>
      <c r="M97" s="19" t="e">
        <v>#N/A</v>
      </c>
      <c r="N97" s="20" t="s">
        <v>361</v>
      </c>
      <c r="O97" s="20" t="e">
        <v>#N/A</v>
      </c>
      <c r="P97" s="18" t="e">
        <f>Applications!$M97-Applications!$G97</f>
        <v>#N/A</v>
      </c>
    </row>
    <row r="98" spans="1:16" ht="20.25" customHeight="1" x14ac:dyDescent="0.35">
      <c r="A98" s="21" t="s">
        <v>705</v>
      </c>
      <c r="B98" s="21" t="s">
        <v>295</v>
      </c>
      <c r="C98" s="21" t="s">
        <v>300</v>
      </c>
      <c r="D98" s="21" t="s">
        <v>706</v>
      </c>
      <c r="E98" s="21" t="s">
        <v>468</v>
      </c>
      <c r="F98" s="21" t="s">
        <v>469</v>
      </c>
      <c r="G98" s="22">
        <v>44349</v>
      </c>
      <c r="H98" s="21" t="s">
        <v>370</v>
      </c>
      <c r="I98" s="22">
        <v>44361</v>
      </c>
      <c r="J98" s="22">
        <v>44370</v>
      </c>
      <c r="K98" s="22" t="e">
        <v>#N/A</v>
      </c>
      <c r="L98" s="22" t="e">
        <v>#N/A</v>
      </c>
      <c r="M98" s="22" t="e">
        <v>#N/A</v>
      </c>
      <c r="N98" s="23" t="s">
        <v>361</v>
      </c>
      <c r="O98" s="23" t="e">
        <v>#N/A</v>
      </c>
      <c r="P98" s="21" t="e">
        <f>Applications!$M98-Applications!$G98</f>
        <v>#N/A</v>
      </c>
    </row>
    <row r="99" spans="1:16" ht="20.25" customHeight="1" x14ac:dyDescent="0.35">
      <c r="A99" s="18" t="s">
        <v>707</v>
      </c>
      <c r="B99" s="18" t="s">
        <v>708</v>
      </c>
      <c r="C99" s="18" t="s">
        <v>709</v>
      </c>
      <c r="D99" s="18" t="s">
        <v>710</v>
      </c>
      <c r="E99" s="18" t="s">
        <v>468</v>
      </c>
      <c r="F99" s="18" t="s">
        <v>469</v>
      </c>
      <c r="G99" s="19">
        <v>44344</v>
      </c>
      <c r="H99" s="18" t="s">
        <v>370</v>
      </c>
      <c r="I99" s="19">
        <v>44358</v>
      </c>
      <c r="J99" s="19">
        <v>44370</v>
      </c>
      <c r="K99" s="19" t="e">
        <v>#N/A</v>
      </c>
      <c r="L99" s="19" t="e">
        <v>#N/A</v>
      </c>
      <c r="M99" s="19" t="e">
        <v>#N/A</v>
      </c>
      <c r="N99" s="20" t="s">
        <v>361</v>
      </c>
      <c r="O99" s="20" t="e">
        <v>#N/A</v>
      </c>
      <c r="P99" s="18" t="e">
        <f>Applications!$M99-Applications!$G99</f>
        <v>#N/A</v>
      </c>
    </row>
    <row r="100" spans="1:16" ht="20.25" customHeight="1" x14ac:dyDescent="0.35">
      <c r="A100" s="21" t="s">
        <v>711</v>
      </c>
      <c r="B100" s="21" t="s">
        <v>712</v>
      </c>
      <c r="C100" s="21" t="s">
        <v>713</v>
      </c>
      <c r="D100" s="21" t="s">
        <v>714</v>
      </c>
      <c r="E100" s="21" t="s">
        <v>468</v>
      </c>
      <c r="F100" s="21" t="s">
        <v>469</v>
      </c>
      <c r="G100" s="22">
        <v>44344</v>
      </c>
      <c r="H100" s="21" t="s">
        <v>360</v>
      </c>
      <c r="I100" s="22">
        <v>44361</v>
      </c>
      <c r="J100" s="22">
        <v>44368</v>
      </c>
      <c r="K100" s="22" t="e">
        <v>#N/A</v>
      </c>
      <c r="L100" s="22" t="e">
        <v>#N/A</v>
      </c>
      <c r="M100" s="22" t="e">
        <v>#N/A</v>
      </c>
      <c r="N100" s="23" t="s">
        <v>361</v>
      </c>
      <c r="O100" s="23" t="e">
        <v>#N/A</v>
      </c>
      <c r="P100" s="21" t="e">
        <f>Applications!$M100-Applications!$G100</f>
        <v>#N/A</v>
      </c>
    </row>
    <row r="101" spans="1:16" ht="20.25" customHeight="1" x14ac:dyDescent="0.35">
      <c r="A101" s="18" t="s">
        <v>715</v>
      </c>
      <c r="B101" s="18" t="s">
        <v>227</v>
      </c>
      <c r="C101" s="18" t="s">
        <v>716</v>
      </c>
      <c r="D101" s="18" t="s">
        <v>717</v>
      </c>
      <c r="E101" s="18" t="s">
        <v>468</v>
      </c>
      <c r="F101" s="18" t="s">
        <v>469</v>
      </c>
      <c r="G101" s="19">
        <v>44349</v>
      </c>
      <c r="H101" s="18" t="s">
        <v>360</v>
      </c>
      <c r="I101" s="19">
        <v>44355</v>
      </c>
      <c r="J101" s="19">
        <v>44368</v>
      </c>
      <c r="K101" s="19" t="e">
        <v>#N/A</v>
      </c>
      <c r="L101" s="19" t="e">
        <v>#N/A</v>
      </c>
      <c r="M101" s="19" t="e">
        <v>#N/A</v>
      </c>
      <c r="N101" s="20" t="s">
        <v>361</v>
      </c>
      <c r="O101" s="20" t="e">
        <v>#N/A</v>
      </c>
      <c r="P101" s="18" t="e">
        <f>Applications!$M101-Applications!$G101</f>
        <v>#N/A</v>
      </c>
    </row>
    <row r="102" spans="1:16" ht="20.25" customHeight="1" x14ac:dyDescent="0.35">
      <c r="A102" s="21" t="s">
        <v>718</v>
      </c>
      <c r="B102" s="21" t="s">
        <v>719</v>
      </c>
      <c r="C102" s="21" t="s">
        <v>720</v>
      </c>
      <c r="D102" s="21" t="s">
        <v>721</v>
      </c>
      <c r="E102" s="21" t="s">
        <v>468</v>
      </c>
      <c r="F102" s="21" t="s">
        <v>469</v>
      </c>
      <c r="G102" s="22">
        <v>44329</v>
      </c>
      <c r="H102" s="21" t="s">
        <v>370</v>
      </c>
      <c r="I102" s="22">
        <v>44342</v>
      </c>
      <c r="J102" s="22">
        <v>44351</v>
      </c>
      <c r="K102" s="22" t="e">
        <v>#N/A</v>
      </c>
      <c r="L102" s="22" t="e">
        <v>#N/A</v>
      </c>
      <c r="M102" s="22" t="e">
        <v>#N/A</v>
      </c>
      <c r="N102" s="23" t="s">
        <v>361</v>
      </c>
      <c r="O102" s="23" t="e">
        <v>#N/A</v>
      </c>
      <c r="P102" s="21" t="e">
        <f>Applications!$M102-Applications!$G102</f>
        <v>#N/A</v>
      </c>
    </row>
    <row r="103" spans="1:16" ht="20.25" customHeight="1" x14ac:dyDescent="0.35">
      <c r="A103" s="18" t="s">
        <v>722</v>
      </c>
      <c r="B103" s="18" t="s">
        <v>723</v>
      </c>
      <c r="C103" s="18" t="s">
        <v>280</v>
      </c>
      <c r="D103" s="18" t="s">
        <v>724</v>
      </c>
      <c r="E103" s="18" t="s">
        <v>468</v>
      </c>
      <c r="F103" s="18" t="s">
        <v>469</v>
      </c>
      <c r="G103" s="19">
        <v>44330</v>
      </c>
      <c r="H103" s="18" t="s">
        <v>462</v>
      </c>
      <c r="I103" s="19">
        <v>44340</v>
      </c>
      <c r="J103" s="19">
        <v>44351</v>
      </c>
      <c r="K103" s="19" t="e">
        <v>#N/A</v>
      </c>
      <c r="L103" s="19" t="e">
        <v>#N/A</v>
      </c>
      <c r="M103" s="19" t="e">
        <v>#N/A</v>
      </c>
      <c r="N103" s="20" t="s">
        <v>361</v>
      </c>
      <c r="O103" s="20" t="e">
        <v>#N/A</v>
      </c>
      <c r="P103" s="18" t="e">
        <f>Applications!$M103-Applications!$G103</f>
        <v>#N/A</v>
      </c>
    </row>
    <row r="104" spans="1:16" ht="20.25" customHeight="1" x14ac:dyDescent="0.35">
      <c r="A104" s="21" t="s">
        <v>725</v>
      </c>
      <c r="B104" s="21" t="s">
        <v>726</v>
      </c>
      <c r="C104" s="21" t="s">
        <v>324</v>
      </c>
      <c r="D104" s="21" t="s">
        <v>727</v>
      </c>
      <c r="E104" s="21" t="s">
        <v>468</v>
      </c>
      <c r="F104" s="21" t="s">
        <v>469</v>
      </c>
      <c r="G104" s="22">
        <v>44326</v>
      </c>
      <c r="H104" s="21" t="s">
        <v>360</v>
      </c>
      <c r="I104" s="22">
        <v>44334</v>
      </c>
      <c r="J104" s="22">
        <v>44349</v>
      </c>
      <c r="K104" s="22" t="e">
        <v>#N/A</v>
      </c>
      <c r="L104" s="22" t="e">
        <v>#N/A</v>
      </c>
      <c r="M104" s="22" t="e">
        <v>#N/A</v>
      </c>
      <c r="N104" s="23" t="s">
        <v>361</v>
      </c>
      <c r="O104" s="23" t="e">
        <v>#N/A</v>
      </c>
      <c r="P104" s="21" t="e">
        <f>Applications!$M104-Applications!$G104</f>
        <v>#N/A</v>
      </c>
    </row>
    <row r="105" spans="1:16" ht="20.25" customHeight="1" x14ac:dyDescent="0.35">
      <c r="A105" s="18" t="s">
        <v>728</v>
      </c>
      <c r="B105" s="18" t="s">
        <v>729</v>
      </c>
      <c r="C105" s="18" t="s">
        <v>730</v>
      </c>
      <c r="D105" s="18" t="s">
        <v>731</v>
      </c>
      <c r="E105" s="18" t="s">
        <v>468</v>
      </c>
      <c r="F105" s="18" t="s">
        <v>469</v>
      </c>
      <c r="G105" s="19">
        <v>44321</v>
      </c>
      <c r="H105" s="18" t="s">
        <v>360</v>
      </c>
      <c r="I105" s="19">
        <v>44330</v>
      </c>
      <c r="J105" s="19">
        <v>44344</v>
      </c>
      <c r="K105" s="19" t="e">
        <v>#N/A</v>
      </c>
      <c r="L105" s="19" t="e">
        <v>#N/A</v>
      </c>
      <c r="M105" s="19" t="e">
        <v>#N/A</v>
      </c>
      <c r="N105" s="20" t="s">
        <v>361</v>
      </c>
      <c r="O105" s="20" t="e">
        <v>#N/A</v>
      </c>
      <c r="P105" s="18" t="e">
        <f>Applications!$M105-Applications!$G105</f>
        <v>#N/A</v>
      </c>
    </row>
    <row r="106" spans="1:16" ht="20.25" customHeight="1" x14ac:dyDescent="0.35">
      <c r="A106" s="21" t="s">
        <v>732</v>
      </c>
      <c r="B106" s="21" t="s">
        <v>628</v>
      </c>
      <c r="C106" s="21" t="s">
        <v>733</v>
      </c>
      <c r="D106" s="21" t="s">
        <v>734</v>
      </c>
      <c r="E106" s="21" t="s">
        <v>468</v>
      </c>
      <c r="F106" s="21" t="s">
        <v>469</v>
      </c>
      <c r="G106" s="22">
        <v>44330</v>
      </c>
      <c r="H106" s="21" t="s">
        <v>405</v>
      </c>
      <c r="I106" s="22">
        <v>44340</v>
      </c>
      <c r="J106" s="22">
        <v>44343</v>
      </c>
      <c r="K106" s="22" t="e">
        <v>#N/A</v>
      </c>
      <c r="L106" s="22" t="e">
        <v>#N/A</v>
      </c>
      <c r="M106" s="22" t="e">
        <v>#N/A</v>
      </c>
      <c r="N106" s="23" t="s">
        <v>361</v>
      </c>
      <c r="O106" s="23" t="e">
        <v>#N/A</v>
      </c>
      <c r="P106" s="21" t="e">
        <f>Applications!$M106-Applications!$G106</f>
        <v>#N/A</v>
      </c>
    </row>
    <row r="107" spans="1:16" ht="20.25" customHeight="1" x14ac:dyDescent="0.35">
      <c r="A107" s="18" t="s">
        <v>735</v>
      </c>
      <c r="B107" s="18" t="s">
        <v>736</v>
      </c>
      <c r="C107" s="18" t="s">
        <v>737</v>
      </c>
      <c r="D107" s="18" t="s">
        <v>738</v>
      </c>
      <c r="E107" s="18" t="s">
        <v>468</v>
      </c>
      <c r="F107" s="18" t="s">
        <v>469</v>
      </c>
      <c r="G107" s="19">
        <v>44329</v>
      </c>
      <c r="H107" s="18" t="s">
        <v>360</v>
      </c>
      <c r="I107" s="19">
        <v>44337</v>
      </c>
      <c r="J107" s="19">
        <v>44343</v>
      </c>
      <c r="K107" s="19" t="e">
        <v>#N/A</v>
      </c>
      <c r="L107" s="19" t="e">
        <v>#N/A</v>
      </c>
      <c r="M107" s="19" t="e">
        <v>#N/A</v>
      </c>
      <c r="N107" s="20" t="s">
        <v>361</v>
      </c>
      <c r="O107" s="20" t="e">
        <v>#N/A</v>
      </c>
      <c r="P107" s="18" t="e">
        <f>Applications!$M107-Applications!$G107</f>
        <v>#N/A</v>
      </c>
    </row>
    <row r="108" spans="1:16" ht="20.25" customHeight="1" x14ac:dyDescent="0.35">
      <c r="A108" s="21" t="s">
        <v>739</v>
      </c>
      <c r="B108" s="21" t="s">
        <v>740</v>
      </c>
      <c r="C108" s="21" t="s">
        <v>741</v>
      </c>
      <c r="D108" s="21" t="s">
        <v>742</v>
      </c>
      <c r="E108" s="21" t="s">
        <v>468</v>
      </c>
      <c r="F108" s="21" t="s">
        <v>469</v>
      </c>
      <c r="G108" s="22">
        <v>44323</v>
      </c>
      <c r="H108" s="21" t="s">
        <v>360</v>
      </c>
      <c r="I108" s="22">
        <v>44330</v>
      </c>
      <c r="J108" s="22">
        <v>44340</v>
      </c>
      <c r="K108" s="22" t="e">
        <v>#N/A</v>
      </c>
      <c r="L108" s="22" t="e">
        <v>#N/A</v>
      </c>
      <c r="M108" s="22" t="e">
        <v>#N/A</v>
      </c>
      <c r="N108" s="23" t="s">
        <v>361</v>
      </c>
      <c r="O108" s="23" t="e">
        <v>#N/A</v>
      </c>
      <c r="P108" s="21" t="e">
        <f>Applications!$M108-Applications!$G108</f>
        <v>#N/A</v>
      </c>
    </row>
    <row r="109" spans="1:16" ht="20.25" customHeight="1" x14ac:dyDescent="0.35">
      <c r="A109" s="18" t="s">
        <v>743</v>
      </c>
      <c r="B109" s="18" t="s">
        <v>744</v>
      </c>
      <c r="C109" s="18" t="s">
        <v>745</v>
      </c>
      <c r="D109" s="18" t="s">
        <v>746</v>
      </c>
      <c r="E109" s="18" t="s">
        <v>468</v>
      </c>
      <c r="F109" s="18" t="s">
        <v>469</v>
      </c>
      <c r="G109" s="19">
        <v>44323</v>
      </c>
      <c r="H109" s="18" t="s">
        <v>360</v>
      </c>
      <c r="I109" s="19">
        <v>44329</v>
      </c>
      <c r="J109" s="19">
        <v>44340</v>
      </c>
      <c r="K109" s="19" t="e">
        <v>#N/A</v>
      </c>
      <c r="L109" s="19" t="e">
        <v>#N/A</v>
      </c>
      <c r="M109" s="19" t="e">
        <v>#N/A</v>
      </c>
      <c r="N109" s="20" t="s">
        <v>361</v>
      </c>
      <c r="O109" s="20" t="e">
        <v>#N/A</v>
      </c>
      <c r="P109" s="18" t="e">
        <f>Applications!$M109-Applications!$G109</f>
        <v>#N/A</v>
      </c>
    </row>
    <row r="110" spans="1:16" ht="20.25" customHeight="1" x14ac:dyDescent="0.35">
      <c r="A110" s="21" t="s">
        <v>747</v>
      </c>
      <c r="B110" s="21" t="s">
        <v>417</v>
      </c>
      <c r="C110" s="21" t="s">
        <v>748</v>
      </c>
      <c r="D110" s="21" t="s">
        <v>749</v>
      </c>
      <c r="E110" s="21" t="s">
        <v>468</v>
      </c>
      <c r="F110" s="21" t="s">
        <v>469</v>
      </c>
      <c r="G110" s="22">
        <v>44302</v>
      </c>
      <c r="H110" s="21" t="s">
        <v>370</v>
      </c>
      <c r="I110" s="22">
        <v>44314</v>
      </c>
      <c r="J110" s="22">
        <v>44323</v>
      </c>
      <c r="K110" s="22" t="e">
        <v>#N/A</v>
      </c>
      <c r="L110" s="22" t="e">
        <v>#N/A</v>
      </c>
      <c r="M110" s="22" t="e">
        <v>#N/A</v>
      </c>
      <c r="N110" s="23" t="s">
        <v>361</v>
      </c>
      <c r="O110" s="23" t="e">
        <v>#N/A</v>
      </c>
      <c r="P110" s="21" t="e">
        <f>Applications!$M110-Applications!$G110</f>
        <v>#N/A</v>
      </c>
    </row>
    <row r="111" spans="1:16" ht="20.25" customHeight="1" x14ac:dyDescent="0.35">
      <c r="A111" s="18" t="s">
        <v>750</v>
      </c>
      <c r="B111" s="18" t="s">
        <v>233</v>
      </c>
      <c r="C111" s="18" t="s">
        <v>751</v>
      </c>
      <c r="D111" s="18" t="s">
        <v>752</v>
      </c>
      <c r="E111" s="18" t="s">
        <v>468</v>
      </c>
      <c r="F111" s="18" t="s">
        <v>469</v>
      </c>
      <c r="G111" s="19">
        <v>44295</v>
      </c>
      <c r="H111" s="18" t="s">
        <v>360</v>
      </c>
      <c r="I111" s="19">
        <v>44309</v>
      </c>
      <c r="J111" s="19">
        <v>44321</v>
      </c>
      <c r="K111" s="19" t="e">
        <v>#N/A</v>
      </c>
      <c r="L111" s="19" t="e">
        <v>#N/A</v>
      </c>
      <c r="M111" s="19" t="e">
        <v>#N/A</v>
      </c>
      <c r="N111" s="20" t="s">
        <v>361</v>
      </c>
      <c r="O111" s="20" t="e">
        <v>#N/A</v>
      </c>
      <c r="P111" s="18" t="e">
        <f>Applications!$M111-Applications!$G111</f>
        <v>#N/A</v>
      </c>
    </row>
    <row r="112" spans="1:16" ht="20.25" customHeight="1" x14ac:dyDescent="0.35">
      <c r="A112" s="21" t="s">
        <v>753</v>
      </c>
      <c r="B112" s="21" t="s">
        <v>754</v>
      </c>
      <c r="C112" s="21" t="s">
        <v>402</v>
      </c>
      <c r="D112" s="21" t="s">
        <v>755</v>
      </c>
      <c r="E112" s="21" t="s">
        <v>468</v>
      </c>
      <c r="F112" s="21" t="s">
        <v>469</v>
      </c>
      <c r="G112" s="22">
        <v>44295</v>
      </c>
      <c r="H112" s="21" t="s">
        <v>360</v>
      </c>
      <c r="I112" s="22">
        <v>44306</v>
      </c>
      <c r="J112" s="22">
        <v>44314</v>
      </c>
      <c r="K112" s="22" t="e">
        <v>#N/A</v>
      </c>
      <c r="L112" s="22" t="e">
        <v>#N/A</v>
      </c>
      <c r="M112" s="22" t="e">
        <v>#N/A</v>
      </c>
      <c r="N112" s="23" t="s">
        <v>361</v>
      </c>
      <c r="O112" s="23" t="e">
        <v>#N/A</v>
      </c>
      <c r="P112" s="21" t="e">
        <f>Applications!$M112-Applications!$G112</f>
        <v>#N/A</v>
      </c>
    </row>
    <row r="113" spans="1:16" ht="20.25" customHeight="1" x14ac:dyDescent="0.35">
      <c r="A113" s="18" t="s">
        <v>756</v>
      </c>
      <c r="B113" s="18" t="s">
        <v>757</v>
      </c>
      <c r="C113" s="18" t="s">
        <v>758</v>
      </c>
      <c r="D113" s="18" t="s">
        <v>759</v>
      </c>
      <c r="E113" s="18" t="s">
        <v>468</v>
      </c>
      <c r="F113" s="18" t="s">
        <v>469</v>
      </c>
      <c r="G113" s="19">
        <v>44280</v>
      </c>
      <c r="H113" s="18" t="s">
        <v>360</v>
      </c>
      <c r="I113" s="19">
        <v>44295</v>
      </c>
      <c r="J113" s="19">
        <v>44306</v>
      </c>
      <c r="K113" s="19" t="e">
        <v>#N/A</v>
      </c>
      <c r="L113" s="19" t="e">
        <v>#N/A</v>
      </c>
      <c r="M113" s="19" t="e">
        <v>#N/A</v>
      </c>
      <c r="N113" s="20" t="s">
        <v>361</v>
      </c>
      <c r="O113" s="20" t="e">
        <v>#N/A</v>
      </c>
      <c r="P113" s="18" t="e">
        <f>Applications!$M113-Applications!$G113</f>
        <v>#N/A</v>
      </c>
    </row>
    <row r="114" spans="1:16" ht="20.25" customHeight="1" x14ac:dyDescent="0.35">
      <c r="A114" s="21" t="s">
        <v>760</v>
      </c>
      <c r="B114" s="21" t="s">
        <v>761</v>
      </c>
      <c r="C114" s="21" t="s">
        <v>762</v>
      </c>
      <c r="D114" s="21" t="s">
        <v>763</v>
      </c>
      <c r="E114" s="21" t="s">
        <v>468</v>
      </c>
      <c r="F114" s="21" t="s">
        <v>469</v>
      </c>
      <c r="G114" s="22">
        <v>44280</v>
      </c>
      <c r="H114" s="21" t="s">
        <v>370</v>
      </c>
      <c r="I114" s="22">
        <v>44293</v>
      </c>
      <c r="J114" s="22">
        <v>44306</v>
      </c>
      <c r="K114" s="22" t="e">
        <v>#N/A</v>
      </c>
      <c r="L114" s="22" t="e">
        <v>#N/A</v>
      </c>
      <c r="M114" s="22" t="e">
        <v>#N/A</v>
      </c>
      <c r="N114" s="23" t="s">
        <v>361</v>
      </c>
      <c r="O114" s="23" t="e">
        <v>#N/A</v>
      </c>
      <c r="P114" s="21" t="e">
        <f>Applications!$M114-Applications!$G114</f>
        <v>#N/A</v>
      </c>
    </row>
    <row r="115" spans="1:16" ht="20.25" customHeight="1" x14ac:dyDescent="0.35">
      <c r="A115" s="18" t="s">
        <v>764</v>
      </c>
      <c r="B115" s="18" t="s">
        <v>372</v>
      </c>
      <c r="C115" s="18" t="s">
        <v>765</v>
      </c>
      <c r="D115" s="18" t="s">
        <v>766</v>
      </c>
      <c r="E115" s="18" t="s">
        <v>468</v>
      </c>
      <c r="F115" s="18" t="s">
        <v>469</v>
      </c>
      <c r="G115" s="19">
        <v>44279</v>
      </c>
      <c r="H115" s="18" t="s">
        <v>370</v>
      </c>
      <c r="I115" s="19">
        <v>44286</v>
      </c>
      <c r="J115" s="19">
        <v>44301</v>
      </c>
      <c r="K115" s="19" t="e">
        <v>#N/A</v>
      </c>
      <c r="L115" s="19" t="e">
        <v>#N/A</v>
      </c>
      <c r="M115" s="19" t="e">
        <v>#N/A</v>
      </c>
      <c r="N115" s="20" t="s">
        <v>361</v>
      </c>
      <c r="O115" s="20" t="e">
        <v>#N/A</v>
      </c>
      <c r="P115" s="18" t="e">
        <f>Applications!$M115-Applications!$G115</f>
        <v>#N/A</v>
      </c>
    </row>
    <row r="116" spans="1:16" ht="20.25" customHeight="1" x14ac:dyDescent="0.35">
      <c r="A116" s="21" t="s">
        <v>767</v>
      </c>
      <c r="B116" s="21" t="s">
        <v>489</v>
      </c>
      <c r="C116" s="21" t="s">
        <v>768</v>
      </c>
      <c r="D116" s="21" t="s">
        <v>769</v>
      </c>
      <c r="E116" s="21" t="s">
        <v>468</v>
      </c>
      <c r="F116" s="21" t="s">
        <v>469</v>
      </c>
      <c r="G116" s="22">
        <v>44280</v>
      </c>
      <c r="H116" s="21" t="s">
        <v>432</v>
      </c>
      <c r="I116" s="22">
        <v>44284</v>
      </c>
      <c r="J116" s="22">
        <v>44299</v>
      </c>
      <c r="K116" s="22" t="e">
        <v>#N/A</v>
      </c>
      <c r="L116" s="22" t="e">
        <v>#N/A</v>
      </c>
      <c r="M116" s="22" t="e">
        <v>#N/A</v>
      </c>
      <c r="N116" s="23" t="s">
        <v>361</v>
      </c>
      <c r="O116" s="23" t="e">
        <v>#N/A</v>
      </c>
      <c r="P116" s="21" t="e">
        <f>Applications!$M116-Applications!$G116</f>
        <v>#N/A</v>
      </c>
    </row>
    <row r="117" spans="1:16" ht="20.25" customHeight="1" x14ac:dyDescent="0.35">
      <c r="A117" s="18" t="s">
        <v>770</v>
      </c>
      <c r="B117" s="18" t="s">
        <v>771</v>
      </c>
      <c r="C117" s="18" t="s">
        <v>772</v>
      </c>
      <c r="D117" s="18" t="s">
        <v>773</v>
      </c>
      <c r="E117" s="18" t="s">
        <v>468</v>
      </c>
      <c r="F117" s="18" t="s">
        <v>469</v>
      </c>
      <c r="G117" s="19">
        <v>44266</v>
      </c>
      <c r="H117" s="18" t="s">
        <v>405</v>
      </c>
      <c r="I117" s="19">
        <v>44279</v>
      </c>
      <c r="J117" s="19">
        <v>44299</v>
      </c>
      <c r="K117" s="19" t="e">
        <v>#N/A</v>
      </c>
      <c r="L117" s="19" t="e">
        <v>#N/A</v>
      </c>
      <c r="M117" s="19" t="e">
        <v>#N/A</v>
      </c>
      <c r="N117" s="20" t="s">
        <v>361</v>
      </c>
      <c r="O117" s="20" t="e">
        <v>#N/A</v>
      </c>
      <c r="P117" s="18" t="e">
        <f>Applications!$M117-Applications!$G117</f>
        <v>#N/A</v>
      </c>
    </row>
    <row r="118" spans="1:16" ht="20.25" customHeight="1" x14ac:dyDescent="0.35">
      <c r="A118" s="21" t="s">
        <v>774</v>
      </c>
      <c r="B118" s="21" t="s">
        <v>775</v>
      </c>
      <c r="C118" s="21" t="s">
        <v>776</v>
      </c>
      <c r="D118" s="21" t="s">
        <v>777</v>
      </c>
      <c r="E118" s="21" t="s">
        <v>468</v>
      </c>
      <c r="F118" s="21" t="s">
        <v>469</v>
      </c>
      <c r="G118" s="22">
        <v>44281</v>
      </c>
      <c r="H118" s="21" t="s">
        <v>360</v>
      </c>
      <c r="I118" s="22">
        <v>44291</v>
      </c>
      <c r="J118" s="22">
        <v>44298</v>
      </c>
      <c r="K118" s="22" t="e">
        <v>#N/A</v>
      </c>
      <c r="L118" s="22" t="e">
        <v>#N/A</v>
      </c>
      <c r="M118" s="22" t="e">
        <v>#N/A</v>
      </c>
      <c r="N118" s="23" t="s">
        <v>361</v>
      </c>
      <c r="O118" s="23" t="e">
        <v>#N/A</v>
      </c>
      <c r="P118" s="21" t="e">
        <f>Applications!$M118-Applications!$G118</f>
        <v>#N/A</v>
      </c>
    </row>
    <row r="119" spans="1:16" ht="20.25" customHeight="1" x14ac:dyDescent="0.35">
      <c r="A119" s="18" t="s">
        <v>778</v>
      </c>
      <c r="B119" s="18" t="s">
        <v>779</v>
      </c>
      <c r="C119" s="18" t="s">
        <v>780</v>
      </c>
      <c r="D119" s="18" t="s">
        <v>781</v>
      </c>
      <c r="E119" s="18" t="s">
        <v>468</v>
      </c>
      <c r="F119" s="18" t="s">
        <v>469</v>
      </c>
      <c r="G119" s="19">
        <v>44259</v>
      </c>
      <c r="H119" s="18" t="s">
        <v>462</v>
      </c>
      <c r="I119" s="19">
        <v>44271</v>
      </c>
      <c r="J119" s="19">
        <v>44281</v>
      </c>
      <c r="K119" s="19" t="e">
        <v>#N/A</v>
      </c>
      <c r="L119" s="19" t="e">
        <v>#N/A</v>
      </c>
      <c r="M119" s="19" t="e">
        <v>#N/A</v>
      </c>
      <c r="N119" s="20" t="s">
        <v>361</v>
      </c>
      <c r="O119" s="20" t="e">
        <v>#N/A</v>
      </c>
      <c r="P119" s="18" t="e">
        <f>Applications!$M119-Applications!$G119</f>
        <v>#N/A</v>
      </c>
    </row>
    <row r="120" spans="1:16" ht="20.25" customHeight="1" x14ac:dyDescent="0.35">
      <c r="A120" s="21" t="s">
        <v>782</v>
      </c>
      <c r="B120" s="21" t="s">
        <v>783</v>
      </c>
      <c r="C120" s="21" t="s">
        <v>784</v>
      </c>
      <c r="D120" s="21" t="s">
        <v>785</v>
      </c>
      <c r="E120" s="21" t="s">
        <v>468</v>
      </c>
      <c r="F120" s="21" t="s">
        <v>469</v>
      </c>
      <c r="G120" s="22">
        <v>44252</v>
      </c>
      <c r="H120" s="21" t="s">
        <v>360</v>
      </c>
      <c r="I120" s="22">
        <v>44258</v>
      </c>
      <c r="J120" s="22">
        <v>44271</v>
      </c>
      <c r="K120" s="22" t="e">
        <v>#N/A</v>
      </c>
      <c r="L120" s="22" t="e">
        <v>#N/A</v>
      </c>
      <c r="M120" s="22" t="e">
        <v>#N/A</v>
      </c>
      <c r="N120" s="23" t="s">
        <v>361</v>
      </c>
      <c r="O120" s="23" t="e">
        <v>#N/A</v>
      </c>
      <c r="P120" s="21" t="e">
        <f>Applications!$M120-Applications!$G120</f>
        <v>#N/A</v>
      </c>
    </row>
    <row r="121" spans="1:16" ht="20.25" customHeight="1" x14ac:dyDescent="0.35">
      <c r="A121" s="18" t="s">
        <v>786</v>
      </c>
      <c r="B121" s="18" t="s">
        <v>787</v>
      </c>
      <c r="C121" s="18" t="s">
        <v>788</v>
      </c>
      <c r="D121" s="18" t="s">
        <v>789</v>
      </c>
      <c r="E121" s="18" t="s">
        <v>468</v>
      </c>
      <c r="F121" s="18" t="s">
        <v>469</v>
      </c>
      <c r="G121" s="19">
        <v>44242</v>
      </c>
      <c r="H121" s="18" t="s">
        <v>370</v>
      </c>
      <c r="I121" s="19">
        <v>44253</v>
      </c>
      <c r="J121" s="19">
        <v>44258</v>
      </c>
      <c r="K121" s="19" t="e">
        <v>#N/A</v>
      </c>
      <c r="L121" s="19" t="e">
        <v>#N/A</v>
      </c>
      <c r="M121" s="19" t="e">
        <v>#N/A</v>
      </c>
      <c r="N121" s="20" t="s">
        <v>361</v>
      </c>
      <c r="O121" s="20" t="e">
        <v>#N/A</v>
      </c>
      <c r="P121" s="18" t="e">
        <f>Applications!$M121-Applications!$G121</f>
        <v>#N/A</v>
      </c>
    </row>
    <row r="122" spans="1:16" ht="20.25" customHeight="1" x14ac:dyDescent="0.35">
      <c r="A122" s="21" t="s">
        <v>790</v>
      </c>
      <c r="B122" s="21" t="s">
        <v>791</v>
      </c>
      <c r="C122" s="21" t="s">
        <v>208</v>
      </c>
      <c r="D122" s="21" t="s">
        <v>792</v>
      </c>
      <c r="E122" s="21" t="s">
        <v>468</v>
      </c>
      <c r="F122" s="21" t="s">
        <v>469</v>
      </c>
      <c r="G122" s="22">
        <v>44237</v>
      </c>
      <c r="H122" s="21" t="s">
        <v>370</v>
      </c>
      <c r="I122" s="22">
        <v>44245</v>
      </c>
      <c r="J122" s="22">
        <v>44258</v>
      </c>
      <c r="K122" s="22" t="e">
        <v>#N/A</v>
      </c>
      <c r="L122" s="22" t="e">
        <v>#N/A</v>
      </c>
      <c r="M122" s="22" t="e">
        <v>#N/A</v>
      </c>
      <c r="N122" s="23" t="s">
        <v>361</v>
      </c>
      <c r="O122" s="23" t="e">
        <v>#N/A</v>
      </c>
      <c r="P122" s="21" t="e">
        <f>Applications!$M122-Applications!$G122</f>
        <v>#N/A</v>
      </c>
    </row>
    <row r="123" spans="1:16" ht="20.25" customHeight="1" x14ac:dyDescent="0.35">
      <c r="A123" s="18" t="s">
        <v>793</v>
      </c>
      <c r="B123" s="18" t="s">
        <v>794</v>
      </c>
      <c r="C123" s="18" t="s">
        <v>795</v>
      </c>
      <c r="D123" s="18" t="s">
        <v>796</v>
      </c>
      <c r="E123" s="18" t="s">
        <v>468</v>
      </c>
      <c r="F123" s="18" t="s">
        <v>469</v>
      </c>
      <c r="G123" s="19">
        <v>44224</v>
      </c>
      <c r="H123" s="18" t="s">
        <v>462</v>
      </c>
      <c r="I123" s="19">
        <v>44242</v>
      </c>
      <c r="J123" s="19">
        <v>44252</v>
      </c>
      <c r="K123" s="19" t="e">
        <v>#N/A</v>
      </c>
      <c r="L123" s="19" t="e">
        <v>#N/A</v>
      </c>
      <c r="M123" s="19" t="e">
        <v>#N/A</v>
      </c>
      <c r="N123" s="20" t="s">
        <v>361</v>
      </c>
      <c r="O123" s="20" t="e">
        <v>#N/A</v>
      </c>
      <c r="P123" s="18" t="e">
        <f>Applications!$M123-Applications!$G123</f>
        <v>#N/A</v>
      </c>
    </row>
    <row r="124" spans="1:16" ht="20.25" customHeight="1" x14ac:dyDescent="0.35">
      <c r="A124" s="21" t="s">
        <v>797</v>
      </c>
      <c r="B124" s="21" t="s">
        <v>589</v>
      </c>
      <c r="C124" s="21" t="s">
        <v>798</v>
      </c>
      <c r="D124" s="21" t="s">
        <v>799</v>
      </c>
      <c r="E124" s="21" t="s">
        <v>468</v>
      </c>
      <c r="F124" s="21" t="s">
        <v>469</v>
      </c>
      <c r="G124" s="22">
        <v>44225</v>
      </c>
      <c r="H124" s="21" t="s">
        <v>432</v>
      </c>
      <c r="I124" s="22">
        <v>44238</v>
      </c>
      <c r="J124" s="22">
        <v>44249</v>
      </c>
      <c r="K124" s="22" t="e">
        <v>#N/A</v>
      </c>
      <c r="L124" s="22" t="e">
        <v>#N/A</v>
      </c>
      <c r="M124" s="22" t="e">
        <v>#N/A</v>
      </c>
      <c r="N124" s="23" t="s">
        <v>361</v>
      </c>
      <c r="O124" s="23" t="e">
        <v>#N/A</v>
      </c>
      <c r="P124" s="21" t="e">
        <f>Applications!$M124-Applications!$G124</f>
        <v>#N/A</v>
      </c>
    </row>
    <row r="125" spans="1:16" ht="20.25" customHeight="1" x14ac:dyDescent="0.35">
      <c r="A125" s="18" t="s">
        <v>800</v>
      </c>
      <c r="B125" s="18" t="s">
        <v>801</v>
      </c>
      <c r="C125" s="18" t="s">
        <v>802</v>
      </c>
      <c r="D125" s="18" t="s">
        <v>803</v>
      </c>
      <c r="E125" s="18" t="s">
        <v>468</v>
      </c>
      <c r="F125" s="18" t="s">
        <v>469</v>
      </c>
      <c r="G125" s="19">
        <v>44215</v>
      </c>
      <c r="H125" s="18" t="s">
        <v>360</v>
      </c>
      <c r="I125" s="19">
        <v>44230</v>
      </c>
      <c r="J125" s="19">
        <v>44243</v>
      </c>
      <c r="K125" s="19" t="e">
        <v>#N/A</v>
      </c>
      <c r="L125" s="19" t="e">
        <v>#N/A</v>
      </c>
      <c r="M125" s="19" t="e">
        <v>#N/A</v>
      </c>
      <c r="N125" s="20" t="s">
        <v>361</v>
      </c>
      <c r="O125" s="20" t="e">
        <v>#N/A</v>
      </c>
      <c r="P125" s="18" t="e">
        <f>Applications!$M125-Applications!$G125</f>
        <v>#N/A</v>
      </c>
    </row>
    <row r="126" spans="1:16" ht="20.25" customHeight="1" x14ac:dyDescent="0.35">
      <c r="A126" s="21" t="s">
        <v>804</v>
      </c>
      <c r="B126" s="21" t="s">
        <v>805</v>
      </c>
      <c r="C126" s="21" t="s">
        <v>806</v>
      </c>
      <c r="D126" s="21" t="s">
        <v>807</v>
      </c>
      <c r="E126" s="21" t="s">
        <v>468</v>
      </c>
      <c r="F126" s="21" t="s">
        <v>469</v>
      </c>
      <c r="G126" s="22">
        <v>44223</v>
      </c>
      <c r="H126" s="21" t="s">
        <v>405</v>
      </c>
      <c r="I126" s="22">
        <v>44232</v>
      </c>
      <c r="J126" s="22">
        <v>44239</v>
      </c>
      <c r="K126" s="22" t="e">
        <v>#N/A</v>
      </c>
      <c r="L126" s="22" t="e">
        <v>#N/A</v>
      </c>
      <c r="M126" s="22" t="e">
        <v>#N/A</v>
      </c>
      <c r="N126" s="23" t="s">
        <v>361</v>
      </c>
      <c r="O126" s="23" t="e">
        <v>#N/A</v>
      </c>
      <c r="P126" s="21" t="e">
        <f>Applications!$M126-Applications!$G126</f>
        <v>#N/A</v>
      </c>
    </row>
    <row r="127" spans="1:16" ht="20.25" customHeight="1" x14ac:dyDescent="0.35">
      <c r="A127" s="18" t="s">
        <v>808</v>
      </c>
      <c r="B127" s="18" t="s">
        <v>398</v>
      </c>
      <c r="C127" s="18" t="s">
        <v>809</v>
      </c>
      <c r="D127" s="18" t="s">
        <v>810</v>
      </c>
      <c r="E127" s="18" t="s">
        <v>468</v>
      </c>
      <c r="F127" s="18" t="s">
        <v>469</v>
      </c>
      <c r="G127" s="19">
        <v>44225</v>
      </c>
      <c r="H127" s="18" t="s">
        <v>462</v>
      </c>
      <c r="I127" s="19">
        <v>44235</v>
      </c>
      <c r="J127" s="19">
        <v>44238</v>
      </c>
      <c r="K127" s="19" t="e">
        <v>#N/A</v>
      </c>
      <c r="L127" s="19" t="e">
        <v>#N/A</v>
      </c>
      <c r="M127" s="19" t="e">
        <v>#N/A</v>
      </c>
      <c r="N127" s="20" t="s">
        <v>361</v>
      </c>
      <c r="O127" s="20" t="e">
        <v>#N/A</v>
      </c>
      <c r="P127" s="18" t="e">
        <f>Applications!$M127-Applications!$G127</f>
        <v>#N/A</v>
      </c>
    </row>
    <row r="128" spans="1:16" ht="20.25" customHeight="1" x14ac:dyDescent="0.35">
      <c r="A128" s="21" t="s">
        <v>811</v>
      </c>
      <c r="B128" s="21" t="s">
        <v>812</v>
      </c>
      <c r="C128" s="21" t="s">
        <v>211</v>
      </c>
      <c r="D128" s="21" t="s">
        <v>813</v>
      </c>
      <c r="E128" s="21" t="s">
        <v>468</v>
      </c>
      <c r="F128" s="21" t="s">
        <v>469</v>
      </c>
      <c r="G128" s="22">
        <v>44217</v>
      </c>
      <c r="H128" s="21" t="s">
        <v>360</v>
      </c>
      <c r="I128" s="22">
        <v>44228</v>
      </c>
      <c r="J128" s="22">
        <v>44238</v>
      </c>
      <c r="K128" s="22" t="e">
        <v>#N/A</v>
      </c>
      <c r="L128" s="22" t="e">
        <v>#N/A</v>
      </c>
      <c r="M128" s="22" t="e">
        <v>#N/A</v>
      </c>
      <c r="N128" s="23" t="s">
        <v>361</v>
      </c>
      <c r="O128" s="23" t="e">
        <v>#N/A</v>
      </c>
      <c r="P128" s="21" t="e">
        <f>Applications!$M128-Applications!$G128</f>
        <v>#N/A</v>
      </c>
    </row>
    <row r="129" spans="1:16" ht="20.25" customHeight="1" x14ac:dyDescent="0.35">
      <c r="A129" s="18" t="s">
        <v>814</v>
      </c>
      <c r="B129" s="18" t="s">
        <v>815</v>
      </c>
      <c r="C129" s="18" t="s">
        <v>565</v>
      </c>
      <c r="D129" s="18" t="s">
        <v>816</v>
      </c>
      <c r="E129" s="18" t="s">
        <v>468</v>
      </c>
      <c r="F129" s="18" t="s">
        <v>469</v>
      </c>
      <c r="G129" s="19">
        <v>44215</v>
      </c>
      <c r="H129" s="18" t="s">
        <v>432</v>
      </c>
      <c r="I129" s="19">
        <v>44224</v>
      </c>
      <c r="J129" s="19">
        <v>44230</v>
      </c>
      <c r="K129" s="19" t="e">
        <v>#N/A</v>
      </c>
      <c r="L129" s="19" t="e">
        <v>#N/A</v>
      </c>
      <c r="M129" s="19" t="e">
        <v>#N/A</v>
      </c>
      <c r="N129" s="20" t="s">
        <v>361</v>
      </c>
      <c r="O129" s="20" t="e">
        <v>#N/A</v>
      </c>
      <c r="P129" s="18" t="e">
        <f>Applications!$M129-Applications!$G129</f>
        <v>#N/A</v>
      </c>
    </row>
    <row r="130" spans="1:16" ht="20.25" customHeight="1" x14ac:dyDescent="0.35">
      <c r="A130" s="21" t="s">
        <v>817</v>
      </c>
      <c r="B130" s="21" t="s">
        <v>253</v>
      </c>
      <c r="C130" s="21" t="s">
        <v>818</v>
      </c>
      <c r="D130" s="21" t="s">
        <v>819</v>
      </c>
      <c r="E130" s="21" t="s">
        <v>468</v>
      </c>
      <c r="F130" s="21" t="s">
        <v>469</v>
      </c>
      <c r="G130" s="22">
        <v>44349</v>
      </c>
      <c r="H130" s="21" t="s">
        <v>360</v>
      </c>
      <c r="I130" s="22">
        <v>44369</v>
      </c>
      <c r="J130" s="22">
        <v>44376</v>
      </c>
      <c r="K130" s="22">
        <v>44389</v>
      </c>
      <c r="L130" s="22" t="e">
        <v>#N/A</v>
      </c>
      <c r="M130" s="22" t="e">
        <v>#N/A</v>
      </c>
      <c r="N130" s="23" t="s">
        <v>361</v>
      </c>
      <c r="O130" s="23" t="e">
        <v>#N/A</v>
      </c>
      <c r="P130" s="21" t="e">
        <f>Applications!$M130-Applications!$G130</f>
        <v>#N/A</v>
      </c>
    </row>
    <row r="131" spans="1:16" ht="20.25" customHeight="1" x14ac:dyDescent="0.35">
      <c r="A131" s="18" t="s">
        <v>820</v>
      </c>
      <c r="B131" s="18" t="s">
        <v>163</v>
      </c>
      <c r="C131" s="18" t="s">
        <v>821</v>
      </c>
      <c r="D131" s="18" t="s">
        <v>822</v>
      </c>
      <c r="E131" s="18" t="s">
        <v>468</v>
      </c>
      <c r="F131" s="18" t="s">
        <v>469</v>
      </c>
      <c r="G131" s="19">
        <v>44351</v>
      </c>
      <c r="H131" s="18" t="s">
        <v>432</v>
      </c>
      <c r="I131" s="19">
        <v>44364</v>
      </c>
      <c r="J131" s="19">
        <v>44375</v>
      </c>
      <c r="K131" s="19">
        <v>44379</v>
      </c>
      <c r="L131" s="19" t="e">
        <v>#N/A</v>
      </c>
      <c r="M131" s="19" t="e">
        <v>#N/A</v>
      </c>
      <c r="N131" s="20" t="s">
        <v>361</v>
      </c>
      <c r="O131" s="20" t="e">
        <v>#N/A</v>
      </c>
      <c r="P131" s="18" t="e">
        <f>Applications!$M131-Applications!$G131</f>
        <v>#N/A</v>
      </c>
    </row>
    <row r="132" spans="1:16" ht="20.25" customHeight="1" x14ac:dyDescent="0.35">
      <c r="A132" s="21" t="s">
        <v>823</v>
      </c>
      <c r="B132" s="21" t="s">
        <v>180</v>
      </c>
      <c r="C132" s="21" t="s">
        <v>824</v>
      </c>
      <c r="D132" s="21" t="s">
        <v>825</v>
      </c>
      <c r="E132" s="21" t="s">
        <v>468</v>
      </c>
      <c r="F132" s="21" t="s">
        <v>469</v>
      </c>
      <c r="G132" s="22">
        <v>44351</v>
      </c>
      <c r="H132" s="21" t="s">
        <v>462</v>
      </c>
      <c r="I132" s="22">
        <v>44362</v>
      </c>
      <c r="J132" s="22">
        <v>44369</v>
      </c>
      <c r="K132" s="22">
        <v>44376</v>
      </c>
      <c r="L132" s="22" t="e">
        <v>#N/A</v>
      </c>
      <c r="M132" s="22" t="e">
        <v>#N/A</v>
      </c>
      <c r="N132" s="23" t="s">
        <v>361</v>
      </c>
      <c r="O132" s="23" t="e">
        <v>#N/A</v>
      </c>
      <c r="P132" s="21" t="e">
        <f>Applications!$M132-Applications!$G132</f>
        <v>#N/A</v>
      </c>
    </row>
    <row r="133" spans="1:16" ht="20.25" customHeight="1" x14ac:dyDescent="0.35">
      <c r="A133" s="18" t="s">
        <v>826</v>
      </c>
      <c r="B133" s="18" t="s">
        <v>827</v>
      </c>
      <c r="C133" s="18" t="s">
        <v>775</v>
      </c>
      <c r="D133" s="18" t="s">
        <v>828</v>
      </c>
      <c r="E133" s="18" t="s">
        <v>468</v>
      </c>
      <c r="F133" s="18" t="s">
        <v>469</v>
      </c>
      <c r="G133" s="19">
        <v>44337</v>
      </c>
      <c r="H133" s="18" t="s">
        <v>544</v>
      </c>
      <c r="I133" s="19">
        <v>44349</v>
      </c>
      <c r="J133" s="19">
        <v>44361</v>
      </c>
      <c r="K133" s="19">
        <v>44371</v>
      </c>
      <c r="L133" s="19" t="e">
        <v>#N/A</v>
      </c>
      <c r="M133" s="19" t="e">
        <v>#N/A</v>
      </c>
      <c r="N133" s="20" t="s">
        <v>361</v>
      </c>
      <c r="O133" s="20" t="e">
        <v>#N/A</v>
      </c>
      <c r="P133" s="18" t="e">
        <f>Applications!$M133-Applications!$G133</f>
        <v>#N/A</v>
      </c>
    </row>
    <row r="134" spans="1:16" ht="20.25" customHeight="1" x14ac:dyDescent="0.35">
      <c r="A134" s="21" t="s">
        <v>829</v>
      </c>
      <c r="B134" s="21" t="s">
        <v>830</v>
      </c>
      <c r="C134" s="21" t="s">
        <v>831</v>
      </c>
      <c r="D134" s="21" t="s">
        <v>832</v>
      </c>
      <c r="E134" s="21" t="s">
        <v>468</v>
      </c>
      <c r="F134" s="21" t="s">
        <v>469</v>
      </c>
      <c r="G134" s="22">
        <v>44330</v>
      </c>
      <c r="H134" s="21" t="s">
        <v>360</v>
      </c>
      <c r="I134" s="22">
        <v>44343</v>
      </c>
      <c r="J134" s="22">
        <v>44358</v>
      </c>
      <c r="K134" s="22">
        <v>44368</v>
      </c>
      <c r="L134" s="22" t="e">
        <v>#N/A</v>
      </c>
      <c r="M134" s="22" t="e">
        <v>#N/A</v>
      </c>
      <c r="N134" s="23" t="s">
        <v>361</v>
      </c>
      <c r="O134" s="23" t="e">
        <v>#N/A</v>
      </c>
      <c r="P134" s="21" t="e">
        <f>Applications!$M134-Applications!$G134</f>
        <v>#N/A</v>
      </c>
    </row>
    <row r="135" spans="1:16" ht="20.25" customHeight="1" x14ac:dyDescent="0.35">
      <c r="A135" s="18" t="s">
        <v>833</v>
      </c>
      <c r="B135" s="18" t="s">
        <v>153</v>
      </c>
      <c r="C135" s="18" t="s">
        <v>834</v>
      </c>
      <c r="D135" s="18" t="s">
        <v>835</v>
      </c>
      <c r="E135" s="18" t="s">
        <v>468</v>
      </c>
      <c r="F135" s="18" t="s">
        <v>469</v>
      </c>
      <c r="G135" s="19">
        <v>44322</v>
      </c>
      <c r="H135" s="18" t="s">
        <v>432</v>
      </c>
      <c r="I135" s="19">
        <v>44335</v>
      </c>
      <c r="J135" s="19">
        <v>44349</v>
      </c>
      <c r="K135" s="19">
        <v>44358</v>
      </c>
      <c r="L135" s="19" t="e">
        <v>#N/A</v>
      </c>
      <c r="M135" s="19" t="e">
        <v>#N/A</v>
      </c>
      <c r="N135" s="20" t="s">
        <v>361</v>
      </c>
      <c r="O135" s="20" t="e">
        <v>#N/A</v>
      </c>
      <c r="P135" s="18" t="e">
        <f>Applications!$M135-Applications!$G135</f>
        <v>#N/A</v>
      </c>
    </row>
    <row r="136" spans="1:16" ht="20.25" customHeight="1" x14ac:dyDescent="0.35">
      <c r="A136" s="21" t="s">
        <v>836</v>
      </c>
      <c r="B136" s="21" t="s">
        <v>837</v>
      </c>
      <c r="C136" s="21" t="s">
        <v>838</v>
      </c>
      <c r="D136" s="21" t="s">
        <v>839</v>
      </c>
      <c r="E136" s="21" t="s">
        <v>468</v>
      </c>
      <c r="F136" s="21" t="s">
        <v>469</v>
      </c>
      <c r="G136" s="22">
        <v>44329</v>
      </c>
      <c r="H136" s="21" t="s">
        <v>405</v>
      </c>
      <c r="I136" s="22">
        <v>44336</v>
      </c>
      <c r="J136" s="22">
        <v>44351</v>
      </c>
      <c r="K136" s="22">
        <v>44356</v>
      </c>
      <c r="L136" s="22" t="e">
        <v>#N/A</v>
      </c>
      <c r="M136" s="22" t="e">
        <v>#N/A</v>
      </c>
      <c r="N136" s="23" t="s">
        <v>361</v>
      </c>
      <c r="O136" s="23" t="e">
        <v>#N/A</v>
      </c>
      <c r="P136" s="21" t="e">
        <f>Applications!$M136-Applications!$G136</f>
        <v>#N/A</v>
      </c>
    </row>
    <row r="137" spans="1:16" ht="20.25" customHeight="1" x14ac:dyDescent="0.35">
      <c r="A137" s="18" t="s">
        <v>840</v>
      </c>
      <c r="B137" s="18" t="s">
        <v>253</v>
      </c>
      <c r="C137" s="18" t="s">
        <v>841</v>
      </c>
      <c r="D137" s="18" t="s">
        <v>842</v>
      </c>
      <c r="E137" s="18" t="s">
        <v>468</v>
      </c>
      <c r="F137" s="18" t="s">
        <v>469</v>
      </c>
      <c r="G137" s="19">
        <v>44329</v>
      </c>
      <c r="H137" s="18" t="s">
        <v>360</v>
      </c>
      <c r="I137" s="19">
        <v>44340</v>
      </c>
      <c r="J137" s="19">
        <v>44349</v>
      </c>
      <c r="K137" s="19">
        <v>44356</v>
      </c>
      <c r="L137" s="19" t="e">
        <v>#N/A</v>
      </c>
      <c r="M137" s="19" t="e">
        <v>#N/A</v>
      </c>
      <c r="N137" s="20" t="s">
        <v>361</v>
      </c>
      <c r="O137" s="20" t="e">
        <v>#N/A</v>
      </c>
      <c r="P137" s="18" t="e">
        <f>Applications!$M137-Applications!$G137</f>
        <v>#N/A</v>
      </c>
    </row>
    <row r="138" spans="1:16" ht="20.25" customHeight="1" x14ac:dyDescent="0.35">
      <c r="A138" s="21" t="s">
        <v>843</v>
      </c>
      <c r="B138" s="21" t="s">
        <v>702</v>
      </c>
      <c r="C138" s="21" t="s">
        <v>205</v>
      </c>
      <c r="D138" s="21" t="s">
        <v>844</v>
      </c>
      <c r="E138" s="21" t="s">
        <v>468</v>
      </c>
      <c r="F138" s="21" t="s">
        <v>469</v>
      </c>
      <c r="G138" s="22">
        <v>44322</v>
      </c>
      <c r="H138" s="21" t="s">
        <v>370</v>
      </c>
      <c r="I138" s="22">
        <v>44333</v>
      </c>
      <c r="J138" s="22">
        <v>44344</v>
      </c>
      <c r="K138" s="22">
        <v>44356</v>
      </c>
      <c r="L138" s="22" t="e">
        <v>#N/A</v>
      </c>
      <c r="M138" s="22" t="e">
        <v>#N/A</v>
      </c>
      <c r="N138" s="23" t="s">
        <v>361</v>
      </c>
      <c r="O138" s="23" t="e">
        <v>#N/A</v>
      </c>
      <c r="P138" s="21" t="e">
        <f>Applications!$M138-Applications!$G138</f>
        <v>#N/A</v>
      </c>
    </row>
    <row r="139" spans="1:16" ht="20.25" customHeight="1" x14ac:dyDescent="0.35">
      <c r="A139" s="18" t="s">
        <v>845</v>
      </c>
      <c r="B139" s="18" t="s">
        <v>846</v>
      </c>
      <c r="C139" s="18" t="s">
        <v>847</v>
      </c>
      <c r="D139" s="18" t="s">
        <v>848</v>
      </c>
      <c r="E139" s="18" t="s">
        <v>468</v>
      </c>
      <c r="F139" s="18" t="s">
        <v>469</v>
      </c>
      <c r="G139" s="19">
        <v>44323</v>
      </c>
      <c r="H139" s="18" t="s">
        <v>360</v>
      </c>
      <c r="I139" s="19">
        <v>44336</v>
      </c>
      <c r="J139" s="19">
        <v>44340</v>
      </c>
      <c r="K139" s="19">
        <v>44348</v>
      </c>
      <c r="L139" s="19" t="e">
        <v>#N/A</v>
      </c>
      <c r="M139" s="19" t="e">
        <v>#N/A</v>
      </c>
      <c r="N139" s="20" t="s">
        <v>361</v>
      </c>
      <c r="O139" s="20" t="e">
        <v>#N/A</v>
      </c>
      <c r="P139" s="18" t="e">
        <f>Applications!$M139-Applications!$G139</f>
        <v>#N/A</v>
      </c>
    </row>
    <row r="140" spans="1:16" ht="20.25" customHeight="1" x14ac:dyDescent="0.35">
      <c r="A140" s="21" t="s">
        <v>849</v>
      </c>
      <c r="B140" s="21" t="s">
        <v>850</v>
      </c>
      <c r="C140" s="21" t="s">
        <v>851</v>
      </c>
      <c r="D140" s="21" t="s">
        <v>852</v>
      </c>
      <c r="E140" s="21" t="s">
        <v>468</v>
      </c>
      <c r="F140" s="21" t="s">
        <v>469</v>
      </c>
      <c r="G140" s="22">
        <v>44279</v>
      </c>
      <c r="H140" s="21" t="s">
        <v>360</v>
      </c>
      <c r="I140" s="22">
        <v>44298</v>
      </c>
      <c r="J140" s="22">
        <v>44315</v>
      </c>
      <c r="K140" s="22">
        <v>44329</v>
      </c>
      <c r="L140" s="22" t="e">
        <v>#N/A</v>
      </c>
      <c r="M140" s="22" t="e">
        <v>#N/A</v>
      </c>
      <c r="N140" s="23" t="s">
        <v>361</v>
      </c>
      <c r="O140" s="23" t="e">
        <v>#N/A</v>
      </c>
      <c r="P140" s="21" t="e">
        <f>Applications!$M140-Applications!$G140</f>
        <v>#N/A</v>
      </c>
    </row>
    <row r="141" spans="1:16" ht="20.25" customHeight="1" x14ac:dyDescent="0.35">
      <c r="A141" s="18" t="s">
        <v>853</v>
      </c>
      <c r="B141" s="18" t="s">
        <v>854</v>
      </c>
      <c r="C141" s="18" t="s">
        <v>855</v>
      </c>
      <c r="D141" s="18" t="s">
        <v>856</v>
      </c>
      <c r="E141" s="18" t="s">
        <v>468</v>
      </c>
      <c r="F141" s="18" t="s">
        <v>469</v>
      </c>
      <c r="G141" s="19">
        <v>44292</v>
      </c>
      <c r="H141" s="18" t="s">
        <v>544</v>
      </c>
      <c r="I141" s="19">
        <v>44302</v>
      </c>
      <c r="J141" s="19">
        <v>44316</v>
      </c>
      <c r="K141" s="19">
        <v>44328</v>
      </c>
      <c r="L141" s="19" t="e">
        <v>#N/A</v>
      </c>
      <c r="M141" s="19" t="e">
        <v>#N/A</v>
      </c>
      <c r="N141" s="20" t="s">
        <v>361</v>
      </c>
      <c r="O141" s="20" t="e">
        <v>#N/A</v>
      </c>
      <c r="P141" s="18" t="e">
        <f>Applications!$M141-Applications!$G141</f>
        <v>#N/A</v>
      </c>
    </row>
    <row r="142" spans="1:16" ht="20.25" customHeight="1" x14ac:dyDescent="0.35">
      <c r="A142" s="21" t="s">
        <v>857</v>
      </c>
      <c r="B142" s="21" t="s">
        <v>858</v>
      </c>
      <c r="C142" s="21" t="s">
        <v>859</v>
      </c>
      <c r="D142" s="21" t="s">
        <v>860</v>
      </c>
      <c r="E142" s="21" t="s">
        <v>468</v>
      </c>
      <c r="F142" s="21" t="s">
        <v>469</v>
      </c>
      <c r="G142" s="22">
        <v>44293</v>
      </c>
      <c r="H142" s="21" t="s">
        <v>360</v>
      </c>
      <c r="I142" s="22">
        <v>44302</v>
      </c>
      <c r="J142" s="22">
        <v>44319</v>
      </c>
      <c r="K142" s="22">
        <v>44327</v>
      </c>
      <c r="L142" s="22" t="e">
        <v>#N/A</v>
      </c>
      <c r="M142" s="22" t="e">
        <v>#N/A</v>
      </c>
      <c r="N142" s="23" t="s">
        <v>361</v>
      </c>
      <c r="O142" s="23" t="e">
        <v>#N/A</v>
      </c>
      <c r="P142" s="21" t="e">
        <f>Applications!$M142-Applications!$G142</f>
        <v>#N/A</v>
      </c>
    </row>
    <row r="143" spans="1:16" ht="20.25" customHeight="1" x14ac:dyDescent="0.35">
      <c r="A143" s="18" t="s">
        <v>861</v>
      </c>
      <c r="B143" s="18" t="s">
        <v>862</v>
      </c>
      <c r="C143" s="18" t="s">
        <v>863</v>
      </c>
      <c r="D143" s="18" t="s">
        <v>864</v>
      </c>
      <c r="E143" s="18" t="s">
        <v>468</v>
      </c>
      <c r="F143" s="18" t="s">
        <v>469</v>
      </c>
      <c r="G143" s="19">
        <v>44294</v>
      </c>
      <c r="H143" s="18" t="s">
        <v>370</v>
      </c>
      <c r="I143" s="19">
        <v>44307</v>
      </c>
      <c r="J143" s="19">
        <v>44314</v>
      </c>
      <c r="K143" s="19">
        <v>44323</v>
      </c>
      <c r="L143" s="19" t="e">
        <v>#N/A</v>
      </c>
      <c r="M143" s="19" t="e">
        <v>#N/A</v>
      </c>
      <c r="N143" s="20" t="s">
        <v>361</v>
      </c>
      <c r="O143" s="20" t="e">
        <v>#N/A</v>
      </c>
      <c r="P143" s="18" t="e">
        <f>Applications!$M143-Applications!$G143</f>
        <v>#N/A</v>
      </c>
    </row>
    <row r="144" spans="1:16" ht="20.25" customHeight="1" x14ac:dyDescent="0.35">
      <c r="A144" s="21" t="s">
        <v>865</v>
      </c>
      <c r="B144" s="21" t="s">
        <v>866</v>
      </c>
      <c r="C144" s="21" t="s">
        <v>867</v>
      </c>
      <c r="D144" s="21" t="s">
        <v>868</v>
      </c>
      <c r="E144" s="21" t="s">
        <v>468</v>
      </c>
      <c r="F144" s="21" t="s">
        <v>469</v>
      </c>
      <c r="G144" s="22">
        <v>44280</v>
      </c>
      <c r="H144" s="21" t="s">
        <v>462</v>
      </c>
      <c r="I144" s="22">
        <v>44294</v>
      </c>
      <c r="J144" s="22">
        <v>44307</v>
      </c>
      <c r="K144" s="22">
        <v>44320</v>
      </c>
      <c r="L144" s="22" t="e">
        <v>#N/A</v>
      </c>
      <c r="M144" s="22" t="e">
        <v>#N/A</v>
      </c>
      <c r="N144" s="23" t="s">
        <v>361</v>
      </c>
      <c r="O144" s="23" t="e">
        <v>#N/A</v>
      </c>
      <c r="P144" s="21" t="e">
        <f>Applications!$M144-Applications!$G144</f>
        <v>#N/A</v>
      </c>
    </row>
    <row r="145" spans="1:16" ht="20.25" customHeight="1" x14ac:dyDescent="0.35">
      <c r="A145" s="18" t="s">
        <v>869</v>
      </c>
      <c r="B145" s="18" t="s">
        <v>870</v>
      </c>
      <c r="C145" s="18" t="s">
        <v>871</v>
      </c>
      <c r="D145" s="18" t="s">
        <v>872</v>
      </c>
      <c r="E145" s="18" t="s">
        <v>468</v>
      </c>
      <c r="F145" s="18" t="s">
        <v>469</v>
      </c>
      <c r="G145" s="19">
        <v>44284</v>
      </c>
      <c r="H145" s="18" t="s">
        <v>360</v>
      </c>
      <c r="I145" s="19">
        <v>44294</v>
      </c>
      <c r="J145" s="19">
        <v>44302</v>
      </c>
      <c r="K145" s="19">
        <v>44312</v>
      </c>
      <c r="L145" s="19" t="e">
        <v>#N/A</v>
      </c>
      <c r="M145" s="19" t="e">
        <v>#N/A</v>
      </c>
      <c r="N145" s="20" t="s">
        <v>361</v>
      </c>
      <c r="O145" s="20" t="e">
        <v>#N/A</v>
      </c>
      <c r="P145" s="18" t="e">
        <f>Applications!$M145-Applications!$G145</f>
        <v>#N/A</v>
      </c>
    </row>
    <row r="146" spans="1:16" ht="20.25" customHeight="1" x14ac:dyDescent="0.35">
      <c r="A146" s="21" t="s">
        <v>873</v>
      </c>
      <c r="B146" s="21" t="s">
        <v>870</v>
      </c>
      <c r="C146" s="21" t="s">
        <v>874</v>
      </c>
      <c r="D146" s="21" t="s">
        <v>875</v>
      </c>
      <c r="E146" s="21" t="s">
        <v>468</v>
      </c>
      <c r="F146" s="21" t="s">
        <v>469</v>
      </c>
      <c r="G146" s="22">
        <v>44266</v>
      </c>
      <c r="H146" s="21" t="s">
        <v>462</v>
      </c>
      <c r="I146" s="22">
        <v>44279</v>
      </c>
      <c r="J146" s="22">
        <v>44295</v>
      </c>
      <c r="K146" s="22">
        <v>44305</v>
      </c>
      <c r="L146" s="22" t="e">
        <v>#N/A</v>
      </c>
      <c r="M146" s="22" t="e">
        <v>#N/A</v>
      </c>
      <c r="N146" s="23" t="s">
        <v>361</v>
      </c>
      <c r="O146" s="23" t="e">
        <v>#N/A</v>
      </c>
      <c r="P146" s="21" t="e">
        <f>Applications!$M146-Applications!$G146</f>
        <v>#N/A</v>
      </c>
    </row>
    <row r="147" spans="1:16" ht="20.25" customHeight="1" x14ac:dyDescent="0.35">
      <c r="A147" s="18" t="s">
        <v>876</v>
      </c>
      <c r="B147" s="18" t="s">
        <v>877</v>
      </c>
      <c r="C147" s="18" t="s">
        <v>618</v>
      </c>
      <c r="D147" s="18" t="s">
        <v>878</v>
      </c>
      <c r="E147" s="18" t="s">
        <v>468</v>
      </c>
      <c r="F147" s="18" t="s">
        <v>469</v>
      </c>
      <c r="G147" s="19">
        <v>44266</v>
      </c>
      <c r="H147" s="18" t="s">
        <v>544</v>
      </c>
      <c r="I147" s="19">
        <v>44278</v>
      </c>
      <c r="J147" s="19">
        <v>44286</v>
      </c>
      <c r="K147" s="19">
        <v>44299</v>
      </c>
      <c r="L147" s="19" t="e">
        <v>#N/A</v>
      </c>
      <c r="M147" s="19" t="e">
        <v>#N/A</v>
      </c>
      <c r="N147" s="20" t="s">
        <v>361</v>
      </c>
      <c r="O147" s="20" t="e">
        <v>#N/A</v>
      </c>
      <c r="P147" s="18" t="e">
        <f>Applications!$M147-Applications!$G147</f>
        <v>#N/A</v>
      </c>
    </row>
    <row r="148" spans="1:16" ht="20.25" customHeight="1" x14ac:dyDescent="0.35">
      <c r="A148" s="21" t="s">
        <v>879</v>
      </c>
      <c r="B148" s="21" t="s">
        <v>880</v>
      </c>
      <c r="C148" s="21" t="s">
        <v>881</v>
      </c>
      <c r="D148" s="21" t="s">
        <v>882</v>
      </c>
      <c r="E148" s="21" t="s">
        <v>468</v>
      </c>
      <c r="F148" s="21" t="s">
        <v>469</v>
      </c>
      <c r="G148" s="22">
        <v>44253</v>
      </c>
      <c r="H148" s="21" t="s">
        <v>544</v>
      </c>
      <c r="I148" s="22">
        <v>44265</v>
      </c>
      <c r="J148" s="22">
        <v>44272</v>
      </c>
      <c r="K148" s="22">
        <v>44286</v>
      </c>
      <c r="L148" s="22" t="e">
        <v>#N/A</v>
      </c>
      <c r="M148" s="22" t="e">
        <v>#N/A</v>
      </c>
      <c r="N148" s="23" t="s">
        <v>361</v>
      </c>
      <c r="O148" s="23" t="e">
        <v>#N/A</v>
      </c>
      <c r="P148" s="21" t="e">
        <f>Applications!$M148-Applications!$G148</f>
        <v>#N/A</v>
      </c>
    </row>
    <row r="149" spans="1:16" ht="20.25" customHeight="1" x14ac:dyDescent="0.35">
      <c r="A149" s="18" t="s">
        <v>883</v>
      </c>
      <c r="B149" s="18" t="s">
        <v>884</v>
      </c>
      <c r="C149" s="18" t="s">
        <v>316</v>
      </c>
      <c r="D149" s="18" t="s">
        <v>885</v>
      </c>
      <c r="E149" s="18" t="s">
        <v>468</v>
      </c>
      <c r="F149" s="18" t="s">
        <v>469</v>
      </c>
      <c r="G149" s="19">
        <v>44256</v>
      </c>
      <c r="H149" s="18" t="s">
        <v>462</v>
      </c>
      <c r="I149" s="19">
        <v>44260</v>
      </c>
      <c r="J149" s="19">
        <v>44272</v>
      </c>
      <c r="K149" s="19">
        <v>44279</v>
      </c>
      <c r="L149" s="19" t="e">
        <v>#N/A</v>
      </c>
      <c r="M149" s="19" t="e">
        <v>#N/A</v>
      </c>
      <c r="N149" s="20" t="s">
        <v>361</v>
      </c>
      <c r="O149" s="20" t="e">
        <v>#N/A</v>
      </c>
      <c r="P149" s="18" t="e">
        <f>Applications!$M149-Applications!$G149</f>
        <v>#N/A</v>
      </c>
    </row>
    <row r="150" spans="1:16" ht="20.25" customHeight="1" x14ac:dyDescent="0.35">
      <c r="A150" s="21" t="s">
        <v>886</v>
      </c>
      <c r="B150" s="21" t="s">
        <v>215</v>
      </c>
      <c r="C150" s="21" t="s">
        <v>887</v>
      </c>
      <c r="D150" s="21" t="s">
        <v>888</v>
      </c>
      <c r="E150" s="21" t="s">
        <v>468</v>
      </c>
      <c r="F150" s="21" t="s">
        <v>469</v>
      </c>
      <c r="G150" s="22">
        <v>44238</v>
      </c>
      <c r="H150" s="21" t="s">
        <v>405</v>
      </c>
      <c r="I150" s="22">
        <v>44251</v>
      </c>
      <c r="J150" s="22">
        <v>44263</v>
      </c>
      <c r="K150" s="22">
        <v>44267</v>
      </c>
      <c r="L150" s="22" t="e">
        <v>#N/A</v>
      </c>
      <c r="M150" s="22" t="e">
        <v>#N/A</v>
      </c>
      <c r="N150" s="23" t="s">
        <v>361</v>
      </c>
      <c r="O150" s="23" t="e">
        <v>#N/A</v>
      </c>
      <c r="P150" s="21" t="e">
        <f>Applications!$M150-Applications!$G150</f>
        <v>#N/A</v>
      </c>
    </row>
    <row r="151" spans="1:16" ht="20.25" customHeight="1" x14ac:dyDescent="0.35">
      <c r="A151" s="18" t="s">
        <v>889</v>
      </c>
      <c r="B151" s="18" t="s">
        <v>890</v>
      </c>
      <c r="C151" s="18" t="s">
        <v>444</v>
      </c>
      <c r="D151" s="18" t="s">
        <v>891</v>
      </c>
      <c r="E151" s="18" t="s">
        <v>468</v>
      </c>
      <c r="F151" s="18" t="s">
        <v>469</v>
      </c>
      <c r="G151" s="19">
        <v>44224</v>
      </c>
      <c r="H151" s="18" t="s">
        <v>370</v>
      </c>
      <c r="I151" s="19">
        <v>44235</v>
      </c>
      <c r="J151" s="19">
        <v>44246</v>
      </c>
      <c r="K151" s="19">
        <v>44260</v>
      </c>
      <c r="L151" s="19" t="e">
        <v>#N/A</v>
      </c>
      <c r="M151" s="19" t="e">
        <v>#N/A</v>
      </c>
      <c r="N151" s="20" t="s">
        <v>361</v>
      </c>
      <c r="O151" s="20" t="e">
        <v>#N/A</v>
      </c>
      <c r="P151" s="18" t="e">
        <f>Applications!$M151-Applications!$G151</f>
        <v>#N/A</v>
      </c>
    </row>
    <row r="152" spans="1:16" ht="20.25" customHeight="1" x14ac:dyDescent="0.35">
      <c r="A152" s="21" t="s">
        <v>892</v>
      </c>
      <c r="B152" s="21" t="s">
        <v>215</v>
      </c>
      <c r="C152" s="21" t="s">
        <v>297</v>
      </c>
      <c r="D152" s="21" t="s">
        <v>893</v>
      </c>
      <c r="E152" s="21" t="s">
        <v>468</v>
      </c>
      <c r="F152" s="21" t="s">
        <v>469</v>
      </c>
      <c r="G152" s="22">
        <v>44224</v>
      </c>
      <c r="H152" s="21" t="s">
        <v>360</v>
      </c>
      <c r="I152" s="22">
        <v>44228</v>
      </c>
      <c r="J152" s="22">
        <v>44242</v>
      </c>
      <c r="K152" s="22">
        <v>44256</v>
      </c>
      <c r="L152" s="22" t="e">
        <v>#N/A</v>
      </c>
      <c r="M152" s="22" t="e">
        <v>#N/A</v>
      </c>
      <c r="N152" s="23" t="s">
        <v>361</v>
      </c>
      <c r="O152" s="23" t="e">
        <v>#N/A</v>
      </c>
      <c r="P152" s="21" t="e">
        <f>Applications!$M152-Applications!$G152</f>
        <v>#N/A</v>
      </c>
    </row>
    <row r="153" spans="1:16" ht="20.25" customHeight="1" x14ac:dyDescent="0.35">
      <c r="A153" s="18" t="s">
        <v>894</v>
      </c>
      <c r="B153" s="18" t="s">
        <v>368</v>
      </c>
      <c r="C153" s="18" t="s">
        <v>895</v>
      </c>
      <c r="D153" s="18" t="s">
        <v>896</v>
      </c>
      <c r="E153" s="18" t="s">
        <v>468</v>
      </c>
      <c r="F153" s="18" t="s">
        <v>469</v>
      </c>
      <c r="G153" s="19">
        <v>44223</v>
      </c>
      <c r="H153" s="18" t="s">
        <v>360</v>
      </c>
      <c r="I153" s="19">
        <v>44230</v>
      </c>
      <c r="J153" s="19">
        <v>44239</v>
      </c>
      <c r="K153" s="19">
        <v>44253</v>
      </c>
      <c r="L153" s="19" t="e">
        <v>#N/A</v>
      </c>
      <c r="M153" s="19" t="e">
        <v>#N/A</v>
      </c>
      <c r="N153" s="20" t="s">
        <v>361</v>
      </c>
      <c r="O153" s="20" t="e">
        <v>#N/A</v>
      </c>
      <c r="P153" s="18" t="e">
        <f>Applications!$M153-Applications!$G153</f>
        <v>#N/A</v>
      </c>
    </row>
    <row r="154" spans="1:16" ht="20.25" customHeight="1" x14ac:dyDescent="0.35">
      <c r="A154" s="21" t="s">
        <v>897</v>
      </c>
      <c r="B154" s="21" t="s">
        <v>898</v>
      </c>
      <c r="C154" s="21" t="s">
        <v>899</v>
      </c>
      <c r="D154" s="21" t="s">
        <v>900</v>
      </c>
      <c r="E154" s="21" t="s">
        <v>468</v>
      </c>
      <c r="F154" s="21" t="s">
        <v>469</v>
      </c>
      <c r="G154" s="22">
        <v>44225</v>
      </c>
      <c r="H154" s="21" t="s">
        <v>360</v>
      </c>
      <c r="I154" s="22">
        <v>44230</v>
      </c>
      <c r="J154" s="22">
        <v>44239</v>
      </c>
      <c r="K154" s="22">
        <v>44251</v>
      </c>
      <c r="L154" s="22" t="e">
        <v>#N/A</v>
      </c>
      <c r="M154" s="22" t="e">
        <v>#N/A</v>
      </c>
      <c r="N154" s="23" t="s">
        <v>361</v>
      </c>
      <c r="O154" s="23" t="e">
        <v>#N/A</v>
      </c>
      <c r="P154" s="21" t="e">
        <f>Applications!$M154-Applications!$G154</f>
        <v>#N/A</v>
      </c>
    </row>
    <row r="155" spans="1:16" ht="20.25" customHeight="1" x14ac:dyDescent="0.35">
      <c r="A155" s="18" t="s">
        <v>901</v>
      </c>
      <c r="B155" s="18" t="s">
        <v>902</v>
      </c>
      <c r="C155" s="18" t="s">
        <v>165</v>
      </c>
      <c r="D155" s="18" t="s">
        <v>903</v>
      </c>
      <c r="E155" s="18" t="s">
        <v>468</v>
      </c>
      <c r="F155" s="18" t="s">
        <v>469</v>
      </c>
      <c r="G155" s="19">
        <v>44215</v>
      </c>
      <c r="H155" s="18" t="s">
        <v>370</v>
      </c>
      <c r="I155" s="19">
        <v>44223</v>
      </c>
      <c r="J155" s="19">
        <v>44231</v>
      </c>
      <c r="K155" s="19">
        <v>44242</v>
      </c>
      <c r="L155" s="19" t="e">
        <v>#N/A</v>
      </c>
      <c r="M155" s="19" t="e">
        <v>#N/A</v>
      </c>
      <c r="N155" s="20" t="s">
        <v>361</v>
      </c>
      <c r="O155" s="20" t="e">
        <v>#N/A</v>
      </c>
      <c r="P155" s="18" t="e">
        <f>Applications!$M155-Applications!$G155</f>
        <v>#N/A</v>
      </c>
    </row>
    <row r="156" spans="1:16" ht="20.25" customHeight="1" x14ac:dyDescent="0.35">
      <c r="A156" s="21" t="s">
        <v>904</v>
      </c>
      <c r="B156" s="21" t="s">
        <v>905</v>
      </c>
      <c r="C156" s="21" t="s">
        <v>906</v>
      </c>
      <c r="D156" s="21" t="s">
        <v>907</v>
      </c>
      <c r="E156" s="21" t="s">
        <v>468</v>
      </c>
      <c r="F156" s="21" t="s">
        <v>469</v>
      </c>
      <c r="G156" s="22">
        <v>44218</v>
      </c>
      <c r="H156" s="21" t="s">
        <v>360</v>
      </c>
      <c r="I156" s="22">
        <v>44219</v>
      </c>
      <c r="J156" s="22">
        <v>44225</v>
      </c>
      <c r="K156" s="22">
        <v>44239</v>
      </c>
      <c r="L156" s="22" t="e">
        <v>#N/A</v>
      </c>
      <c r="M156" s="22" t="e">
        <v>#N/A</v>
      </c>
      <c r="N156" s="23" t="s">
        <v>361</v>
      </c>
      <c r="O156" s="23" t="e">
        <v>#N/A</v>
      </c>
      <c r="P156" s="21" t="e">
        <f>Applications!$M156-Applications!$G156</f>
        <v>#N/A</v>
      </c>
    </row>
    <row r="157" spans="1:16" ht="20.25" customHeight="1" x14ac:dyDescent="0.35">
      <c r="A157" s="18" t="s">
        <v>908</v>
      </c>
      <c r="B157" s="18" t="s">
        <v>909</v>
      </c>
      <c r="C157" s="18" t="s">
        <v>910</v>
      </c>
      <c r="D157" s="18" t="s">
        <v>911</v>
      </c>
      <c r="E157" s="18" t="s">
        <v>468</v>
      </c>
      <c r="F157" s="18" t="s">
        <v>469</v>
      </c>
      <c r="G157" s="19">
        <v>44342</v>
      </c>
      <c r="H157" s="18" t="s">
        <v>360</v>
      </c>
      <c r="I157" s="19">
        <v>44350</v>
      </c>
      <c r="J157" s="19">
        <v>44362</v>
      </c>
      <c r="K157" s="19">
        <v>44371</v>
      </c>
      <c r="L157" s="19">
        <v>44379</v>
      </c>
      <c r="M157" s="19" t="e">
        <v>#N/A</v>
      </c>
      <c r="N157" s="20" t="s">
        <v>361</v>
      </c>
      <c r="O157" s="20" t="e">
        <v>#N/A</v>
      </c>
      <c r="P157" s="18" t="e">
        <f>Applications!$M157-Applications!$G157</f>
        <v>#N/A</v>
      </c>
    </row>
    <row r="158" spans="1:16" ht="20.25" customHeight="1" x14ac:dyDescent="0.35">
      <c r="A158" s="21" t="s">
        <v>912</v>
      </c>
      <c r="B158" s="21" t="s">
        <v>913</v>
      </c>
      <c r="C158" s="21" t="s">
        <v>572</v>
      </c>
      <c r="D158" s="21" t="s">
        <v>914</v>
      </c>
      <c r="E158" s="21" t="s">
        <v>468</v>
      </c>
      <c r="F158" s="21" t="s">
        <v>469</v>
      </c>
      <c r="G158" s="22">
        <v>44312</v>
      </c>
      <c r="H158" s="21" t="s">
        <v>360</v>
      </c>
      <c r="I158" s="22">
        <v>44322</v>
      </c>
      <c r="J158" s="22">
        <v>44334</v>
      </c>
      <c r="K158" s="22">
        <v>44348</v>
      </c>
      <c r="L158" s="22">
        <v>44357</v>
      </c>
      <c r="M158" s="22" t="e">
        <v>#N/A</v>
      </c>
      <c r="N158" s="23" t="s">
        <v>361</v>
      </c>
      <c r="O158" s="23" t="e">
        <v>#N/A</v>
      </c>
      <c r="P158" s="21" t="e">
        <f>Applications!$M158-Applications!$G158</f>
        <v>#N/A</v>
      </c>
    </row>
    <row r="159" spans="1:16" ht="20.25" customHeight="1" x14ac:dyDescent="0.35">
      <c r="A159" s="18" t="s">
        <v>915</v>
      </c>
      <c r="B159" s="18" t="s">
        <v>916</v>
      </c>
      <c r="C159" s="18" t="s">
        <v>917</v>
      </c>
      <c r="D159" s="18" t="s">
        <v>918</v>
      </c>
      <c r="E159" s="18" t="s">
        <v>468</v>
      </c>
      <c r="F159" s="18" t="s">
        <v>469</v>
      </c>
      <c r="G159" s="19">
        <v>44330</v>
      </c>
      <c r="H159" s="18" t="s">
        <v>360</v>
      </c>
      <c r="I159" s="19">
        <v>44340</v>
      </c>
      <c r="J159" s="19">
        <v>44348</v>
      </c>
      <c r="K159" s="19">
        <v>44354</v>
      </c>
      <c r="L159" s="19">
        <v>44357</v>
      </c>
      <c r="M159" s="19">
        <v>44362</v>
      </c>
      <c r="N159" s="20" t="s">
        <v>463</v>
      </c>
      <c r="O159" s="20">
        <v>58000</v>
      </c>
      <c r="P159" s="18">
        <f>Applications!$M159-Applications!$G159</f>
        <v>32</v>
      </c>
    </row>
    <row r="160" spans="1:16" ht="20.25" customHeight="1" x14ac:dyDescent="0.35">
      <c r="A160" s="21" t="s">
        <v>919</v>
      </c>
      <c r="B160" s="21" t="s">
        <v>218</v>
      </c>
      <c r="C160" s="21" t="s">
        <v>920</v>
      </c>
      <c r="D160" s="21" t="s">
        <v>921</v>
      </c>
      <c r="E160" s="21" t="s">
        <v>468</v>
      </c>
      <c r="F160" s="21" t="s">
        <v>469</v>
      </c>
      <c r="G160" s="22">
        <v>44292</v>
      </c>
      <c r="H160" s="21" t="s">
        <v>360</v>
      </c>
      <c r="I160" s="22">
        <v>44294</v>
      </c>
      <c r="J160" s="22">
        <v>44301</v>
      </c>
      <c r="K160" s="22">
        <v>44313</v>
      </c>
      <c r="L160" s="22">
        <v>44316</v>
      </c>
      <c r="M160" s="22">
        <v>44321</v>
      </c>
      <c r="N160" s="23" t="s">
        <v>463</v>
      </c>
      <c r="O160" s="23">
        <v>60300</v>
      </c>
      <c r="P160" s="21">
        <f>Applications!$M160-Applications!$G160</f>
        <v>29</v>
      </c>
    </row>
    <row r="161" spans="1:16" ht="20.25" customHeight="1" x14ac:dyDescent="0.35">
      <c r="A161" s="18" t="s">
        <v>922</v>
      </c>
      <c r="B161" s="18" t="s">
        <v>923</v>
      </c>
      <c r="C161" s="18" t="s">
        <v>924</v>
      </c>
      <c r="D161" s="18" t="s">
        <v>925</v>
      </c>
      <c r="E161" s="18" t="s">
        <v>468</v>
      </c>
      <c r="F161" s="18" t="s">
        <v>469</v>
      </c>
      <c r="G161" s="19">
        <v>44281</v>
      </c>
      <c r="H161" s="18" t="s">
        <v>432</v>
      </c>
      <c r="I161" s="19">
        <v>44293</v>
      </c>
      <c r="J161" s="19">
        <v>44298</v>
      </c>
      <c r="K161" s="19">
        <v>44305</v>
      </c>
      <c r="L161" s="19">
        <v>44309</v>
      </c>
      <c r="M161" s="19">
        <v>44314</v>
      </c>
      <c r="N161" s="20" t="s">
        <v>463</v>
      </c>
      <c r="O161" s="20">
        <v>60000</v>
      </c>
      <c r="P161" s="18">
        <f>Applications!$M161-Applications!$G161</f>
        <v>33</v>
      </c>
    </row>
    <row r="162" spans="1:16" ht="20.25" customHeight="1" x14ac:dyDescent="0.35">
      <c r="A162" s="21" t="s">
        <v>926</v>
      </c>
      <c r="B162" s="21" t="s">
        <v>927</v>
      </c>
      <c r="C162" s="21" t="s">
        <v>928</v>
      </c>
      <c r="D162" s="21" t="s">
        <v>929</v>
      </c>
      <c r="E162" s="21" t="s">
        <v>468</v>
      </c>
      <c r="F162" s="21" t="s">
        <v>469</v>
      </c>
      <c r="G162" s="22">
        <v>44224</v>
      </c>
      <c r="H162" s="21" t="s">
        <v>370</v>
      </c>
      <c r="I162" s="22">
        <v>44231</v>
      </c>
      <c r="J162" s="22">
        <v>44243</v>
      </c>
      <c r="K162" s="22">
        <v>44251</v>
      </c>
      <c r="L162" s="22">
        <v>44259</v>
      </c>
      <c r="M162" s="22">
        <v>44265</v>
      </c>
      <c r="N162" s="23" t="s">
        <v>463</v>
      </c>
      <c r="O162" s="23">
        <v>61500</v>
      </c>
      <c r="P162" s="21">
        <f>Applications!$M162-Applications!$G162</f>
        <v>41</v>
      </c>
    </row>
    <row r="163" spans="1:16" ht="20.25" customHeight="1" x14ac:dyDescent="0.35">
      <c r="A163" s="18" t="s">
        <v>930</v>
      </c>
      <c r="B163" s="18" t="s">
        <v>931</v>
      </c>
      <c r="C163" s="18" t="s">
        <v>910</v>
      </c>
      <c r="D163" s="18" t="s">
        <v>932</v>
      </c>
      <c r="E163" s="18" t="s">
        <v>933</v>
      </c>
      <c r="F163" s="18" t="s">
        <v>469</v>
      </c>
      <c r="G163" s="19">
        <v>44216</v>
      </c>
      <c r="H163" s="18" t="s">
        <v>405</v>
      </c>
      <c r="I163" s="19" t="e">
        <v>#N/A</v>
      </c>
      <c r="J163" s="19" t="e">
        <v>#N/A</v>
      </c>
      <c r="K163" s="19" t="e">
        <v>#N/A</v>
      </c>
      <c r="L163" s="19" t="e">
        <v>#N/A</v>
      </c>
      <c r="M163" s="19" t="e">
        <v>#N/A</v>
      </c>
      <c r="N163" s="20" t="s">
        <v>361</v>
      </c>
      <c r="O163" s="20" t="e">
        <v>#N/A</v>
      </c>
      <c r="P163" s="18" t="e">
        <f>Applications!$M163-Applications!$G163</f>
        <v>#N/A</v>
      </c>
    </row>
    <row r="164" spans="1:16" ht="20.25" customHeight="1" x14ac:dyDescent="0.35">
      <c r="A164" s="21" t="s">
        <v>934</v>
      </c>
      <c r="B164" s="21" t="s">
        <v>935</v>
      </c>
      <c r="C164" s="21" t="s">
        <v>936</v>
      </c>
      <c r="D164" s="21" t="s">
        <v>937</v>
      </c>
      <c r="E164" s="21" t="s">
        <v>933</v>
      </c>
      <c r="F164" s="21" t="s">
        <v>469</v>
      </c>
      <c r="G164" s="22">
        <v>44218</v>
      </c>
      <c r="H164" s="21" t="s">
        <v>360</v>
      </c>
      <c r="I164" s="22" t="e">
        <v>#N/A</v>
      </c>
      <c r="J164" s="22" t="e">
        <v>#N/A</v>
      </c>
      <c r="K164" s="22" t="e">
        <v>#N/A</v>
      </c>
      <c r="L164" s="22" t="e">
        <v>#N/A</v>
      </c>
      <c r="M164" s="22" t="e">
        <v>#N/A</v>
      </c>
      <c r="N164" s="23" t="s">
        <v>361</v>
      </c>
      <c r="O164" s="23" t="e">
        <v>#N/A</v>
      </c>
      <c r="P164" s="21" t="e">
        <f>Applications!$M164-Applications!$G164</f>
        <v>#N/A</v>
      </c>
    </row>
    <row r="165" spans="1:16" ht="20.25" customHeight="1" x14ac:dyDescent="0.35">
      <c r="A165" s="18" t="s">
        <v>938</v>
      </c>
      <c r="B165" s="18" t="s">
        <v>939</v>
      </c>
      <c r="C165" s="18" t="s">
        <v>376</v>
      </c>
      <c r="D165" s="18" t="s">
        <v>940</v>
      </c>
      <c r="E165" s="18" t="s">
        <v>933</v>
      </c>
      <c r="F165" s="18" t="s">
        <v>469</v>
      </c>
      <c r="G165" s="19">
        <v>44221</v>
      </c>
      <c r="H165" s="18" t="s">
        <v>370</v>
      </c>
      <c r="I165" s="19" t="e">
        <v>#N/A</v>
      </c>
      <c r="J165" s="19" t="e">
        <v>#N/A</v>
      </c>
      <c r="K165" s="19" t="e">
        <v>#N/A</v>
      </c>
      <c r="L165" s="19" t="e">
        <v>#N/A</v>
      </c>
      <c r="M165" s="19" t="e">
        <v>#N/A</v>
      </c>
      <c r="N165" s="20" t="s">
        <v>361</v>
      </c>
      <c r="O165" s="20" t="e">
        <v>#N/A</v>
      </c>
      <c r="P165" s="18" t="e">
        <f>Applications!$M165-Applications!$G165</f>
        <v>#N/A</v>
      </c>
    </row>
    <row r="166" spans="1:16" ht="20.25" customHeight="1" x14ac:dyDescent="0.35">
      <c r="A166" s="21" t="s">
        <v>941</v>
      </c>
      <c r="B166" s="21" t="s">
        <v>942</v>
      </c>
      <c r="C166" s="21" t="s">
        <v>243</v>
      </c>
      <c r="D166" s="21" t="s">
        <v>943</v>
      </c>
      <c r="E166" s="21" t="s">
        <v>933</v>
      </c>
      <c r="F166" s="21" t="s">
        <v>469</v>
      </c>
      <c r="G166" s="22">
        <v>44224</v>
      </c>
      <c r="H166" s="21" t="s">
        <v>360</v>
      </c>
      <c r="I166" s="22" t="e">
        <v>#N/A</v>
      </c>
      <c r="J166" s="22" t="e">
        <v>#N/A</v>
      </c>
      <c r="K166" s="22" t="e">
        <v>#N/A</v>
      </c>
      <c r="L166" s="22" t="e">
        <v>#N/A</v>
      </c>
      <c r="M166" s="22" t="e">
        <v>#N/A</v>
      </c>
      <c r="N166" s="23" t="s">
        <v>361</v>
      </c>
      <c r="O166" s="23" t="e">
        <v>#N/A</v>
      </c>
      <c r="P166" s="21" t="e">
        <f>Applications!$M166-Applications!$G166</f>
        <v>#N/A</v>
      </c>
    </row>
    <row r="167" spans="1:16" ht="20.25" customHeight="1" x14ac:dyDescent="0.35">
      <c r="A167" s="18" t="s">
        <v>944</v>
      </c>
      <c r="B167" s="18" t="s">
        <v>657</v>
      </c>
      <c r="C167" s="18" t="s">
        <v>326</v>
      </c>
      <c r="D167" s="18" t="s">
        <v>945</v>
      </c>
      <c r="E167" s="18" t="s">
        <v>933</v>
      </c>
      <c r="F167" s="18" t="s">
        <v>469</v>
      </c>
      <c r="G167" s="19">
        <v>44225</v>
      </c>
      <c r="H167" s="18" t="s">
        <v>360</v>
      </c>
      <c r="I167" s="19" t="e">
        <v>#N/A</v>
      </c>
      <c r="J167" s="19" t="e">
        <v>#N/A</v>
      </c>
      <c r="K167" s="19" t="e">
        <v>#N/A</v>
      </c>
      <c r="L167" s="19" t="e">
        <v>#N/A</v>
      </c>
      <c r="M167" s="19" t="e">
        <v>#N/A</v>
      </c>
      <c r="N167" s="20" t="s">
        <v>361</v>
      </c>
      <c r="O167" s="20" t="e">
        <v>#N/A</v>
      </c>
      <c r="P167" s="18" t="e">
        <f>Applications!$M167-Applications!$G167</f>
        <v>#N/A</v>
      </c>
    </row>
    <row r="168" spans="1:16" ht="20.25" customHeight="1" x14ac:dyDescent="0.35">
      <c r="A168" s="21" t="s">
        <v>946</v>
      </c>
      <c r="B168" s="21" t="s">
        <v>947</v>
      </c>
      <c r="C168" s="21" t="s">
        <v>948</v>
      </c>
      <c r="D168" s="21" t="s">
        <v>949</v>
      </c>
      <c r="E168" s="21" t="s">
        <v>933</v>
      </c>
      <c r="F168" s="21" t="s">
        <v>469</v>
      </c>
      <c r="G168" s="22">
        <v>44231</v>
      </c>
      <c r="H168" s="21" t="s">
        <v>405</v>
      </c>
      <c r="I168" s="22" t="e">
        <v>#N/A</v>
      </c>
      <c r="J168" s="22" t="e">
        <v>#N/A</v>
      </c>
      <c r="K168" s="22" t="e">
        <v>#N/A</v>
      </c>
      <c r="L168" s="22" t="e">
        <v>#N/A</v>
      </c>
      <c r="M168" s="22" t="e">
        <v>#N/A</v>
      </c>
      <c r="N168" s="23" t="s">
        <v>361</v>
      </c>
      <c r="O168" s="23" t="e">
        <v>#N/A</v>
      </c>
      <c r="P168" s="21" t="e">
        <f>Applications!$M168-Applications!$G168</f>
        <v>#N/A</v>
      </c>
    </row>
    <row r="169" spans="1:16" ht="20.25" customHeight="1" x14ac:dyDescent="0.35">
      <c r="A169" s="18" t="s">
        <v>950</v>
      </c>
      <c r="B169" s="18" t="s">
        <v>951</v>
      </c>
      <c r="C169" s="18" t="s">
        <v>952</v>
      </c>
      <c r="D169" s="18" t="s">
        <v>953</v>
      </c>
      <c r="E169" s="18" t="s">
        <v>933</v>
      </c>
      <c r="F169" s="18" t="s">
        <v>469</v>
      </c>
      <c r="G169" s="19">
        <v>44231</v>
      </c>
      <c r="H169" s="18" t="s">
        <v>360</v>
      </c>
      <c r="I169" s="19" t="e">
        <v>#N/A</v>
      </c>
      <c r="J169" s="19" t="e">
        <v>#N/A</v>
      </c>
      <c r="K169" s="19" t="e">
        <v>#N/A</v>
      </c>
      <c r="L169" s="19" t="e">
        <v>#N/A</v>
      </c>
      <c r="M169" s="19" t="e">
        <v>#N/A</v>
      </c>
      <c r="N169" s="20" t="s">
        <v>361</v>
      </c>
      <c r="O169" s="20" t="e">
        <v>#N/A</v>
      </c>
      <c r="P169" s="18" t="e">
        <f>Applications!$M169-Applications!$G169</f>
        <v>#N/A</v>
      </c>
    </row>
    <row r="170" spans="1:16" ht="20.25" customHeight="1" x14ac:dyDescent="0.35">
      <c r="A170" s="21" t="s">
        <v>954</v>
      </c>
      <c r="B170" s="21" t="s">
        <v>955</v>
      </c>
      <c r="C170" s="21" t="s">
        <v>956</v>
      </c>
      <c r="D170" s="21" t="s">
        <v>957</v>
      </c>
      <c r="E170" s="21" t="s">
        <v>933</v>
      </c>
      <c r="F170" s="21" t="s">
        <v>469</v>
      </c>
      <c r="G170" s="22">
        <v>44249</v>
      </c>
      <c r="H170" s="21" t="s">
        <v>544</v>
      </c>
      <c r="I170" s="22" t="e">
        <v>#N/A</v>
      </c>
      <c r="J170" s="22" t="e">
        <v>#N/A</v>
      </c>
      <c r="K170" s="22" t="e">
        <v>#N/A</v>
      </c>
      <c r="L170" s="22" t="e">
        <v>#N/A</v>
      </c>
      <c r="M170" s="22" t="e">
        <v>#N/A</v>
      </c>
      <c r="N170" s="23" t="s">
        <v>361</v>
      </c>
      <c r="O170" s="23" t="e">
        <v>#N/A</v>
      </c>
      <c r="P170" s="21" t="e">
        <f>Applications!$M170-Applications!$G170</f>
        <v>#N/A</v>
      </c>
    </row>
    <row r="171" spans="1:16" ht="20.25" customHeight="1" x14ac:dyDescent="0.35">
      <c r="A171" s="18" t="s">
        <v>958</v>
      </c>
      <c r="B171" s="18" t="s">
        <v>959</v>
      </c>
      <c r="C171" s="18" t="s">
        <v>960</v>
      </c>
      <c r="D171" s="18" t="s">
        <v>961</v>
      </c>
      <c r="E171" s="18" t="s">
        <v>933</v>
      </c>
      <c r="F171" s="18" t="s">
        <v>469</v>
      </c>
      <c r="G171" s="19">
        <v>44252</v>
      </c>
      <c r="H171" s="18" t="s">
        <v>360</v>
      </c>
      <c r="I171" s="19" t="e">
        <v>#N/A</v>
      </c>
      <c r="J171" s="19" t="e">
        <v>#N/A</v>
      </c>
      <c r="K171" s="19" t="e">
        <v>#N/A</v>
      </c>
      <c r="L171" s="19" t="e">
        <v>#N/A</v>
      </c>
      <c r="M171" s="19" t="e">
        <v>#N/A</v>
      </c>
      <c r="N171" s="20" t="s">
        <v>361</v>
      </c>
      <c r="O171" s="20" t="e">
        <v>#N/A</v>
      </c>
      <c r="P171" s="18" t="e">
        <f>Applications!$M171-Applications!$G171</f>
        <v>#N/A</v>
      </c>
    </row>
    <row r="172" spans="1:16" ht="20.25" customHeight="1" x14ac:dyDescent="0.35">
      <c r="A172" s="21" t="s">
        <v>962</v>
      </c>
      <c r="B172" s="21" t="s">
        <v>963</v>
      </c>
      <c r="C172" s="21" t="s">
        <v>964</v>
      </c>
      <c r="D172" s="21" t="s">
        <v>965</v>
      </c>
      <c r="E172" s="21" t="s">
        <v>933</v>
      </c>
      <c r="F172" s="21" t="s">
        <v>469</v>
      </c>
      <c r="G172" s="22">
        <v>44266</v>
      </c>
      <c r="H172" s="21" t="s">
        <v>544</v>
      </c>
      <c r="I172" s="22" t="e">
        <v>#N/A</v>
      </c>
      <c r="J172" s="22" t="e">
        <v>#N/A</v>
      </c>
      <c r="K172" s="22" t="e">
        <v>#N/A</v>
      </c>
      <c r="L172" s="22" t="e">
        <v>#N/A</v>
      </c>
      <c r="M172" s="22" t="e">
        <v>#N/A</v>
      </c>
      <c r="N172" s="23" t="s">
        <v>361</v>
      </c>
      <c r="O172" s="23" t="e">
        <v>#N/A</v>
      </c>
      <c r="P172" s="21" t="e">
        <f>Applications!$M172-Applications!$G172</f>
        <v>#N/A</v>
      </c>
    </row>
    <row r="173" spans="1:16" ht="20.25" customHeight="1" x14ac:dyDescent="0.35">
      <c r="A173" s="18" t="s">
        <v>966</v>
      </c>
      <c r="B173" s="18" t="s">
        <v>244</v>
      </c>
      <c r="C173" s="18" t="s">
        <v>967</v>
      </c>
      <c r="D173" s="18" t="s">
        <v>968</v>
      </c>
      <c r="E173" s="18" t="s">
        <v>933</v>
      </c>
      <c r="F173" s="18" t="s">
        <v>469</v>
      </c>
      <c r="G173" s="19">
        <v>44273</v>
      </c>
      <c r="H173" s="18" t="s">
        <v>360</v>
      </c>
      <c r="I173" s="19" t="e">
        <v>#N/A</v>
      </c>
      <c r="J173" s="19" t="e">
        <v>#N/A</v>
      </c>
      <c r="K173" s="19" t="e">
        <v>#N/A</v>
      </c>
      <c r="L173" s="19" t="e">
        <v>#N/A</v>
      </c>
      <c r="M173" s="19" t="e">
        <v>#N/A</v>
      </c>
      <c r="N173" s="20" t="s">
        <v>361</v>
      </c>
      <c r="O173" s="20" t="e">
        <v>#N/A</v>
      </c>
      <c r="P173" s="18" t="e">
        <f>Applications!$M173-Applications!$G173</f>
        <v>#N/A</v>
      </c>
    </row>
    <row r="174" spans="1:16" ht="20.25" customHeight="1" x14ac:dyDescent="0.35">
      <c r="A174" s="21" t="s">
        <v>969</v>
      </c>
      <c r="B174" s="21" t="s">
        <v>230</v>
      </c>
      <c r="C174" s="21" t="s">
        <v>970</v>
      </c>
      <c r="D174" s="21" t="s">
        <v>971</v>
      </c>
      <c r="E174" s="21" t="s">
        <v>933</v>
      </c>
      <c r="F174" s="21" t="s">
        <v>469</v>
      </c>
      <c r="G174" s="22">
        <v>44277</v>
      </c>
      <c r="H174" s="21" t="s">
        <v>544</v>
      </c>
      <c r="I174" s="22" t="e">
        <v>#N/A</v>
      </c>
      <c r="J174" s="22" t="e">
        <v>#N/A</v>
      </c>
      <c r="K174" s="22" t="e">
        <v>#N/A</v>
      </c>
      <c r="L174" s="22" t="e">
        <v>#N/A</v>
      </c>
      <c r="M174" s="22" t="e">
        <v>#N/A</v>
      </c>
      <c r="N174" s="23" t="s">
        <v>361</v>
      </c>
      <c r="O174" s="23" t="e">
        <v>#N/A</v>
      </c>
      <c r="P174" s="21" t="e">
        <f>Applications!$M174-Applications!$G174</f>
        <v>#N/A</v>
      </c>
    </row>
    <row r="175" spans="1:16" ht="20.25" customHeight="1" x14ac:dyDescent="0.35">
      <c r="A175" s="18" t="s">
        <v>972</v>
      </c>
      <c r="B175" s="18" t="s">
        <v>973</v>
      </c>
      <c r="C175" s="18" t="s">
        <v>974</v>
      </c>
      <c r="D175" s="18" t="s">
        <v>975</v>
      </c>
      <c r="E175" s="18" t="s">
        <v>933</v>
      </c>
      <c r="F175" s="18" t="s">
        <v>469</v>
      </c>
      <c r="G175" s="19">
        <v>44277</v>
      </c>
      <c r="H175" s="18" t="s">
        <v>360</v>
      </c>
      <c r="I175" s="19" t="e">
        <v>#N/A</v>
      </c>
      <c r="J175" s="19" t="e">
        <v>#N/A</v>
      </c>
      <c r="K175" s="19" t="e">
        <v>#N/A</v>
      </c>
      <c r="L175" s="19" t="e">
        <v>#N/A</v>
      </c>
      <c r="M175" s="19" t="e">
        <v>#N/A</v>
      </c>
      <c r="N175" s="20" t="s">
        <v>361</v>
      </c>
      <c r="O175" s="20" t="e">
        <v>#N/A</v>
      </c>
      <c r="P175" s="18" t="e">
        <f>Applications!$M175-Applications!$G175</f>
        <v>#N/A</v>
      </c>
    </row>
    <row r="176" spans="1:16" ht="20.25" customHeight="1" x14ac:dyDescent="0.35">
      <c r="A176" s="21" t="s">
        <v>976</v>
      </c>
      <c r="B176" s="21" t="s">
        <v>977</v>
      </c>
      <c r="C176" s="21" t="s">
        <v>978</v>
      </c>
      <c r="D176" s="21" t="s">
        <v>979</v>
      </c>
      <c r="E176" s="21" t="s">
        <v>933</v>
      </c>
      <c r="F176" s="21" t="s">
        <v>469</v>
      </c>
      <c r="G176" s="22">
        <v>44281</v>
      </c>
      <c r="H176" s="21" t="s">
        <v>370</v>
      </c>
      <c r="I176" s="22" t="e">
        <v>#N/A</v>
      </c>
      <c r="J176" s="22" t="e">
        <v>#N/A</v>
      </c>
      <c r="K176" s="22" t="e">
        <v>#N/A</v>
      </c>
      <c r="L176" s="22" t="e">
        <v>#N/A</v>
      </c>
      <c r="M176" s="22" t="e">
        <v>#N/A</v>
      </c>
      <c r="N176" s="23" t="s">
        <v>361</v>
      </c>
      <c r="O176" s="23" t="e">
        <v>#N/A</v>
      </c>
      <c r="P176" s="21" t="e">
        <f>Applications!$M176-Applications!$G176</f>
        <v>#N/A</v>
      </c>
    </row>
    <row r="177" spans="1:16" ht="20.25" customHeight="1" x14ac:dyDescent="0.35">
      <c r="A177" s="18" t="s">
        <v>980</v>
      </c>
      <c r="B177" s="18" t="s">
        <v>981</v>
      </c>
      <c r="C177" s="18" t="s">
        <v>982</v>
      </c>
      <c r="D177" s="18" t="s">
        <v>983</v>
      </c>
      <c r="E177" s="18" t="s">
        <v>933</v>
      </c>
      <c r="F177" s="18" t="s">
        <v>469</v>
      </c>
      <c r="G177" s="19">
        <v>44295</v>
      </c>
      <c r="H177" s="18" t="s">
        <v>462</v>
      </c>
      <c r="I177" s="19" t="e">
        <v>#N/A</v>
      </c>
      <c r="J177" s="19" t="e">
        <v>#N/A</v>
      </c>
      <c r="K177" s="19" t="e">
        <v>#N/A</v>
      </c>
      <c r="L177" s="19" t="e">
        <v>#N/A</v>
      </c>
      <c r="M177" s="19" t="e">
        <v>#N/A</v>
      </c>
      <c r="N177" s="20" t="s">
        <v>361</v>
      </c>
      <c r="O177" s="20" t="e">
        <v>#N/A</v>
      </c>
      <c r="P177" s="18" t="e">
        <f>Applications!$M177-Applications!$G177</f>
        <v>#N/A</v>
      </c>
    </row>
    <row r="178" spans="1:16" ht="20.25" customHeight="1" x14ac:dyDescent="0.35">
      <c r="A178" s="21" t="s">
        <v>984</v>
      </c>
      <c r="B178" s="21" t="s">
        <v>830</v>
      </c>
      <c r="C178" s="21" t="s">
        <v>985</v>
      </c>
      <c r="D178" s="21" t="s">
        <v>986</v>
      </c>
      <c r="E178" s="21" t="s">
        <v>933</v>
      </c>
      <c r="F178" s="21" t="s">
        <v>469</v>
      </c>
      <c r="G178" s="22">
        <v>44295</v>
      </c>
      <c r="H178" s="21" t="s">
        <v>370</v>
      </c>
      <c r="I178" s="22" t="e">
        <v>#N/A</v>
      </c>
      <c r="J178" s="22" t="e">
        <v>#N/A</v>
      </c>
      <c r="K178" s="22" t="e">
        <v>#N/A</v>
      </c>
      <c r="L178" s="22" t="e">
        <v>#N/A</v>
      </c>
      <c r="M178" s="22" t="e">
        <v>#N/A</v>
      </c>
      <c r="N178" s="23" t="s">
        <v>361</v>
      </c>
      <c r="O178" s="23" t="e">
        <v>#N/A</v>
      </c>
      <c r="P178" s="21" t="e">
        <f>Applications!$M178-Applications!$G178</f>
        <v>#N/A</v>
      </c>
    </row>
    <row r="179" spans="1:16" ht="20.25" customHeight="1" x14ac:dyDescent="0.35">
      <c r="A179" s="18" t="s">
        <v>987</v>
      </c>
      <c r="B179" s="18" t="s">
        <v>988</v>
      </c>
      <c r="C179" s="18" t="s">
        <v>989</v>
      </c>
      <c r="D179" s="18" t="s">
        <v>990</v>
      </c>
      <c r="E179" s="18" t="s">
        <v>933</v>
      </c>
      <c r="F179" s="18" t="s">
        <v>469</v>
      </c>
      <c r="G179" s="19">
        <v>44344</v>
      </c>
      <c r="H179" s="18" t="s">
        <v>360</v>
      </c>
      <c r="I179" s="19" t="e">
        <v>#N/A</v>
      </c>
      <c r="J179" s="19" t="e">
        <v>#N/A</v>
      </c>
      <c r="K179" s="19" t="e">
        <v>#N/A</v>
      </c>
      <c r="L179" s="19" t="e">
        <v>#N/A</v>
      </c>
      <c r="M179" s="19" t="e">
        <v>#N/A</v>
      </c>
      <c r="N179" s="20" t="s">
        <v>361</v>
      </c>
      <c r="O179" s="20" t="e">
        <v>#N/A</v>
      </c>
      <c r="P179" s="18" t="e">
        <f>Applications!$M179-Applications!$G179</f>
        <v>#N/A</v>
      </c>
    </row>
    <row r="180" spans="1:16" ht="20.25" customHeight="1" x14ac:dyDescent="0.35">
      <c r="A180" s="21" t="s">
        <v>991</v>
      </c>
      <c r="B180" s="21" t="s">
        <v>992</v>
      </c>
      <c r="C180" s="21" t="s">
        <v>185</v>
      </c>
      <c r="D180" s="21" t="s">
        <v>993</v>
      </c>
      <c r="E180" s="21" t="s">
        <v>933</v>
      </c>
      <c r="F180" s="21" t="s">
        <v>469</v>
      </c>
      <c r="G180" s="22">
        <v>44344</v>
      </c>
      <c r="H180" s="21" t="s">
        <v>370</v>
      </c>
      <c r="I180" s="22" t="e">
        <v>#N/A</v>
      </c>
      <c r="J180" s="22" t="e">
        <v>#N/A</v>
      </c>
      <c r="K180" s="22" t="e">
        <v>#N/A</v>
      </c>
      <c r="L180" s="22" t="e">
        <v>#N/A</v>
      </c>
      <c r="M180" s="22" t="e">
        <v>#N/A</v>
      </c>
      <c r="N180" s="23" t="s">
        <v>361</v>
      </c>
      <c r="O180" s="23" t="e">
        <v>#N/A</v>
      </c>
      <c r="P180" s="21" t="e">
        <f>Applications!$M180-Applications!$G180</f>
        <v>#N/A</v>
      </c>
    </row>
    <row r="181" spans="1:16" ht="20.25" customHeight="1" x14ac:dyDescent="0.35">
      <c r="A181" s="18" t="s">
        <v>994</v>
      </c>
      <c r="B181" s="18" t="s">
        <v>995</v>
      </c>
      <c r="C181" s="18" t="s">
        <v>466</v>
      </c>
      <c r="D181" s="18" t="s">
        <v>996</v>
      </c>
      <c r="E181" s="18" t="s">
        <v>933</v>
      </c>
      <c r="F181" s="18" t="s">
        <v>469</v>
      </c>
      <c r="G181" s="19">
        <v>44350</v>
      </c>
      <c r="H181" s="18" t="s">
        <v>370</v>
      </c>
      <c r="I181" s="19" t="e">
        <v>#N/A</v>
      </c>
      <c r="J181" s="19" t="e">
        <v>#N/A</v>
      </c>
      <c r="K181" s="19" t="e">
        <v>#N/A</v>
      </c>
      <c r="L181" s="19" t="e">
        <v>#N/A</v>
      </c>
      <c r="M181" s="19" t="e">
        <v>#N/A</v>
      </c>
      <c r="N181" s="20" t="s">
        <v>361</v>
      </c>
      <c r="O181" s="20" t="e">
        <v>#N/A</v>
      </c>
      <c r="P181" s="18" t="e">
        <f>Applications!$M181-Applications!$G181</f>
        <v>#N/A</v>
      </c>
    </row>
    <row r="182" spans="1:16" ht="20.25" customHeight="1" x14ac:dyDescent="0.35">
      <c r="A182" s="21" t="s">
        <v>997</v>
      </c>
      <c r="B182" s="21" t="s">
        <v>998</v>
      </c>
      <c r="C182" s="21" t="s">
        <v>999</v>
      </c>
      <c r="D182" s="21" t="s">
        <v>1000</v>
      </c>
      <c r="E182" s="21" t="s">
        <v>933</v>
      </c>
      <c r="F182" s="21" t="s">
        <v>469</v>
      </c>
      <c r="G182" s="22">
        <v>44351</v>
      </c>
      <c r="H182" s="21" t="s">
        <v>360</v>
      </c>
      <c r="I182" s="22">
        <v>44368</v>
      </c>
      <c r="J182" s="22" t="e">
        <v>#N/A</v>
      </c>
      <c r="K182" s="22" t="e">
        <v>#N/A</v>
      </c>
      <c r="L182" s="22" t="e">
        <v>#N/A</v>
      </c>
      <c r="M182" s="22" t="e">
        <v>#N/A</v>
      </c>
      <c r="N182" s="23" t="s">
        <v>361</v>
      </c>
      <c r="O182" s="23" t="e">
        <v>#N/A</v>
      </c>
      <c r="P182" s="21" t="e">
        <f>Applications!$M182-Applications!$G182</f>
        <v>#N/A</v>
      </c>
    </row>
    <row r="183" spans="1:16" ht="20.25" customHeight="1" x14ac:dyDescent="0.35">
      <c r="A183" s="18" t="s">
        <v>1001</v>
      </c>
      <c r="B183" s="18" t="s">
        <v>417</v>
      </c>
      <c r="C183" s="18" t="s">
        <v>1002</v>
      </c>
      <c r="D183" s="18" t="s">
        <v>1003</v>
      </c>
      <c r="E183" s="18" t="s">
        <v>933</v>
      </c>
      <c r="F183" s="18" t="s">
        <v>469</v>
      </c>
      <c r="G183" s="19">
        <v>44351</v>
      </c>
      <c r="H183" s="18" t="s">
        <v>370</v>
      </c>
      <c r="I183" s="19">
        <v>44362</v>
      </c>
      <c r="J183" s="19" t="e">
        <v>#N/A</v>
      </c>
      <c r="K183" s="19" t="e">
        <v>#N/A</v>
      </c>
      <c r="L183" s="19" t="e">
        <v>#N/A</v>
      </c>
      <c r="M183" s="19" t="e">
        <v>#N/A</v>
      </c>
      <c r="N183" s="20" t="s">
        <v>361</v>
      </c>
      <c r="O183" s="20" t="e">
        <v>#N/A</v>
      </c>
      <c r="P183" s="18" t="e">
        <f>Applications!$M183-Applications!$G183</f>
        <v>#N/A</v>
      </c>
    </row>
    <row r="184" spans="1:16" ht="20.25" customHeight="1" x14ac:dyDescent="0.35">
      <c r="A184" s="21" t="s">
        <v>1004</v>
      </c>
      <c r="B184" s="21" t="s">
        <v>1005</v>
      </c>
      <c r="C184" s="21" t="s">
        <v>1006</v>
      </c>
      <c r="D184" s="21" t="s">
        <v>1007</v>
      </c>
      <c r="E184" s="21" t="s">
        <v>933</v>
      </c>
      <c r="F184" s="21" t="s">
        <v>469</v>
      </c>
      <c r="G184" s="22">
        <v>44349</v>
      </c>
      <c r="H184" s="21" t="s">
        <v>370</v>
      </c>
      <c r="I184" s="22">
        <v>44357</v>
      </c>
      <c r="J184" s="22" t="e">
        <v>#N/A</v>
      </c>
      <c r="K184" s="22" t="e">
        <v>#N/A</v>
      </c>
      <c r="L184" s="22" t="e">
        <v>#N/A</v>
      </c>
      <c r="M184" s="22" t="e">
        <v>#N/A</v>
      </c>
      <c r="N184" s="23" t="s">
        <v>361</v>
      </c>
      <c r="O184" s="23" t="e">
        <v>#N/A</v>
      </c>
      <c r="P184" s="21" t="e">
        <f>Applications!$M184-Applications!$G184</f>
        <v>#N/A</v>
      </c>
    </row>
    <row r="185" spans="1:16" ht="20.25" customHeight="1" x14ac:dyDescent="0.35">
      <c r="A185" s="18" t="s">
        <v>1008</v>
      </c>
      <c r="B185" s="18" t="s">
        <v>736</v>
      </c>
      <c r="C185" s="18" t="s">
        <v>1009</v>
      </c>
      <c r="D185" s="18" t="s">
        <v>1010</v>
      </c>
      <c r="E185" s="18" t="s">
        <v>933</v>
      </c>
      <c r="F185" s="18" t="s">
        <v>469</v>
      </c>
      <c r="G185" s="19">
        <v>44329</v>
      </c>
      <c r="H185" s="18" t="s">
        <v>360</v>
      </c>
      <c r="I185" s="19">
        <v>44341</v>
      </c>
      <c r="J185" s="19" t="e">
        <v>#N/A</v>
      </c>
      <c r="K185" s="19" t="e">
        <v>#N/A</v>
      </c>
      <c r="L185" s="19" t="e">
        <v>#N/A</v>
      </c>
      <c r="M185" s="19" t="e">
        <v>#N/A</v>
      </c>
      <c r="N185" s="20" t="s">
        <v>361</v>
      </c>
      <c r="O185" s="20" t="e">
        <v>#N/A</v>
      </c>
      <c r="P185" s="18" t="e">
        <f>Applications!$M185-Applications!$G185</f>
        <v>#N/A</v>
      </c>
    </row>
    <row r="186" spans="1:16" ht="20.25" customHeight="1" x14ac:dyDescent="0.35">
      <c r="A186" s="21" t="s">
        <v>1011</v>
      </c>
      <c r="B186" s="21" t="s">
        <v>1012</v>
      </c>
      <c r="C186" s="21" t="s">
        <v>1013</v>
      </c>
      <c r="D186" s="21" t="s">
        <v>1014</v>
      </c>
      <c r="E186" s="21" t="s">
        <v>933</v>
      </c>
      <c r="F186" s="21" t="s">
        <v>469</v>
      </c>
      <c r="G186" s="22">
        <v>44322</v>
      </c>
      <c r="H186" s="21" t="s">
        <v>360</v>
      </c>
      <c r="I186" s="22">
        <v>44335</v>
      </c>
      <c r="J186" s="22" t="e">
        <v>#N/A</v>
      </c>
      <c r="K186" s="22" t="e">
        <v>#N/A</v>
      </c>
      <c r="L186" s="22" t="e">
        <v>#N/A</v>
      </c>
      <c r="M186" s="22" t="e">
        <v>#N/A</v>
      </c>
      <c r="N186" s="23" t="s">
        <v>361</v>
      </c>
      <c r="O186" s="23" t="e">
        <v>#N/A</v>
      </c>
      <c r="P186" s="21" t="e">
        <f>Applications!$M186-Applications!$G186</f>
        <v>#N/A</v>
      </c>
    </row>
    <row r="187" spans="1:16" ht="20.25" customHeight="1" x14ac:dyDescent="0.35">
      <c r="A187" s="18" t="s">
        <v>1015</v>
      </c>
      <c r="B187" s="18" t="s">
        <v>1016</v>
      </c>
      <c r="C187" s="18" t="s">
        <v>671</v>
      </c>
      <c r="D187" s="18" t="s">
        <v>1017</v>
      </c>
      <c r="E187" s="18" t="s">
        <v>933</v>
      </c>
      <c r="F187" s="18" t="s">
        <v>469</v>
      </c>
      <c r="G187" s="19">
        <v>44322</v>
      </c>
      <c r="H187" s="18" t="s">
        <v>360</v>
      </c>
      <c r="I187" s="19">
        <v>44333</v>
      </c>
      <c r="J187" s="19" t="e">
        <v>#N/A</v>
      </c>
      <c r="K187" s="19" t="e">
        <v>#N/A</v>
      </c>
      <c r="L187" s="19" t="e">
        <v>#N/A</v>
      </c>
      <c r="M187" s="19" t="e">
        <v>#N/A</v>
      </c>
      <c r="N187" s="20" t="s">
        <v>361</v>
      </c>
      <c r="O187" s="20" t="e">
        <v>#N/A</v>
      </c>
      <c r="P187" s="18" t="e">
        <f>Applications!$M187-Applications!$G187</f>
        <v>#N/A</v>
      </c>
    </row>
    <row r="188" spans="1:16" ht="20.25" customHeight="1" x14ac:dyDescent="0.35">
      <c r="A188" s="21" t="s">
        <v>1018</v>
      </c>
      <c r="B188" s="21" t="s">
        <v>247</v>
      </c>
      <c r="C188" s="21" t="s">
        <v>1019</v>
      </c>
      <c r="D188" s="21" t="s">
        <v>1020</v>
      </c>
      <c r="E188" s="21" t="s">
        <v>933</v>
      </c>
      <c r="F188" s="21" t="s">
        <v>469</v>
      </c>
      <c r="G188" s="22">
        <v>44302</v>
      </c>
      <c r="H188" s="21" t="s">
        <v>405</v>
      </c>
      <c r="I188" s="22">
        <v>44316</v>
      </c>
      <c r="J188" s="22" t="e">
        <v>#N/A</v>
      </c>
      <c r="K188" s="22" t="e">
        <v>#N/A</v>
      </c>
      <c r="L188" s="22" t="e">
        <v>#N/A</v>
      </c>
      <c r="M188" s="22" t="e">
        <v>#N/A</v>
      </c>
      <c r="N188" s="23" t="s">
        <v>361</v>
      </c>
      <c r="O188" s="23" t="e">
        <v>#N/A</v>
      </c>
      <c r="P188" s="21" t="e">
        <f>Applications!$M188-Applications!$G188</f>
        <v>#N/A</v>
      </c>
    </row>
    <row r="189" spans="1:16" ht="20.25" customHeight="1" x14ac:dyDescent="0.35">
      <c r="A189" s="18" t="s">
        <v>1021</v>
      </c>
      <c r="B189" s="18" t="s">
        <v>546</v>
      </c>
      <c r="C189" s="18" t="s">
        <v>324</v>
      </c>
      <c r="D189" s="18" t="s">
        <v>1022</v>
      </c>
      <c r="E189" s="18" t="s">
        <v>933</v>
      </c>
      <c r="F189" s="18" t="s">
        <v>469</v>
      </c>
      <c r="G189" s="19">
        <v>44309</v>
      </c>
      <c r="H189" s="18" t="s">
        <v>370</v>
      </c>
      <c r="I189" s="19">
        <v>44315</v>
      </c>
      <c r="J189" s="19" t="e">
        <v>#N/A</v>
      </c>
      <c r="K189" s="19" t="e">
        <v>#N/A</v>
      </c>
      <c r="L189" s="19" t="e">
        <v>#N/A</v>
      </c>
      <c r="M189" s="19" t="e">
        <v>#N/A</v>
      </c>
      <c r="N189" s="20" t="s">
        <v>361</v>
      </c>
      <c r="O189" s="20" t="e">
        <v>#N/A</v>
      </c>
      <c r="P189" s="18" t="e">
        <f>Applications!$M189-Applications!$G189</f>
        <v>#N/A</v>
      </c>
    </row>
    <row r="190" spans="1:16" ht="20.25" customHeight="1" x14ac:dyDescent="0.35">
      <c r="A190" s="21" t="s">
        <v>1023</v>
      </c>
      <c r="B190" s="21" t="s">
        <v>1024</v>
      </c>
      <c r="C190" s="21" t="s">
        <v>1025</v>
      </c>
      <c r="D190" s="21" t="s">
        <v>1026</v>
      </c>
      <c r="E190" s="21" t="s">
        <v>933</v>
      </c>
      <c r="F190" s="21" t="s">
        <v>469</v>
      </c>
      <c r="G190" s="22">
        <v>44292</v>
      </c>
      <c r="H190" s="21" t="s">
        <v>370</v>
      </c>
      <c r="I190" s="22">
        <v>44302</v>
      </c>
      <c r="J190" s="22" t="e">
        <v>#N/A</v>
      </c>
      <c r="K190" s="22" t="e">
        <v>#N/A</v>
      </c>
      <c r="L190" s="22" t="e">
        <v>#N/A</v>
      </c>
      <c r="M190" s="22" t="e">
        <v>#N/A</v>
      </c>
      <c r="N190" s="23" t="s">
        <v>361</v>
      </c>
      <c r="O190" s="23" t="e">
        <v>#N/A</v>
      </c>
      <c r="P190" s="21" t="e">
        <f>Applications!$M190-Applications!$G190</f>
        <v>#N/A</v>
      </c>
    </row>
    <row r="191" spans="1:16" ht="20.25" customHeight="1" x14ac:dyDescent="0.35">
      <c r="A191" s="18" t="s">
        <v>1027</v>
      </c>
      <c r="B191" s="18" t="s">
        <v>1028</v>
      </c>
      <c r="C191" s="18" t="s">
        <v>1029</v>
      </c>
      <c r="D191" s="18" t="s">
        <v>1030</v>
      </c>
      <c r="E191" s="18" t="s">
        <v>933</v>
      </c>
      <c r="F191" s="18" t="s">
        <v>469</v>
      </c>
      <c r="G191" s="19">
        <v>44266</v>
      </c>
      <c r="H191" s="18" t="s">
        <v>360</v>
      </c>
      <c r="I191" s="19">
        <v>44280</v>
      </c>
      <c r="J191" s="19" t="e">
        <v>#N/A</v>
      </c>
      <c r="K191" s="19" t="e">
        <v>#N/A</v>
      </c>
      <c r="L191" s="19" t="e">
        <v>#N/A</v>
      </c>
      <c r="M191" s="19" t="e">
        <v>#N/A</v>
      </c>
      <c r="N191" s="20" t="s">
        <v>361</v>
      </c>
      <c r="O191" s="20" t="e">
        <v>#N/A</v>
      </c>
      <c r="P191" s="18" t="e">
        <f>Applications!$M191-Applications!$G191</f>
        <v>#N/A</v>
      </c>
    </row>
    <row r="192" spans="1:16" ht="20.25" customHeight="1" x14ac:dyDescent="0.35">
      <c r="A192" s="21" t="s">
        <v>1031</v>
      </c>
      <c r="B192" s="21" t="s">
        <v>1032</v>
      </c>
      <c r="C192" s="21" t="s">
        <v>1033</v>
      </c>
      <c r="D192" s="21" t="s">
        <v>1034</v>
      </c>
      <c r="E192" s="21" t="s">
        <v>933</v>
      </c>
      <c r="F192" s="21" t="s">
        <v>469</v>
      </c>
      <c r="G192" s="22">
        <v>44266</v>
      </c>
      <c r="H192" s="21" t="s">
        <v>360</v>
      </c>
      <c r="I192" s="22">
        <v>44273</v>
      </c>
      <c r="J192" s="22" t="e">
        <v>#N/A</v>
      </c>
      <c r="K192" s="22" t="e">
        <v>#N/A</v>
      </c>
      <c r="L192" s="22" t="e">
        <v>#N/A</v>
      </c>
      <c r="M192" s="22" t="e">
        <v>#N/A</v>
      </c>
      <c r="N192" s="23" t="s">
        <v>361</v>
      </c>
      <c r="O192" s="23" t="e">
        <v>#N/A</v>
      </c>
      <c r="P192" s="21" t="e">
        <f>Applications!$M192-Applications!$G192</f>
        <v>#N/A</v>
      </c>
    </row>
    <row r="193" spans="1:16" ht="20.25" customHeight="1" x14ac:dyDescent="0.35">
      <c r="A193" s="18" t="s">
        <v>1035</v>
      </c>
      <c r="B193" s="18" t="s">
        <v>1036</v>
      </c>
      <c r="C193" s="18" t="s">
        <v>1037</v>
      </c>
      <c r="D193" s="18" t="s">
        <v>1038</v>
      </c>
      <c r="E193" s="18" t="s">
        <v>933</v>
      </c>
      <c r="F193" s="18" t="s">
        <v>469</v>
      </c>
      <c r="G193" s="19">
        <v>44266</v>
      </c>
      <c r="H193" s="18" t="s">
        <v>360</v>
      </c>
      <c r="I193" s="19">
        <v>44267</v>
      </c>
      <c r="J193" s="19" t="e">
        <v>#N/A</v>
      </c>
      <c r="K193" s="19" t="e">
        <v>#N/A</v>
      </c>
      <c r="L193" s="19" t="e">
        <v>#N/A</v>
      </c>
      <c r="M193" s="19" t="e">
        <v>#N/A</v>
      </c>
      <c r="N193" s="20" t="s">
        <v>361</v>
      </c>
      <c r="O193" s="20" t="e">
        <v>#N/A</v>
      </c>
      <c r="P193" s="18" t="e">
        <f>Applications!$M193-Applications!$G193</f>
        <v>#N/A</v>
      </c>
    </row>
    <row r="194" spans="1:16" ht="20.25" customHeight="1" x14ac:dyDescent="0.35">
      <c r="A194" s="21" t="s">
        <v>1039</v>
      </c>
      <c r="B194" s="21" t="s">
        <v>195</v>
      </c>
      <c r="C194" s="21" t="s">
        <v>1040</v>
      </c>
      <c r="D194" s="21" t="s">
        <v>1041</v>
      </c>
      <c r="E194" s="21" t="s">
        <v>933</v>
      </c>
      <c r="F194" s="21" t="s">
        <v>469</v>
      </c>
      <c r="G194" s="22">
        <v>44239</v>
      </c>
      <c r="H194" s="21" t="s">
        <v>360</v>
      </c>
      <c r="I194" s="22">
        <v>44251</v>
      </c>
      <c r="J194" s="22" t="e">
        <v>#N/A</v>
      </c>
      <c r="K194" s="22" t="e">
        <v>#N/A</v>
      </c>
      <c r="L194" s="22" t="e">
        <v>#N/A</v>
      </c>
      <c r="M194" s="22" t="e">
        <v>#N/A</v>
      </c>
      <c r="N194" s="23" t="s">
        <v>361</v>
      </c>
      <c r="O194" s="23" t="e">
        <v>#N/A</v>
      </c>
      <c r="P194" s="21" t="e">
        <f>Applications!$M194-Applications!$G194</f>
        <v>#N/A</v>
      </c>
    </row>
    <row r="195" spans="1:16" ht="20.25" customHeight="1" x14ac:dyDescent="0.35">
      <c r="A195" s="18" t="s">
        <v>1042</v>
      </c>
      <c r="B195" s="18" t="s">
        <v>1043</v>
      </c>
      <c r="C195" s="18" t="s">
        <v>236</v>
      </c>
      <c r="D195" s="18" t="s">
        <v>1044</v>
      </c>
      <c r="E195" s="18" t="s">
        <v>933</v>
      </c>
      <c r="F195" s="18" t="s">
        <v>469</v>
      </c>
      <c r="G195" s="19">
        <v>44239</v>
      </c>
      <c r="H195" s="18" t="s">
        <v>432</v>
      </c>
      <c r="I195" s="19">
        <v>44250</v>
      </c>
      <c r="J195" s="19" t="e">
        <v>#N/A</v>
      </c>
      <c r="K195" s="19" t="e">
        <v>#N/A</v>
      </c>
      <c r="L195" s="19" t="e">
        <v>#N/A</v>
      </c>
      <c r="M195" s="19" t="e">
        <v>#N/A</v>
      </c>
      <c r="N195" s="20" t="s">
        <v>361</v>
      </c>
      <c r="O195" s="20" t="e">
        <v>#N/A</v>
      </c>
      <c r="P195" s="18" t="e">
        <f>Applications!$M195-Applications!$G195</f>
        <v>#N/A</v>
      </c>
    </row>
    <row r="196" spans="1:16" ht="20.25" customHeight="1" x14ac:dyDescent="0.35">
      <c r="A196" s="21" t="s">
        <v>1045</v>
      </c>
      <c r="B196" s="21" t="s">
        <v>1046</v>
      </c>
      <c r="C196" s="21" t="s">
        <v>730</v>
      </c>
      <c r="D196" s="21" t="s">
        <v>1047</v>
      </c>
      <c r="E196" s="21" t="s">
        <v>933</v>
      </c>
      <c r="F196" s="21" t="s">
        <v>469</v>
      </c>
      <c r="G196" s="22">
        <v>44239</v>
      </c>
      <c r="H196" s="21" t="s">
        <v>370</v>
      </c>
      <c r="I196" s="22">
        <v>44246</v>
      </c>
      <c r="J196" s="22" t="e">
        <v>#N/A</v>
      </c>
      <c r="K196" s="22" t="e">
        <v>#N/A</v>
      </c>
      <c r="L196" s="22" t="e">
        <v>#N/A</v>
      </c>
      <c r="M196" s="22" t="e">
        <v>#N/A</v>
      </c>
      <c r="N196" s="23" t="s">
        <v>361</v>
      </c>
      <c r="O196" s="23" t="e">
        <v>#N/A</v>
      </c>
      <c r="P196" s="21" t="e">
        <f>Applications!$M196-Applications!$G196</f>
        <v>#N/A</v>
      </c>
    </row>
    <row r="197" spans="1:16" ht="20.25" customHeight="1" x14ac:dyDescent="0.35">
      <c r="A197" s="18" t="s">
        <v>1048</v>
      </c>
      <c r="B197" s="18" t="s">
        <v>1049</v>
      </c>
      <c r="C197" s="18" t="s">
        <v>1050</v>
      </c>
      <c r="D197" s="18" t="s">
        <v>1051</v>
      </c>
      <c r="E197" s="18" t="s">
        <v>933</v>
      </c>
      <c r="F197" s="18" t="s">
        <v>469</v>
      </c>
      <c r="G197" s="19">
        <v>44238</v>
      </c>
      <c r="H197" s="18" t="s">
        <v>360</v>
      </c>
      <c r="I197" s="19">
        <v>44245</v>
      </c>
      <c r="J197" s="19" t="e">
        <v>#N/A</v>
      </c>
      <c r="K197" s="19" t="e">
        <v>#N/A</v>
      </c>
      <c r="L197" s="19" t="e">
        <v>#N/A</v>
      </c>
      <c r="M197" s="19" t="e">
        <v>#N/A</v>
      </c>
      <c r="N197" s="20" t="s">
        <v>361</v>
      </c>
      <c r="O197" s="20" t="e">
        <v>#N/A</v>
      </c>
      <c r="P197" s="18" t="e">
        <f>Applications!$M197-Applications!$G197</f>
        <v>#N/A</v>
      </c>
    </row>
    <row r="198" spans="1:16" ht="20.25" customHeight="1" x14ac:dyDescent="0.35">
      <c r="A198" s="21" t="s">
        <v>1052</v>
      </c>
      <c r="B198" s="21" t="s">
        <v>250</v>
      </c>
      <c r="C198" s="21" t="s">
        <v>280</v>
      </c>
      <c r="D198" s="21" t="s">
        <v>1053</v>
      </c>
      <c r="E198" s="21" t="s">
        <v>933</v>
      </c>
      <c r="F198" s="21" t="s">
        <v>469</v>
      </c>
      <c r="G198" s="22">
        <v>44231</v>
      </c>
      <c r="H198" s="21" t="s">
        <v>432</v>
      </c>
      <c r="I198" s="22">
        <v>44243</v>
      </c>
      <c r="J198" s="22" t="e">
        <v>#N/A</v>
      </c>
      <c r="K198" s="22" t="e">
        <v>#N/A</v>
      </c>
      <c r="L198" s="22" t="e">
        <v>#N/A</v>
      </c>
      <c r="M198" s="22" t="e">
        <v>#N/A</v>
      </c>
      <c r="N198" s="23" t="s">
        <v>361</v>
      </c>
      <c r="O198" s="23" t="e">
        <v>#N/A</v>
      </c>
      <c r="P198" s="21" t="e">
        <f>Applications!$M198-Applications!$G198</f>
        <v>#N/A</v>
      </c>
    </row>
    <row r="199" spans="1:16" ht="20.25" customHeight="1" x14ac:dyDescent="0.35">
      <c r="A199" s="18" t="s">
        <v>1054</v>
      </c>
      <c r="B199" s="18" t="s">
        <v>509</v>
      </c>
      <c r="C199" s="18" t="s">
        <v>841</v>
      </c>
      <c r="D199" s="18" t="s">
        <v>1055</v>
      </c>
      <c r="E199" s="18" t="s">
        <v>933</v>
      </c>
      <c r="F199" s="18" t="s">
        <v>469</v>
      </c>
      <c r="G199" s="19">
        <v>44231</v>
      </c>
      <c r="H199" s="18" t="s">
        <v>462</v>
      </c>
      <c r="I199" s="19">
        <v>44236</v>
      </c>
      <c r="J199" s="19" t="e">
        <v>#N/A</v>
      </c>
      <c r="K199" s="19" t="e">
        <v>#N/A</v>
      </c>
      <c r="L199" s="19" t="e">
        <v>#N/A</v>
      </c>
      <c r="M199" s="19" t="e">
        <v>#N/A</v>
      </c>
      <c r="N199" s="20" t="s">
        <v>361</v>
      </c>
      <c r="O199" s="20" t="e">
        <v>#N/A</v>
      </c>
      <c r="P199" s="18" t="e">
        <f>Applications!$M199-Applications!$G199</f>
        <v>#N/A</v>
      </c>
    </row>
    <row r="200" spans="1:16" ht="20.25" customHeight="1" x14ac:dyDescent="0.35">
      <c r="A200" s="21" t="s">
        <v>1056</v>
      </c>
      <c r="B200" s="21" t="s">
        <v>712</v>
      </c>
      <c r="C200" s="21" t="s">
        <v>1057</v>
      </c>
      <c r="D200" s="21" t="s">
        <v>1058</v>
      </c>
      <c r="E200" s="21" t="s">
        <v>933</v>
      </c>
      <c r="F200" s="21" t="s">
        <v>469</v>
      </c>
      <c r="G200" s="22">
        <v>44356</v>
      </c>
      <c r="H200" s="21" t="s">
        <v>370</v>
      </c>
      <c r="I200" s="22">
        <v>44369</v>
      </c>
      <c r="J200" s="22">
        <v>44385</v>
      </c>
      <c r="K200" s="22" t="e">
        <v>#N/A</v>
      </c>
      <c r="L200" s="22" t="e">
        <v>#N/A</v>
      </c>
      <c r="M200" s="22" t="e">
        <v>#N/A</v>
      </c>
      <c r="N200" s="23" t="s">
        <v>361</v>
      </c>
      <c r="O200" s="23" t="e">
        <v>#N/A</v>
      </c>
      <c r="P200" s="21" t="e">
        <f>Applications!$M200-Applications!$G200</f>
        <v>#N/A</v>
      </c>
    </row>
    <row r="201" spans="1:16" ht="20.25" customHeight="1" x14ac:dyDescent="0.35">
      <c r="A201" s="18" t="s">
        <v>1059</v>
      </c>
      <c r="B201" s="18" t="s">
        <v>402</v>
      </c>
      <c r="C201" s="18" t="s">
        <v>1060</v>
      </c>
      <c r="D201" s="18" t="s">
        <v>1061</v>
      </c>
      <c r="E201" s="18" t="s">
        <v>933</v>
      </c>
      <c r="F201" s="18" t="s">
        <v>469</v>
      </c>
      <c r="G201" s="19">
        <v>44355</v>
      </c>
      <c r="H201" s="18" t="s">
        <v>370</v>
      </c>
      <c r="I201" s="19">
        <v>44370</v>
      </c>
      <c r="J201" s="19">
        <v>44382</v>
      </c>
      <c r="K201" s="19" t="e">
        <v>#N/A</v>
      </c>
      <c r="L201" s="19" t="e">
        <v>#N/A</v>
      </c>
      <c r="M201" s="19" t="e">
        <v>#N/A</v>
      </c>
      <c r="N201" s="20" t="s">
        <v>361</v>
      </c>
      <c r="O201" s="20" t="e">
        <v>#N/A</v>
      </c>
      <c r="P201" s="18" t="e">
        <f>Applications!$M201-Applications!$G201</f>
        <v>#N/A</v>
      </c>
    </row>
    <row r="202" spans="1:16" ht="20.25" customHeight="1" x14ac:dyDescent="0.35">
      <c r="A202" s="21" t="s">
        <v>1062</v>
      </c>
      <c r="B202" s="21" t="s">
        <v>253</v>
      </c>
      <c r="C202" s="21" t="s">
        <v>1063</v>
      </c>
      <c r="D202" s="21" t="s">
        <v>1064</v>
      </c>
      <c r="E202" s="21" t="s">
        <v>933</v>
      </c>
      <c r="F202" s="21" t="s">
        <v>469</v>
      </c>
      <c r="G202" s="22">
        <v>44356</v>
      </c>
      <c r="H202" s="21" t="s">
        <v>432</v>
      </c>
      <c r="I202" s="22">
        <v>44361</v>
      </c>
      <c r="J202" s="22">
        <v>44372</v>
      </c>
      <c r="K202" s="22" t="e">
        <v>#N/A</v>
      </c>
      <c r="L202" s="22" t="e">
        <v>#N/A</v>
      </c>
      <c r="M202" s="22" t="e">
        <v>#N/A</v>
      </c>
      <c r="N202" s="23" t="s">
        <v>361</v>
      </c>
      <c r="O202" s="23" t="e">
        <v>#N/A</v>
      </c>
      <c r="P202" s="21" t="e">
        <f>Applications!$M202-Applications!$G202</f>
        <v>#N/A</v>
      </c>
    </row>
    <row r="203" spans="1:16" ht="20.25" customHeight="1" x14ac:dyDescent="0.35">
      <c r="A203" s="18" t="s">
        <v>1065</v>
      </c>
      <c r="B203" s="18" t="s">
        <v>1066</v>
      </c>
      <c r="C203" s="18" t="s">
        <v>1067</v>
      </c>
      <c r="D203" s="18" t="s">
        <v>1068</v>
      </c>
      <c r="E203" s="18" t="s">
        <v>933</v>
      </c>
      <c r="F203" s="18" t="s">
        <v>469</v>
      </c>
      <c r="G203" s="19">
        <v>44351</v>
      </c>
      <c r="H203" s="18" t="s">
        <v>360</v>
      </c>
      <c r="I203" s="19">
        <v>44362</v>
      </c>
      <c r="J203" s="19">
        <v>44369</v>
      </c>
      <c r="K203" s="19" t="e">
        <v>#N/A</v>
      </c>
      <c r="L203" s="19" t="e">
        <v>#N/A</v>
      </c>
      <c r="M203" s="19" t="e">
        <v>#N/A</v>
      </c>
      <c r="N203" s="20" t="s">
        <v>361</v>
      </c>
      <c r="O203" s="20" t="e">
        <v>#N/A</v>
      </c>
      <c r="P203" s="18" t="e">
        <f>Applications!$M203-Applications!$G203</f>
        <v>#N/A</v>
      </c>
    </row>
    <row r="204" spans="1:16" ht="20.25" customHeight="1" x14ac:dyDescent="0.35">
      <c r="A204" s="21" t="s">
        <v>1069</v>
      </c>
      <c r="B204" s="21" t="s">
        <v>1070</v>
      </c>
      <c r="C204" s="21" t="s">
        <v>1071</v>
      </c>
      <c r="D204" s="21" t="s">
        <v>1072</v>
      </c>
      <c r="E204" s="21" t="s">
        <v>933</v>
      </c>
      <c r="F204" s="21" t="s">
        <v>469</v>
      </c>
      <c r="G204" s="22">
        <v>44351</v>
      </c>
      <c r="H204" s="21" t="s">
        <v>360</v>
      </c>
      <c r="I204" s="22">
        <v>44355</v>
      </c>
      <c r="J204" s="22">
        <v>44358</v>
      </c>
      <c r="K204" s="22" t="e">
        <v>#N/A</v>
      </c>
      <c r="L204" s="22" t="e">
        <v>#N/A</v>
      </c>
      <c r="M204" s="22" t="e">
        <v>#N/A</v>
      </c>
      <c r="N204" s="23" t="s">
        <v>361</v>
      </c>
      <c r="O204" s="23" t="e">
        <v>#N/A</v>
      </c>
      <c r="P204" s="21" t="e">
        <f>Applications!$M204-Applications!$G204</f>
        <v>#N/A</v>
      </c>
    </row>
    <row r="205" spans="1:16" ht="20.25" customHeight="1" x14ac:dyDescent="0.35">
      <c r="A205" s="18" t="s">
        <v>1073</v>
      </c>
      <c r="B205" s="18" t="s">
        <v>1074</v>
      </c>
      <c r="C205" s="18" t="s">
        <v>1075</v>
      </c>
      <c r="D205" s="18" t="s">
        <v>1076</v>
      </c>
      <c r="E205" s="18" t="s">
        <v>933</v>
      </c>
      <c r="F205" s="18" t="s">
        <v>469</v>
      </c>
      <c r="G205" s="19">
        <v>44344</v>
      </c>
      <c r="H205" s="18" t="s">
        <v>360</v>
      </c>
      <c r="I205" s="19">
        <v>44355</v>
      </c>
      <c r="J205" s="19">
        <v>44357</v>
      </c>
      <c r="K205" s="19" t="e">
        <v>#N/A</v>
      </c>
      <c r="L205" s="19" t="e">
        <v>#N/A</v>
      </c>
      <c r="M205" s="19" t="e">
        <v>#N/A</v>
      </c>
      <c r="N205" s="20" t="s">
        <v>361</v>
      </c>
      <c r="O205" s="20" t="e">
        <v>#N/A</v>
      </c>
      <c r="P205" s="18" t="e">
        <f>Applications!$M205-Applications!$G205</f>
        <v>#N/A</v>
      </c>
    </row>
    <row r="206" spans="1:16" ht="20.25" customHeight="1" x14ac:dyDescent="0.35">
      <c r="A206" s="21" t="s">
        <v>1077</v>
      </c>
      <c r="B206" s="21" t="s">
        <v>215</v>
      </c>
      <c r="C206" s="21" t="s">
        <v>1078</v>
      </c>
      <c r="D206" s="21" t="s">
        <v>1079</v>
      </c>
      <c r="E206" s="21" t="s">
        <v>933</v>
      </c>
      <c r="F206" s="21" t="s">
        <v>469</v>
      </c>
      <c r="G206" s="22">
        <v>44329</v>
      </c>
      <c r="H206" s="21" t="s">
        <v>405</v>
      </c>
      <c r="I206" s="22">
        <v>44342</v>
      </c>
      <c r="J206" s="22">
        <v>44355</v>
      </c>
      <c r="K206" s="22" t="e">
        <v>#N/A</v>
      </c>
      <c r="L206" s="22" t="e">
        <v>#N/A</v>
      </c>
      <c r="M206" s="22" t="e">
        <v>#N/A</v>
      </c>
      <c r="N206" s="23" t="s">
        <v>361</v>
      </c>
      <c r="O206" s="23" t="e">
        <v>#N/A</v>
      </c>
      <c r="P206" s="21" t="e">
        <f>Applications!$M206-Applications!$G206</f>
        <v>#N/A</v>
      </c>
    </row>
    <row r="207" spans="1:16" ht="20.25" customHeight="1" x14ac:dyDescent="0.35">
      <c r="A207" s="18" t="s">
        <v>1080</v>
      </c>
      <c r="B207" s="18" t="s">
        <v>233</v>
      </c>
      <c r="C207" s="18" t="s">
        <v>910</v>
      </c>
      <c r="D207" s="18" t="s">
        <v>1081</v>
      </c>
      <c r="E207" s="18" t="s">
        <v>933</v>
      </c>
      <c r="F207" s="18" t="s">
        <v>469</v>
      </c>
      <c r="G207" s="19">
        <v>44326</v>
      </c>
      <c r="H207" s="18" t="s">
        <v>370</v>
      </c>
      <c r="I207" s="19">
        <v>44333</v>
      </c>
      <c r="J207" s="19">
        <v>44349</v>
      </c>
      <c r="K207" s="19" t="e">
        <v>#N/A</v>
      </c>
      <c r="L207" s="19" t="e">
        <v>#N/A</v>
      </c>
      <c r="M207" s="19" t="e">
        <v>#N/A</v>
      </c>
      <c r="N207" s="20" t="s">
        <v>361</v>
      </c>
      <c r="O207" s="20" t="e">
        <v>#N/A</v>
      </c>
      <c r="P207" s="18" t="e">
        <f>Applications!$M207-Applications!$G207</f>
        <v>#N/A</v>
      </c>
    </row>
    <row r="208" spans="1:16" ht="20.25" customHeight="1" x14ac:dyDescent="0.35">
      <c r="A208" s="21" t="s">
        <v>1082</v>
      </c>
      <c r="B208" s="21" t="s">
        <v>1083</v>
      </c>
      <c r="C208" s="21" t="s">
        <v>1084</v>
      </c>
      <c r="D208" s="21" t="s">
        <v>1085</v>
      </c>
      <c r="E208" s="21" t="s">
        <v>933</v>
      </c>
      <c r="F208" s="21" t="s">
        <v>469</v>
      </c>
      <c r="G208" s="22">
        <v>44326</v>
      </c>
      <c r="H208" s="21" t="s">
        <v>432</v>
      </c>
      <c r="I208" s="22">
        <v>44335</v>
      </c>
      <c r="J208" s="22">
        <v>44341</v>
      </c>
      <c r="K208" s="22" t="e">
        <v>#N/A</v>
      </c>
      <c r="L208" s="22" t="e">
        <v>#N/A</v>
      </c>
      <c r="M208" s="22" t="e">
        <v>#N/A</v>
      </c>
      <c r="N208" s="23" t="s">
        <v>361</v>
      </c>
      <c r="O208" s="23" t="e">
        <v>#N/A</v>
      </c>
      <c r="P208" s="21" t="e">
        <f>Applications!$M208-Applications!$G208</f>
        <v>#N/A</v>
      </c>
    </row>
    <row r="209" spans="1:16" ht="20.25" customHeight="1" x14ac:dyDescent="0.35">
      <c r="A209" s="18" t="s">
        <v>1086</v>
      </c>
      <c r="B209" s="18" t="s">
        <v>1087</v>
      </c>
      <c r="C209" s="18" t="s">
        <v>1088</v>
      </c>
      <c r="D209" s="18" t="s">
        <v>1089</v>
      </c>
      <c r="E209" s="18" t="s">
        <v>933</v>
      </c>
      <c r="F209" s="18" t="s">
        <v>469</v>
      </c>
      <c r="G209" s="19">
        <v>44322</v>
      </c>
      <c r="H209" s="18" t="s">
        <v>360</v>
      </c>
      <c r="I209" s="19">
        <v>44333</v>
      </c>
      <c r="J209" s="19">
        <v>44336</v>
      </c>
      <c r="K209" s="19" t="e">
        <v>#N/A</v>
      </c>
      <c r="L209" s="19" t="e">
        <v>#N/A</v>
      </c>
      <c r="M209" s="19" t="e">
        <v>#N/A</v>
      </c>
      <c r="N209" s="20" t="s">
        <v>361</v>
      </c>
      <c r="O209" s="20" t="e">
        <v>#N/A</v>
      </c>
      <c r="P209" s="18" t="e">
        <f>Applications!$M209-Applications!$G209</f>
        <v>#N/A</v>
      </c>
    </row>
    <row r="210" spans="1:16" ht="20.25" customHeight="1" x14ac:dyDescent="0.35">
      <c r="A210" s="21" t="s">
        <v>1090</v>
      </c>
      <c r="B210" s="21" t="s">
        <v>233</v>
      </c>
      <c r="C210" s="21" t="s">
        <v>1091</v>
      </c>
      <c r="D210" s="21" t="s">
        <v>1092</v>
      </c>
      <c r="E210" s="21" t="s">
        <v>933</v>
      </c>
      <c r="F210" s="21" t="s">
        <v>469</v>
      </c>
      <c r="G210" s="22">
        <v>44309</v>
      </c>
      <c r="H210" s="21" t="s">
        <v>432</v>
      </c>
      <c r="I210" s="22">
        <v>44320</v>
      </c>
      <c r="J210" s="22">
        <v>44327</v>
      </c>
      <c r="K210" s="22" t="e">
        <v>#N/A</v>
      </c>
      <c r="L210" s="22" t="e">
        <v>#N/A</v>
      </c>
      <c r="M210" s="22" t="e">
        <v>#N/A</v>
      </c>
      <c r="N210" s="23" t="s">
        <v>361</v>
      </c>
      <c r="O210" s="23" t="e">
        <v>#N/A</v>
      </c>
      <c r="P210" s="21" t="e">
        <f>Applications!$M210-Applications!$G210</f>
        <v>#N/A</v>
      </c>
    </row>
    <row r="211" spans="1:16" ht="20.25" customHeight="1" x14ac:dyDescent="0.35">
      <c r="A211" s="18" t="s">
        <v>1093</v>
      </c>
      <c r="B211" s="18" t="s">
        <v>827</v>
      </c>
      <c r="C211" s="18" t="s">
        <v>1094</v>
      </c>
      <c r="D211" s="18" t="s">
        <v>1095</v>
      </c>
      <c r="E211" s="18" t="s">
        <v>933</v>
      </c>
      <c r="F211" s="18" t="s">
        <v>469</v>
      </c>
      <c r="G211" s="19">
        <v>44299</v>
      </c>
      <c r="H211" s="18" t="s">
        <v>370</v>
      </c>
      <c r="I211" s="19">
        <v>44306</v>
      </c>
      <c r="J211" s="19">
        <v>44312</v>
      </c>
      <c r="K211" s="19" t="e">
        <v>#N/A</v>
      </c>
      <c r="L211" s="19" t="e">
        <v>#N/A</v>
      </c>
      <c r="M211" s="19" t="e">
        <v>#N/A</v>
      </c>
      <c r="N211" s="20" t="s">
        <v>361</v>
      </c>
      <c r="O211" s="20" t="e">
        <v>#N/A</v>
      </c>
      <c r="P211" s="18" t="e">
        <f>Applications!$M211-Applications!$G211</f>
        <v>#N/A</v>
      </c>
    </row>
    <row r="212" spans="1:16" ht="20.25" customHeight="1" x14ac:dyDescent="0.35">
      <c r="A212" s="21" t="s">
        <v>1096</v>
      </c>
      <c r="B212" s="21" t="s">
        <v>189</v>
      </c>
      <c r="C212" s="21" t="s">
        <v>280</v>
      </c>
      <c r="D212" s="21" t="s">
        <v>1097</v>
      </c>
      <c r="E212" s="21" t="s">
        <v>933</v>
      </c>
      <c r="F212" s="21" t="s">
        <v>469</v>
      </c>
      <c r="G212" s="22">
        <v>44294</v>
      </c>
      <c r="H212" s="21" t="s">
        <v>370</v>
      </c>
      <c r="I212" s="22">
        <v>44299</v>
      </c>
      <c r="J212" s="22">
        <v>44307</v>
      </c>
      <c r="K212" s="22" t="e">
        <v>#N/A</v>
      </c>
      <c r="L212" s="22" t="e">
        <v>#N/A</v>
      </c>
      <c r="M212" s="22" t="e">
        <v>#N/A</v>
      </c>
      <c r="N212" s="23" t="s">
        <v>361</v>
      </c>
      <c r="O212" s="23" t="e">
        <v>#N/A</v>
      </c>
      <c r="P212" s="21" t="e">
        <f>Applications!$M212-Applications!$G212</f>
        <v>#N/A</v>
      </c>
    </row>
    <row r="213" spans="1:16" ht="20.25" customHeight="1" x14ac:dyDescent="0.35">
      <c r="A213" s="18" t="s">
        <v>1098</v>
      </c>
      <c r="B213" s="18" t="s">
        <v>1099</v>
      </c>
      <c r="C213" s="18" t="s">
        <v>402</v>
      </c>
      <c r="D213" s="18" t="s">
        <v>1100</v>
      </c>
      <c r="E213" s="18" t="s">
        <v>933</v>
      </c>
      <c r="F213" s="18" t="s">
        <v>469</v>
      </c>
      <c r="G213" s="19">
        <v>44284</v>
      </c>
      <c r="H213" s="18" t="s">
        <v>432</v>
      </c>
      <c r="I213" s="19">
        <v>44294</v>
      </c>
      <c r="J213" s="19">
        <v>44305</v>
      </c>
      <c r="K213" s="19" t="e">
        <v>#N/A</v>
      </c>
      <c r="L213" s="19" t="e">
        <v>#N/A</v>
      </c>
      <c r="M213" s="19" t="e">
        <v>#N/A</v>
      </c>
      <c r="N213" s="20" t="s">
        <v>361</v>
      </c>
      <c r="O213" s="20" t="e">
        <v>#N/A</v>
      </c>
      <c r="P213" s="18" t="e">
        <f>Applications!$M213-Applications!$G213</f>
        <v>#N/A</v>
      </c>
    </row>
    <row r="214" spans="1:16" ht="20.25" customHeight="1" x14ac:dyDescent="0.35">
      <c r="A214" s="21" t="s">
        <v>1101</v>
      </c>
      <c r="B214" s="21" t="s">
        <v>253</v>
      </c>
      <c r="C214" s="21" t="s">
        <v>1102</v>
      </c>
      <c r="D214" s="21" t="s">
        <v>1103</v>
      </c>
      <c r="E214" s="21" t="s">
        <v>933</v>
      </c>
      <c r="F214" s="21" t="s">
        <v>469</v>
      </c>
      <c r="G214" s="22">
        <v>44266</v>
      </c>
      <c r="H214" s="21" t="s">
        <v>360</v>
      </c>
      <c r="I214" s="22">
        <v>44279</v>
      </c>
      <c r="J214" s="22">
        <v>44287</v>
      </c>
      <c r="K214" s="22" t="e">
        <v>#N/A</v>
      </c>
      <c r="L214" s="22" t="e">
        <v>#N/A</v>
      </c>
      <c r="M214" s="22" t="e">
        <v>#N/A</v>
      </c>
      <c r="N214" s="23" t="s">
        <v>361</v>
      </c>
      <c r="O214" s="23" t="e">
        <v>#N/A</v>
      </c>
      <c r="P214" s="21" t="e">
        <f>Applications!$M214-Applications!$G214</f>
        <v>#N/A</v>
      </c>
    </row>
    <row r="215" spans="1:16" ht="20.25" customHeight="1" x14ac:dyDescent="0.35">
      <c r="A215" s="18" t="s">
        <v>1104</v>
      </c>
      <c r="B215" s="18" t="s">
        <v>1105</v>
      </c>
      <c r="C215" s="18" t="s">
        <v>1106</v>
      </c>
      <c r="D215" s="18" t="s">
        <v>1107</v>
      </c>
      <c r="E215" s="18" t="s">
        <v>933</v>
      </c>
      <c r="F215" s="18" t="s">
        <v>469</v>
      </c>
      <c r="G215" s="19">
        <v>44252</v>
      </c>
      <c r="H215" s="18" t="s">
        <v>405</v>
      </c>
      <c r="I215" s="19">
        <v>44265</v>
      </c>
      <c r="J215" s="19">
        <v>44277</v>
      </c>
      <c r="K215" s="19" t="e">
        <v>#N/A</v>
      </c>
      <c r="L215" s="19" t="e">
        <v>#N/A</v>
      </c>
      <c r="M215" s="19" t="e">
        <v>#N/A</v>
      </c>
      <c r="N215" s="20" t="s">
        <v>361</v>
      </c>
      <c r="O215" s="20" t="e">
        <v>#N/A</v>
      </c>
      <c r="P215" s="18" t="e">
        <f>Applications!$M215-Applications!$G215</f>
        <v>#N/A</v>
      </c>
    </row>
    <row r="216" spans="1:16" ht="20.25" customHeight="1" x14ac:dyDescent="0.35">
      <c r="A216" s="21" t="s">
        <v>1108</v>
      </c>
      <c r="B216" s="21" t="s">
        <v>1109</v>
      </c>
      <c r="C216" s="21" t="s">
        <v>1110</v>
      </c>
      <c r="D216" s="21" t="s">
        <v>1111</v>
      </c>
      <c r="E216" s="21" t="s">
        <v>933</v>
      </c>
      <c r="F216" s="21" t="s">
        <v>469</v>
      </c>
      <c r="G216" s="22">
        <v>44239</v>
      </c>
      <c r="H216" s="21" t="s">
        <v>544</v>
      </c>
      <c r="I216" s="22">
        <v>44252</v>
      </c>
      <c r="J216" s="22">
        <v>44260</v>
      </c>
      <c r="K216" s="22" t="e">
        <v>#N/A</v>
      </c>
      <c r="L216" s="22" t="e">
        <v>#N/A</v>
      </c>
      <c r="M216" s="22" t="e">
        <v>#N/A</v>
      </c>
      <c r="N216" s="23" t="s">
        <v>361</v>
      </c>
      <c r="O216" s="23" t="e">
        <v>#N/A</v>
      </c>
      <c r="P216" s="21" t="e">
        <f>Applications!$M216-Applications!$G216</f>
        <v>#N/A</v>
      </c>
    </row>
    <row r="217" spans="1:16" ht="20.25" customHeight="1" x14ac:dyDescent="0.35">
      <c r="A217" s="18" t="s">
        <v>1112</v>
      </c>
      <c r="B217" s="18" t="s">
        <v>1113</v>
      </c>
      <c r="C217" s="18" t="s">
        <v>1114</v>
      </c>
      <c r="D217" s="18" t="s">
        <v>1115</v>
      </c>
      <c r="E217" s="18" t="s">
        <v>933</v>
      </c>
      <c r="F217" s="18" t="s">
        <v>469</v>
      </c>
      <c r="G217" s="19">
        <v>44224</v>
      </c>
      <c r="H217" s="18" t="s">
        <v>360</v>
      </c>
      <c r="I217" s="19">
        <v>44236</v>
      </c>
      <c r="J217" s="19">
        <v>44249</v>
      </c>
      <c r="K217" s="19" t="e">
        <v>#N/A</v>
      </c>
      <c r="L217" s="19" t="e">
        <v>#N/A</v>
      </c>
      <c r="M217" s="19" t="e">
        <v>#N/A</v>
      </c>
      <c r="N217" s="20" t="s">
        <v>361</v>
      </c>
      <c r="O217" s="20" t="e">
        <v>#N/A</v>
      </c>
      <c r="P217" s="18" t="e">
        <f>Applications!$M217-Applications!$G217</f>
        <v>#N/A</v>
      </c>
    </row>
    <row r="218" spans="1:16" ht="20.25" customHeight="1" x14ac:dyDescent="0.35">
      <c r="A218" s="21" t="s">
        <v>1116</v>
      </c>
      <c r="B218" s="21" t="s">
        <v>1117</v>
      </c>
      <c r="C218" s="21" t="s">
        <v>681</v>
      </c>
      <c r="D218" s="21" t="s">
        <v>1118</v>
      </c>
      <c r="E218" s="21" t="s">
        <v>933</v>
      </c>
      <c r="F218" s="21" t="s">
        <v>469</v>
      </c>
      <c r="G218" s="22">
        <v>44225</v>
      </c>
      <c r="H218" s="21" t="s">
        <v>432</v>
      </c>
      <c r="I218" s="22">
        <v>44236</v>
      </c>
      <c r="J218" s="22">
        <v>44246</v>
      </c>
      <c r="K218" s="22" t="e">
        <v>#N/A</v>
      </c>
      <c r="L218" s="22" t="e">
        <v>#N/A</v>
      </c>
      <c r="M218" s="22" t="e">
        <v>#N/A</v>
      </c>
      <c r="N218" s="23" t="s">
        <v>361</v>
      </c>
      <c r="O218" s="23" t="e">
        <v>#N/A</v>
      </c>
      <c r="P218" s="21" t="e">
        <f>Applications!$M218-Applications!$G218</f>
        <v>#N/A</v>
      </c>
    </row>
    <row r="219" spans="1:16" ht="20.25" customHeight="1" x14ac:dyDescent="0.35">
      <c r="A219" s="18" t="s">
        <v>1119</v>
      </c>
      <c r="B219" s="18" t="s">
        <v>1120</v>
      </c>
      <c r="C219" s="18" t="s">
        <v>1121</v>
      </c>
      <c r="D219" s="18" t="s">
        <v>1122</v>
      </c>
      <c r="E219" s="18" t="s">
        <v>933</v>
      </c>
      <c r="F219" s="18" t="s">
        <v>469</v>
      </c>
      <c r="G219" s="19">
        <v>44221</v>
      </c>
      <c r="H219" s="18" t="s">
        <v>462</v>
      </c>
      <c r="I219" s="19">
        <v>44232</v>
      </c>
      <c r="J219" s="19">
        <v>44244</v>
      </c>
      <c r="K219" s="19" t="e">
        <v>#N/A</v>
      </c>
      <c r="L219" s="19" t="e">
        <v>#N/A</v>
      </c>
      <c r="M219" s="19" t="e">
        <v>#N/A</v>
      </c>
      <c r="N219" s="20" t="s">
        <v>361</v>
      </c>
      <c r="O219" s="20" t="e">
        <v>#N/A</v>
      </c>
      <c r="P219" s="18" t="e">
        <f>Applications!$M219-Applications!$G219</f>
        <v>#N/A</v>
      </c>
    </row>
    <row r="220" spans="1:16" ht="20.25" customHeight="1" x14ac:dyDescent="0.35">
      <c r="A220" s="21" t="s">
        <v>1123</v>
      </c>
      <c r="B220" s="21" t="s">
        <v>1124</v>
      </c>
      <c r="C220" s="21" t="s">
        <v>575</v>
      </c>
      <c r="D220" s="21" t="s">
        <v>1125</v>
      </c>
      <c r="E220" s="21" t="s">
        <v>933</v>
      </c>
      <c r="F220" s="21" t="s">
        <v>469</v>
      </c>
      <c r="G220" s="22">
        <v>44223</v>
      </c>
      <c r="H220" s="21" t="s">
        <v>370</v>
      </c>
      <c r="I220" s="22">
        <v>44231</v>
      </c>
      <c r="J220" s="22">
        <v>44243</v>
      </c>
      <c r="K220" s="22" t="e">
        <v>#N/A</v>
      </c>
      <c r="L220" s="22" t="e">
        <v>#N/A</v>
      </c>
      <c r="M220" s="22" t="e">
        <v>#N/A</v>
      </c>
      <c r="N220" s="23" t="s">
        <v>361</v>
      </c>
      <c r="O220" s="23" t="e">
        <v>#N/A</v>
      </c>
      <c r="P220" s="21" t="e">
        <f>Applications!$M220-Applications!$G220</f>
        <v>#N/A</v>
      </c>
    </row>
    <row r="221" spans="1:16" ht="20.25" customHeight="1" x14ac:dyDescent="0.35">
      <c r="A221" s="18" t="s">
        <v>1126</v>
      </c>
      <c r="B221" s="18" t="s">
        <v>198</v>
      </c>
      <c r="C221" s="18" t="s">
        <v>1127</v>
      </c>
      <c r="D221" s="18" t="s">
        <v>1128</v>
      </c>
      <c r="E221" s="18" t="s">
        <v>933</v>
      </c>
      <c r="F221" s="18" t="s">
        <v>469</v>
      </c>
      <c r="G221" s="19">
        <v>44215</v>
      </c>
      <c r="H221" s="18" t="s">
        <v>360</v>
      </c>
      <c r="I221" s="19">
        <v>44225</v>
      </c>
      <c r="J221" s="19">
        <v>44242</v>
      </c>
      <c r="K221" s="19" t="e">
        <v>#N/A</v>
      </c>
      <c r="L221" s="19" t="e">
        <v>#N/A</v>
      </c>
      <c r="M221" s="19" t="e">
        <v>#N/A</v>
      </c>
      <c r="N221" s="20" t="s">
        <v>361</v>
      </c>
      <c r="O221" s="20" t="e">
        <v>#N/A</v>
      </c>
      <c r="P221" s="18" t="e">
        <f>Applications!$M221-Applications!$G221</f>
        <v>#N/A</v>
      </c>
    </row>
    <row r="222" spans="1:16" ht="20.25" customHeight="1" x14ac:dyDescent="0.35">
      <c r="A222" s="21" t="s">
        <v>1129</v>
      </c>
      <c r="B222" s="21" t="s">
        <v>1130</v>
      </c>
      <c r="C222" s="21" t="s">
        <v>1131</v>
      </c>
      <c r="D222" s="21" t="s">
        <v>1132</v>
      </c>
      <c r="E222" s="21" t="s">
        <v>933</v>
      </c>
      <c r="F222" s="21" t="s">
        <v>469</v>
      </c>
      <c r="G222" s="22">
        <v>44215</v>
      </c>
      <c r="H222" s="21" t="s">
        <v>370</v>
      </c>
      <c r="I222" s="22">
        <v>44216</v>
      </c>
      <c r="J222" s="22">
        <v>44232</v>
      </c>
      <c r="K222" s="22" t="e">
        <v>#N/A</v>
      </c>
      <c r="L222" s="22" t="e">
        <v>#N/A</v>
      </c>
      <c r="M222" s="22" t="e">
        <v>#N/A</v>
      </c>
      <c r="N222" s="23" t="s">
        <v>361</v>
      </c>
      <c r="O222" s="23" t="e">
        <v>#N/A</v>
      </c>
      <c r="P222" s="21" t="e">
        <f>Applications!$M222-Applications!$G222</f>
        <v>#N/A</v>
      </c>
    </row>
    <row r="223" spans="1:16" ht="20.25" customHeight="1" x14ac:dyDescent="0.35">
      <c r="A223" s="18" t="s">
        <v>1133</v>
      </c>
      <c r="B223" s="18" t="s">
        <v>330</v>
      </c>
      <c r="C223" s="18" t="s">
        <v>1134</v>
      </c>
      <c r="D223" s="18" t="s">
        <v>1135</v>
      </c>
      <c r="E223" s="18" t="s">
        <v>933</v>
      </c>
      <c r="F223" s="18" t="s">
        <v>469</v>
      </c>
      <c r="G223" s="19">
        <v>44351</v>
      </c>
      <c r="H223" s="18" t="s">
        <v>360</v>
      </c>
      <c r="I223" s="19">
        <v>44362</v>
      </c>
      <c r="J223" s="19">
        <v>44371</v>
      </c>
      <c r="K223" s="19">
        <v>44385</v>
      </c>
      <c r="L223" s="19" t="e">
        <v>#N/A</v>
      </c>
      <c r="M223" s="19" t="e">
        <v>#N/A</v>
      </c>
      <c r="N223" s="20" t="s">
        <v>361</v>
      </c>
      <c r="O223" s="20" t="e">
        <v>#N/A</v>
      </c>
      <c r="P223" s="18" t="e">
        <f>Applications!$M223-Applications!$G223</f>
        <v>#N/A</v>
      </c>
    </row>
    <row r="224" spans="1:16" ht="20.25" customHeight="1" x14ac:dyDescent="0.35">
      <c r="A224" s="21" t="s">
        <v>1136</v>
      </c>
      <c r="B224" s="21" t="s">
        <v>1137</v>
      </c>
      <c r="C224" s="21" t="s">
        <v>172</v>
      </c>
      <c r="D224" s="21" t="s">
        <v>1138</v>
      </c>
      <c r="E224" s="21" t="s">
        <v>933</v>
      </c>
      <c r="F224" s="21" t="s">
        <v>469</v>
      </c>
      <c r="G224" s="22">
        <v>44349</v>
      </c>
      <c r="H224" s="21" t="s">
        <v>360</v>
      </c>
      <c r="I224" s="22">
        <v>44361</v>
      </c>
      <c r="J224" s="22">
        <v>44368</v>
      </c>
      <c r="K224" s="22">
        <v>44371</v>
      </c>
      <c r="L224" s="22" t="e">
        <v>#N/A</v>
      </c>
      <c r="M224" s="22" t="e">
        <v>#N/A</v>
      </c>
      <c r="N224" s="23" t="s">
        <v>361</v>
      </c>
      <c r="O224" s="23" t="e">
        <v>#N/A</v>
      </c>
      <c r="P224" s="21" t="e">
        <f>Applications!$M224-Applications!$G224</f>
        <v>#N/A</v>
      </c>
    </row>
    <row r="225" spans="1:16" ht="20.25" customHeight="1" x14ac:dyDescent="0.35">
      <c r="A225" s="18" t="s">
        <v>1139</v>
      </c>
      <c r="B225" s="18" t="s">
        <v>175</v>
      </c>
      <c r="C225" s="18" t="s">
        <v>457</v>
      </c>
      <c r="D225" s="18" t="s">
        <v>1140</v>
      </c>
      <c r="E225" s="18" t="s">
        <v>933</v>
      </c>
      <c r="F225" s="18" t="s">
        <v>469</v>
      </c>
      <c r="G225" s="19">
        <v>44334</v>
      </c>
      <c r="H225" s="18" t="s">
        <v>370</v>
      </c>
      <c r="I225" s="19">
        <v>44343</v>
      </c>
      <c r="J225" s="19">
        <v>44361</v>
      </c>
      <c r="K225" s="19">
        <v>44371</v>
      </c>
      <c r="L225" s="19" t="e">
        <v>#N/A</v>
      </c>
      <c r="M225" s="19" t="e">
        <v>#N/A</v>
      </c>
      <c r="N225" s="20" t="s">
        <v>361</v>
      </c>
      <c r="O225" s="20" t="e">
        <v>#N/A</v>
      </c>
      <c r="P225" s="18" t="e">
        <f>Applications!$M225-Applications!$G225</f>
        <v>#N/A</v>
      </c>
    </row>
    <row r="226" spans="1:16" ht="20.25" customHeight="1" x14ac:dyDescent="0.35">
      <c r="A226" s="21" t="s">
        <v>1141</v>
      </c>
      <c r="B226" s="21" t="s">
        <v>1142</v>
      </c>
      <c r="C226" s="21" t="s">
        <v>1143</v>
      </c>
      <c r="D226" s="21" t="s">
        <v>1144</v>
      </c>
      <c r="E226" s="21" t="s">
        <v>933</v>
      </c>
      <c r="F226" s="21" t="s">
        <v>469</v>
      </c>
      <c r="G226" s="22">
        <v>44326</v>
      </c>
      <c r="H226" s="21" t="s">
        <v>370</v>
      </c>
      <c r="I226" s="22">
        <v>44328</v>
      </c>
      <c r="J226" s="22">
        <v>44333</v>
      </c>
      <c r="K226" s="22">
        <v>44348</v>
      </c>
      <c r="L226" s="22" t="e">
        <v>#N/A</v>
      </c>
      <c r="M226" s="22" t="e">
        <v>#N/A</v>
      </c>
      <c r="N226" s="23" t="s">
        <v>361</v>
      </c>
      <c r="O226" s="23" t="e">
        <v>#N/A</v>
      </c>
      <c r="P226" s="21" t="e">
        <f>Applications!$M226-Applications!$G226</f>
        <v>#N/A</v>
      </c>
    </row>
    <row r="227" spans="1:16" ht="20.25" customHeight="1" x14ac:dyDescent="0.35">
      <c r="A227" s="18" t="s">
        <v>1145</v>
      </c>
      <c r="B227" s="18" t="s">
        <v>1146</v>
      </c>
      <c r="C227" s="18" t="s">
        <v>1147</v>
      </c>
      <c r="D227" s="18" t="s">
        <v>1148</v>
      </c>
      <c r="E227" s="18" t="s">
        <v>933</v>
      </c>
      <c r="F227" s="18" t="s">
        <v>469</v>
      </c>
      <c r="G227" s="19">
        <v>44309</v>
      </c>
      <c r="H227" s="18" t="s">
        <v>370</v>
      </c>
      <c r="I227" s="19">
        <v>44320</v>
      </c>
      <c r="J227" s="19">
        <v>44335</v>
      </c>
      <c r="K227" s="19">
        <v>44344</v>
      </c>
      <c r="L227" s="19" t="e">
        <v>#N/A</v>
      </c>
      <c r="M227" s="19" t="e">
        <v>#N/A</v>
      </c>
      <c r="N227" s="20" t="s">
        <v>361</v>
      </c>
      <c r="O227" s="20" t="e">
        <v>#N/A</v>
      </c>
      <c r="P227" s="18" t="e">
        <f>Applications!$M227-Applications!$G227</f>
        <v>#N/A</v>
      </c>
    </row>
    <row r="228" spans="1:16" ht="20.25" customHeight="1" x14ac:dyDescent="0.35">
      <c r="A228" s="21" t="s">
        <v>1149</v>
      </c>
      <c r="B228" s="21" t="s">
        <v>1150</v>
      </c>
      <c r="C228" s="21" t="s">
        <v>1151</v>
      </c>
      <c r="D228" s="21" t="s">
        <v>1152</v>
      </c>
      <c r="E228" s="21" t="s">
        <v>933</v>
      </c>
      <c r="F228" s="21" t="s">
        <v>469</v>
      </c>
      <c r="G228" s="22">
        <v>44280</v>
      </c>
      <c r="H228" s="21" t="s">
        <v>360</v>
      </c>
      <c r="I228" s="22">
        <v>44292</v>
      </c>
      <c r="J228" s="22">
        <v>44307</v>
      </c>
      <c r="K228" s="22">
        <v>44319</v>
      </c>
      <c r="L228" s="22" t="e">
        <v>#N/A</v>
      </c>
      <c r="M228" s="22" t="e">
        <v>#N/A</v>
      </c>
      <c r="N228" s="23" t="s">
        <v>361</v>
      </c>
      <c r="O228" s="23" t="e">
        <v>#N/A</v>
      </c>
      <c r="P228" s="21" t="e">
        <f>Applications!$M228-Applications!$G228</f>
        <v>#N/A</v>
      </c>
    </row>
    <row r="229" spans="1:16" ht="20.25" customHeight="1" x14ac:dyDescent="0.35">
      <c r="A229" s="18" t="s">
        <v>1153</v>
      </c>
      <c r="B229" s="18" t="s">
        <v>1154</v>
      </c>
      <c r="C229" s="18" t="s">
        <v>1155</v>
      </c>
      <c r="D229" s="18" t="s">
        <v>1156</v>
      </c>
      <c r="E229" s="18" t="s">
        <v>933</v>
      </c>
      <c r="F229" s="18" t="s">
        <v>469</v>
      </c>
      <c r="G229" s="19">
        <v>44280</v>
      </c>
      <c r="H229" s="18" t="s">
        <v>360</v>
      </c>
      <c r="I229" s="19">
        <v>44294</v>
      </c>
      <c r="J229" s="19">
        <v>44305</v>
      </c>
      <c r="K229" s="19">
        <v>44313</v>
      </c>
      <c r="L229" s="19" t="e">
        <v>#N/A</v>
      </c>
      <c r="M229" s="19" t="e">
        <v>#N/A</v>
      </c>
      <c r="N229" s="20" t="s">
        <v>361</v>
      </c>
      <c r="O229" s="20" t="e">
        <v>#N/A</v>
      </c>
      <c r="P229" s="18" t="e">
        <f>Applications!$M229-Applications!$G229</f>
        <v>#N/A</v>
      </c>
    </row>
    <row r="230" spans="1:16" ht="20.25" customHeight="1" x14ac:dyDescent="0.35">
      <c r="A230" s="21" t="s">
        <v>1157</v>
      </c>
      <c r="B230" s="21" t="s">
        <v>215</v>
      </c>
      <c r="C230" s="21" t="s">
        <v>1158</v>
      </c>
      <c r="D230" s="21" t="s">
        <v>1159</v>
      </c>
      <c r="E230" s="21" t="s">
        <v>933</v>
      </c>
      <c r="F230" s="21" t="s">
        <v>469</v>
      </c>
      <c r="G230" s="22">
        <v>44281</v>
      </c>
      <c r="H230" s="21" t="s">
        <v>462</v>
      </c>
      <c r="I230" s="22">
        <v>44287</v>
      </c>
      <c r="J230" s="22">
        <v>44300</v>
      </c>
      <c r="K230" s="22">
        <v>44312</v>
      </c>
      <c r="L230" s="22" t="e">
        <v>#N/A</v>
      </c>
      <c r="M230" s="22" t="e">
        <v>#N/A</v>
      </c>
      <c r="N230" s="23" t="s">
        <v>361</v>
      </c>
      <c r="O230" s="23" t="e">
        <v>#N/A</v>
      </c>
      <c r="P230" s="21" t="e">
        <f>Applications!$M230-Applications!$G230</f>
        <v>#N/A</v>
      </c>
    </row>
    <row r="231" spans="1:16" ht="20.25" customHeight="1" x14ac:dyDescent="0.35">
      <c r="A231" s="18" t="s">
        <v>1160</v>
      </c>
      <c r="B231" s="18" t="s">
        <v>657</v>
      </c>
      <c r="C231" s="18" t="s">
        <v>967</v>
      </c>
      <c r="D231" s="18" t="s">
        <v>1161</v>
      </c>
      <c r="E231" s="18" t="s">
        <v>933</v>
      </c>
      <c r="F231" s="18" t="s">
        <v>469</v>
      </c>
      <c r="G231" s="19">
        <v>44245</v>
      </c>
      <c r="H231" s="18" t="s">
        <v>462</v>
      </c>
      <c r="I231" s="19">
        <v>44257</v>
      </c>
      <c r="J231" s="19">
        <v>44267</v>
      </c>
      <c r="K231" s="19">
        <v>44281</v>
      </c>
      <c r="L231" s="19" t="e">
        <v>#N/A</v>
      </c>
      <c r="M231" s="19" t="e">
        <v>#N/A</v>
      </c>
      <c r="N231" s="20" t="s">
        <v>361</v>
      </c>
      <c r="O231" s="20" t="e">
        <v>#N/A</v>
      </c>
      <c r="P231" s="18" t="e">
        <f>Applications!$M231-Applications!$G231</f>
        <v>#N/A</v>
      </c>
    </row>
    <row r="232" spans="1:16" ht="20.25" customHeight="1" x14ac:dyDescent="0.35">
      <c r="A232" s="21" t="s">
        <v>1162</v>
      </c>
      <c r="B232" s="21" t="s">
        <v>1163</v>
      </c>
      <c r="C232" s="21" t="s">
        <v>1164</v>
      </c>
      <c r="D232" s="21" t="s">
        <v>1165</v>
      </c>
      <c r="E232" s="21" t="s">
        <v>933</v>
      </c>
      <c r="F232" s="21" t="s">
        <v>469</v>
      </c>
      <c r="G232" s="22">
        <v>44245</v>
      </c>
      <c r="H232" s="21" t="s">
        <v>360</v>
      </c>
      <c r="I232" s="22">
        <v>44259</v>
      </c>
      <c r="J232" s="22">
        <v>44272</v>
      </c>
      <c r="K232" s="22">
        <v>44280</v>
      </c>
      <c r="L232" s="22" t="e">
        <v>#N/A</v>
      </c>
      <c r="M232" s="22" t="e">
        <v>#N/A</v>
      </c>
      <c r="N232" s="23" t="s">
        <v>361</v>
      </c>
      <c r="O232" s="23" t="e">
        <v>#N/A</v>
      </c>
      <c r="P232" s="21" t="e">
        <f>Applications!$M232-Applications!$G232</f>
        <v>#N/A</v>
      </c>
    </row>
    <row r="233" spans="1:16" ht="20.25" customHeight="1" x14ac:dyDescent="0.35">
      <c r="A233" s="18" t="s">
        <v>1166</v>
      </c>
      <c r="B233" s="18" t="s">
        <v>1167</v>
      </c>
      <c r="C233" s="18" t="s">
        <v>1168</v>
      </c>
      <c r="D233" s="18" t="s">
        <v>1169</v>
      </c>
      <c r="E233" s="18" t="s">
        <v>933</v>
      </c>
      <c r="F233" s="18" t="s">
        <v>469</v>
      </c>
      <c r="G233" s="19">
        <v>44216</v>
      </c>
      <c r="H233" s="18" t="s">
        <v>360</v>
      </c>
      <c r="I233" s="19">
        <v>44224</v>
      </c>
      <c r="J233" s="19">
        <v>44231</v>
      </c>
      <c r="K233" s="19">
        <v>44249</v>
      </c>
      <c r="L233" s="19" t="e">
        <v>#N/A</v>
      </c>
      <c r="M233" s="19" t="e">
        <v>#N/A</v>
      </c>
      <c r="N233" s="20" t="s">
        <v>361</v>
      </c>
      <c r="O233" s="20" t="e">
        <v>#N/A</v>
      </c>
      <c r="P233" s="18" t="e">
        <f>Applications!$M233-Applications!$G233</f>
        <v>#N/A</v>
      </c>
    </row>
    <row r="234" spans="1:16" ht="20.25" customHeight="1" x14ac:dyDescent="0.35">
      <c r="A234" s="21" t="s">
        <v>1170</v>
      </c>
      <c r="B234" s="21" t="s">
        <v>166</v>
      </c>
      <c r="C234" s="21" t="s">
        <v>1171</v>
      </c>
      <c r="D234" s="21" t="s">
        <v>1172</v>
      </c>
      <c r="E234" s="21" t="s">
        <v>933</v>
      </c>
      <c r="F234" s="21" t="s">
        <v>469</v>
      </c>
      <c r="G234" s="22">
        <v>44315</v>
      </c>
      <c r="H234" s="21" t="s">
        <v>432</v>
      </c>
      <c r="I234" s="22">
        <v>44326</v>
      </c>
      <c r="J234" s="22">
        <v>44336</v>
      </c>
      <c r="K234" s="22">
        <v>44351</v>
      </c>
      <c r="L234" s="22">
        <v>44358</v>
      </c>
      <c r="M234" s="22" t="e">
        <v>#N/A</v>
      </c>
      <c r="N234" s="23" t="s">
        <v>361</v>
      </c>
      <c r="O234" s="23" t="e">
        <v>#N/A</v>
      </c>
      <c r="P234" s="21" t="e">
        <f>Applications!$M234-Applications!$G234</f>
        <v>#N/A</v>
      </c>
    </row>
    <row r="235" spans="1:16" ht="20.25" customHeight="1" x14ac:dyDescent="0.35">
      <c r="A235" s="18" t="s">
        <v>1173</v>
      </c>
      <c r="B235" s="18" t="s">
        <v>719</v>
      </c>
      <c r="C235" s="18" t="s">
        <v>1174</v>
      </c>
      <c r="D235" s="18" t="s">
        <v>1175</v>
      </c>
      <c r="E235" s="18" t="s">
        <v>933</v>
      </c>
      <c r="F235" s="18" t="s">
        <v>469</v>
      </c>
      <c r="G235" s="19">
        <v>44266</v>
      </c>
      <c r="H235" s="18" t="s">
        <v>432</v>
      </c>
      <c r="I235" s="19">
        <v>44278</v>
      </c>
      <c r="J235" s="19">
        <v>44294</v>
      </c>
      <c r="K235" s="19">
        <v>44301</v>
      </c>
      <c r="L235" s="19">
        <v>44308</v>
      </c>
      <c r="M235" s="19" t="e">
        <v>#N/A</v>
      </c>
      <c r="N235" s="20" t="s">
        <v>361</v>
      </c>
      <c r="O235" s="20" t="e">
        <v>#N/A</v>
      </c>
      <c r="P235" s="18" t="e">
        <f>Applications!$M235-Applications!$G235</f>
        <v>#N/A</v>
      </c>
    </row>
    <row r="236" spans="1:16" ht="20.25" customHeight="1" x14ac:dyDescent="0.35">
      <c r="A236" s="21" t="s">
        <v>1176</v>
      </c>
      <c r="B236" s="21" t="s">
        <v>1177</v>
      </c>
      <c r="C236" s="21" t="s">
        <v>208</v>
      </c>
      <c r="D236" s="21" t="s">
        <v>1178</v>
      </c>
      <c r="E236" s="21" t="s">
        <v>933</v>
      </c>
      <c r="F236" s="21" t="s">
        <v>469</v>
      </c>
      <c r="G236" s="22">
        <v>44350</v>
      </c>
      <c r="H236" s="21" t="s">
        <v>360</v>
      </c>
      <c r="I236" s="22">
        <v>44354</v>
      </c>
      <c r="J236" s="22">
        <v>44364</v>
      </c>
      <c r="K236" s="22">
        <v>44376</v>
      </c>
      <c r="L236" s="22">
        <v>44383</v>
      </c>
      <c r="M236" s="22">
        <v>44389</v>
      </c>
      <c r="N236" s="23" t="s">
        <v>463</v>
      </c>
      <c r="O236" s="23">
        <v>50200</v>
      </c>
      <c r="P236" s="21">
        <f>Applications!$M236-Applications!$G236</f>
        <v>39</v>
      </c>
    </row>
    <row r="237" spans="1:16" ht="20.25" customHeight="1" x14ac:dyDescent="0.35">
      <c r="A237" s="18" t="s">
        <v>1179</v>
      </c>
      <c r="B237" s="18" t="s">
        <v>1180</v>
      </c>
      <c r="C237" s="18" t="s">
        <v>1181</v>
      </c>
      <c r="D237" s="18" t="s">
        <v>1182</v>
      </c>
      <c r="E237" s="18" t="s">
        <v>933</v>
      </c>
      <c r="F237" s="18" t="s">
        <v>469</v>
      </c>
      <c r="G237" s="19">
        <v>44252</v>
      </c>
      <c r="H237" s="18" t="s">
        <v>360</v>
      </c>
      <c r="I237" s="19">
        <v>44257</v>
      </c>
      <c r="J237" s="19">
        <v>44270</v>
      </c>
      <c r="K237" s="19">
        <v>44285</v>
      </c>
      <c r="L237" s="19">
        <v>44293</v>
      </c>
      <c r="M237" s="19">
        <v>44298</v>
      </c>
      <c r="N237" s="20" t="s">
        <v>463</v>
      </c>
      <c r="O237" s="20">
        <v>51300</v>
      </c>
      <c r="P237" s="18">
        <f>Applications!$M237-Applications!$G237</f>
        <v>46</v>
      </c>
    </row>
    <row r="238" spans="1:16" ht="20.25" customHeight="1" x14ac:dyDescent="0.35">
      <c r="A238" s="21" t="s">
        <v>1183</v>
      </c>
      <c r="B238" s="21" t="s">
        <v>166</v>
      </c>
      <c r="C238" s="21" t="s">
        <v>1184</v>
      </c>
      <c r="D238" s="21" t="s">
        <v>1185</v>
      </c>
      <c r="E238" s="21" t="s">
        <v>933</v>
      </c>
      <c r="F238" s="21" t="s">
        <v>469</v>
      </c>
      <c r="G238" s="22">
        <v>44249</v>
      </c>
      <c r="H238" s="21" t="s">
        <v>462</v>
      </c>
      <c r="I238" s="22">
        <v>44252</v>
      </c>
      <c r="J238" s="22">
        <v>44265</v>
      </c>
      <c r="K238" s="22">
        <v>44277</v>
      </c>
      <c r="L238" s="22">
        <v>44286</v>
      </c>
      <c r="M238" s="22">
        <v>44293</v>
      </c>
      <c r="N238" s="23" t="s">
        <v>463</v>
      </c>
      <c r="O238" s="23">
        <v>52800</v>
      </c>
      <c r="P238" s="21">
        <f>Applications!$M238-Applications!$G238</f>
        <v>44</v>
      </c>
    </row>
    <row r="239" spans="1:16" ht="20.25" customHeight="1" x14ac:dyDescent="0.35">
      <c r="A239" s="18" t="s">
        <v>1186</v>
      </c>
      <c r="B239" s="18" t="s">
        <v>827</v>
      </c>
      <c r="C239" s="18" t="s">
        <v>1187</v>
      </c>
      <c r="D239" s="18" t="s">
        <v>1188</v>
      </c>
      <c r="E239" s="18" t="s">
        <v>933</v>
      </c>
      <c r="F239" s="18" t="s">
        <v>469</v>
      </c>
      <c r="G239" s="19">
        <v>44239</v>
      </c>
      <c r="H239" s="18" t="s">
        <v>370</v>
      </c>
      <c r="I239" s="19">
        <v>44251</v>
      </c>
      <c r="J239" s="19">
        <v>44263</v>
      </c>
      <c r="K239" s="19">
        <v>44273</v>
      </c>
      <c r="L239" s="19">
        <v>44279</v>
      </c>
      <c r="M239" s="19">
        <v>44284</v>
      </c>
      <c r="N239" s="20" t="s">
        <v>463</v>
      </c>
      <c r="O239" s="20">
        <v>51500</v>
      </c>
      <c r="P239" s="18">
        <f>Applications!$M239-Applications!$G239</f>
        <v>45</v>
      </c>
    </row>
    <row r="240" spans="1:16" ht="20.25" customHeight="1" x14ac:dyDescent="0.35">
      <c r="A240" s="21" t="s">
        <v>1189</v>
      </c>
      <c r="B240" s="21" t="s">
        <v>1190</v>
      </c>
      <c r="C240" s="21" t="s">
        <v>1191</v>
      </c>
      <c r="D240" s="21" t="s">
        <v>1192</v>
      </c>
      <c r="E240" s="21" t="s">
        <v>933</v>
      </c>
      <c r="F240" s="21" t="s">
        <v>469</v>
      </c>
      <c r="G240" s="22">
        <v>44237</v>
      </c>
      <c r="H240" s="21" t="s">
        <v>360</v>
      </c>
      <c r="I240" s="22">
        <v>44245</v>
      </c>
      <c r="J240" s="22">
        <v>44256</v>
      </c>
      <c r="K240" s="22">
        <v>44264</v>
      </c>
      <c r="L240" s="22">
        <v>44271</v>
      </c>
      <c r="M240" s="22">
        <v>44274</v>
      </c>
      <c r="N240" s="23" t="s">
        <v>463</v>
      </c>
      <c r="O240" s="23">
        <v>51900</v>
      </c>
      <c r="P240" s="21">
        <f>Applications!$M240-Applications!$G240</f>
        <v>37</v>
      </c>
    </row>
    <row r="241" spans="1:16" ht="20.25" customHeight="1" x14ac:dyDescent="0.35">
      <c r="A241" s="18" t="s">
        <v>1193</v>
      </c>
      <c r="B241" s="18" t="s">
        <v>1194</v>
      </c>
      <c r="C241" s="18" t="s">
        <v>1195</v>
      </c>
      <c r="D241" s="18" t="s">
        <v>1196</v>
      </c>
      <c r="E241" s="18" t="s">
        <v>1197</v>
      </c>
      <c r="F241" s="18" t="s">
        <v>1198</v>
      </c>
      <c r="G241" s="19">
        <v>44225</v>
      </c>
      <c r="H241" s="18" t="s">
        <v>360</v>
      </c>
      <c r="I241" s="19" t="e">
        <v>#N/A</v>
      </c>
      <c r="J241" s="19" t="e">
        <v>#N/A</v>
      </c>
      <c r="K241" s="19" t="e">
        <v>#N/A</v>
      </c>
      <c r="L241" s="19" t="e">
        <v>#N/A</v>
      </c>
      <c r="M241" s="19" t="e">
        <v>#N/A</v>
      </c>
      <c r="N241" s="20" t="s">
        <v>361</v>
      </c>
      <c r="O241" s="20" t="e">
        <v>#N/A</v>
      </c>
      <c r="P241" s="18" t="e">
        <f>Applications!$M241-Applications!$G241</f>
        <v>#N/A</v>
      </c>
    </row>
    <row r="242" spans="1:16" ht="20.25" customHeight="1" x14ac:dyDescent="0.35">
      <c r="A242" s="21" t="s">
        <v>1199</v>
      </c>
      <c r="B242" s="21" t="s">
        <v>175</v>
      </c>
      <c r="C242" s="21" t="s">
        <v>1200</v>
      </c>
      <c r="D242" s="21" t="s">
        <v>1201</v>
      </c>
      <c r="E242" s="21" t="s">
        <v>1197</v>
      </c>
      <c r="F242" s="21" t="s">
        <v>1198</v>
      </c>
      <c r="G242" s="22">
        <v>44249</v>
      </c>
      <c r="H242" s="21" t="s">
        <v>432</v>
      </c>
      <c r="I242" s="22" t="e">
        <v>#N/A</v>
      </c>
      <c r="J242" s="22" t="e">
        <v>#N/A</v>
      </c>
      <c r="K242" s="22" t="e">
        <v>#N/A</v>
      </c>
      <c r="L242" s="22" t="e">
        <v>#N/A</v>
      </c>
      <c r="M242" s="22" t="e">
        <v>#N/A</v>
      </c>
      <c r="N242" s="23" t="s">
        <v>361</v>
      </c>
      <c r="O242" s="23" t="e">
        <v>#N/A</v>
      </c>
      <c r="P242" s="21" t="e">
        <f>Applications!$M242-Applications!$G242</f>
        <v>#N/A</v>
      </c>
    </row>
    <row r="243" spans="1:16" ht="20.25" customHeight="1" x14ac:dyDescent="0.35">
      <c r="A243" s="18" t="s">
        <v>1202</v>
      </c>
      <c r="B243" s="18" t="s">
        <v>1203</v>
      </c>
      <c r="C243" s="18" t="s">
        <v>1204</v>
      </c>
      <c r="D243" s="18" t="s">
        <v>1205</v>
      </c>
      <c r="E243" s="18" t="s">
        <v>1197</v>
      </c>
      <c r="F243" s="18" t="s">
        <v>1198</v>
      </c>
      <c r="G243" s="19">
        <v>44266</v>
      </c>
      <c r="H243" s="18" t="s">
        <v>370</v>
      </c>
      <c r="I243" s="19" t="e">
        <v>#N/A</v>
      </c>
      <c r="J243" s="19" t="e">
        <v>#N/A</v>
      </c>
      <c r="K243" s="19" t="e">
        <v>#N/A</v>
      </c>
      <c r="L243" s="19" t="e">
        <v>#N/A</v>
      </c>
      <c r="M243" s="19" t="e">
        <v>#N/A</v>
      </c>
      <c r="N243" s="20" t="s">
        <v>361</v>
      </c>
      <c r="O243" s="20" t="e">
        <v>#N/A</v>
      </c>
      <c r="P243" s="18" t="e">
        <f>Applications!$M243-Applications!$G243</f>
        <v>#N/A</v>
      </c>
    </row>
    <row r="244" spans="1:16" ht="20.25" customHeight="1" x14ac:dyDescent="0.35">
      <c r="A244" s="21" t="s">
        <v>1206</v>
      </c>
      <c r="B244" s="21" t="s">
        <v>417</v>
      </c>
      <c r="C244" s="21" t="s">
        <v>599</v>
      </c>
      <c r="D244" s="21" t="s">
        <v>1207</v>
      </c>
      <c r="E244" s="21" t="s">
        <v>1197</v>
      </c>
      <c r="F244" s="21" t="s">
        <v>1198</v>
      </c>
      <c r="G244" s="22">
        <v>44323</v>
      </c>
      <c r="H244" s="21" t="s">
        <v>462</v>
      </c>
      <c r="I244" s="22" t="e">
        <v>#N/A</v>
      </c>
      <c r="J244" s="22" t="e">
        <v>#N/A</v>
      </c>
      <c r="K244" s="22" t="e">
        <v>#N/A</v>
      </c>
      <c r="L244" s="22" t="e">
        <v>#N/A</v>
      </c>
      <c r="M244" s="22" t="e">
        <v>#N/A</v>
      </c>
      <c r="N244" s="23" t="s">
        <v>361</v>
      </c>
      <c r="O244" s="23" t="e">
        <v>#N/A</v>
      </c>
      <c r="P244" s="21" t="e">
        <f>Applications!$M244-Applications!$G244</f>
        <v>#N/A</v>
      </c>
    </row>
    <row r="245" spans="1:16" ht="20.25" customHeight="1" x14ac:dyDescent="0.35">
      <c r="A245" s="18" t="s">
        <v>1208</v>
      </c>
      <c r="B245" s="18" t="s">
        <v>1209</v>
      </c>
      <c r="C245" s="18" t="s">
        <v>1210</v>
      </c>
      <c r="D245" s="18" t="s">
        <v>1211</v>
      </c>
      <c r="E245" s="18" t="s">
        <v>1197</v>
      </c>
      <c r="F245" s="18" t="s">
        <v>1198</v>
      </c>
      <c r="G245" s="19">
        <v>44351</v>
      </c>
      <c r="H245" s="18" t="s">
        <v>360</v>
      </c>
      <c r="I245" s="19">
        <v>44363</v>
      </c>
      <c r="J245" s="19" t="e">
        <v>#N/A</v>
      </c>
      <c r="K245" s="19" t="e">
        <v>#N/A</v>
      </c>
      <c r="L245" s="19" t="e">
        <v>#N/A</v>
      </c>
      <c r="M245" s="19" t="e">
        <v>#N/A</v>
      </c>
      <c r="N245" s="20" t="s">
        <v>361</v>
      </c>
      <c r="O245" s="20" t="e">
        <v>#N/A</v>
      </c>
      <c r="P245" s="18" t="e">
        <f>Applications!$M245-Applications!$G245</f>
        <v>#N/A</v>
      </c>
    </row>
    <row r="246" spans="1:16" ht="20.25" customHeight="1" x14ac:dyDescent="0.35">
      <c r="A246" s="21" t="s">
        <v>1212</v>
      </c>
      <c r="B246" s="21" t="s">
        <v>1213</v>
      </c>
      <c r="C246" s="21" t="s">
        <v>956</v>
      </c>
      <c r="D246" s="21" t="s">
        <v>1214</v>
      </c>
      <c r="E246" s="21" t="s">
        <v>1197</v>
      </c>
      <c r="F246" s="21" t="s">
        <v>1198</v>
      </c>
      <c r="G246" s="22">
        <v>44351</v>
      </c>
      <c r="H246" s="21" t="s">
        <v>360</v>
      </c>
      <c r="I246" s="22">
        <v>44363</v>
      </c>
      <c r="J246" s="22" t="e">
        <v>#N/A</v>
      </c>
      <c r="K246" s="22" t="e">
        <v>#N/A</v>
      </c>
      <c r="L246" s="22" t="e">
        <v>#N/A</v>
      </c>
      <c r="M246" s="22" t="e">
        <v>#N/A</v>
      </c>
      <c r="N246" s="23" t="s">
        <v>361</v>
      </c>
      <c r="O246" s="23" t="e">
        <v>#N/A</v>
      </c>
      <c r="P246" s="21" t="e">
        <f>Applications!$M246-Applications!$G246</f>
        <v>#N/A</v>
      </c>
    </row>
    <row r="247" spans="1:16" ht="20.25" customHeight="1" x14ac:dyDescent="0.35">
      <c r="A247" s="18" t="s">
        <v>1215</v>
      </c>
      <c r="B247" s="18" t="s">
        <v>1216</v>
      </c>
      <c r="C247" s="18" t="s">
        <v>311</v>
      </c>
      <c r="D247" s="18" t="s">
        <v>1217</v>
      </c>
      <c r="E247" s="18" t="s">
        <v>1197</v>
      </c>
      <c r="F247" s="18" t="s">
        <v>1198</v>
      </c>
      <c r="G247" s="19">
        <v>44355</v>
      </c>
      <c r="H247" s="18" t="s">
        <v>360</v>
      </c>
      <c r="I247" s="19">
        <v>44362</v>
      </c>
      <c r="J247" s="19" t="e">
        <v>#N/A</v>
      </c>
      <c r="K247" s="19" t="e">
        <v>#N/A</v>
      </c>
      <c r="L247" s="19" t="e">
        <v>#N/A</v>
      </c>
      <c r="M247" s="19" t="e">
        <v>#N/A</v>
      </c>
      <c r="N247" s="20" t="s">
        <v>361</v>
      </c>
      <c r="O247" s="20" t="e">
        <v>#N/A</v>
      </c>
      <c r="P247" s="18" t="e">
        <f>Applications!$M247-Applications!$G247</f>
        <v>#N/A</v>
      </c>
    </row>
    <row r="248" spans="1:16" ht="20.25" customHeight="1" x14ac:dyDescent="0.35">
      <c r="A248" s="21" t="s">
        <v>1218</v>
      </c>
      <c r="B248" s="21" t="s">
        <v>402</v>
      </c>
      <c r="C248" s="21" t="s">
        <v>1219</v>
      </c>
      <c r="D248" s="21" t="s">
        <v>1220</v>
      </c>
      <c r="E248" s="21" t="s">
        <v>1197</v>
      </c>
      <c r="F248" s="21" t="s">
        <v>1198</v>
      </c>
      <c r="G248" s="22">
        <v>44348</v>
      </c>
      <c r="H248" s="21" t="s">
        <v>360</v>
      </c>
      <c r="I248" s="22">
        <v>44361</v>
      </c>
      <c r="J248" s="22" t="e">
        <v>#N/A</v>
      </c>
      <c r="K248" s="22" t="e">
        <v>#N/A</v>
      </c>
      <c r="L248" s="22" t="e">
        <v>#N/A</v>
      </c>
      <c r="M248" s="22" t="e">
        <v>#N/A</v>
      </c>
      <c r="N248" s="23" t="s">
        <v>361</v>
      </c>
      <c r="O248" s="23" t="e">
        <v>#N/A</v>
      </c>
      <c r="P248" s="21" t="e">
        <f>Applications!$M248-Applications!$G248</f>
        <v>#N/A</v>
      </c>
    </row>
    <row r="249" spans="1:16" ht="20.25" customHeight="1" x14ac:dyDescent="0.35">
      <c r="A249" s="18" t="s">
        <v>1221</v>
      </c>
      <c r="B249" s="18" t="s">
        <v>230</v>
      </c>
      <c r="C249" s="18" t="s">
        <v>1222</v>
      </c>
      <c r="D249" s="18" t="s">
        <v>1223</v>
      </c>
      <c r="E249" s="18" t="s">
        <v>1197</v>
      </c>
      <c r="F249" s="18" t="s">
        <v>1198</v>
      </c>
      <c r="G249" s="19">
        <v>44348</v>
      </c>
      <c r="H249" s="18" t="s">
        <v>405</v>
      </c>
      <c r="I249" s="19">
        <v>44356</v>
      </c>
      <c r="J249" s="19" t="e">
        <v>#N/A</v>
      </c>
      <c r="K249" s="19" t="e">
        <v>#N/A</v>
      </c>
      <c r="L249" s="19" t="e">
        <v>#N/A</v>
      </c>
      <c r="M249" s="19" t="e">
        <v>#N/A</v>
      </c>
      <c r="N249" s="20" t="s">
        <v>361</v>
      </c>
      <c r="O249" s="20" t="e">
        <v>#N/A</v>
      </c>
      <c r="P249" s="18" t="e">
        <f>Applications!$M249-Applications!$G249</f>
        <v>#N/A</v>
      </c>
    </row>
    <row r="250" spans="1:16" ht="20.25" customHeight="1" x14ac:dyDescent="0.35">
      <c r="A250" s="21" t="s">
        <v>1224</v>
      </c>
      <c r="B250" s="21" t="s">
        <v>1225</v>
      </c>
      <c r="C250" s="21" t="s">
        <v>713</v>
      </c>
      <c r="D250" s="21" t="s">
        <v>1226</v>
      </c>
      <c r="E250" s="21" t="s">
        <v>1197</v>
      </c>
      <c r="F250" s="21" t="s">
        <v>1198</v>
      </c>
      <c r="G250" s="22">
        <v>44337</v>
      </c>
      <c r="H250" s="21" t="s">
        <v>370</v>
      </c>
      <c r="I250" s="22">
        <v>44349</v>
      </c>
      <c r="J250" s="22" t="e">
        <v>#N/A</v>
      </c>
      <c r="K250" s="22" t="e">
        <v>#N/A</v>
      </c>
      <c r="L250" s="22" t="e">
        <v>#N/A</v>
      </c>
      <c r="M250" s="22" t="e">
        <v>#N/A</v>
      </c>
      <c r="N250" s="23" t="s">
        <v>361</v>
      </c>
      <c r="O250" s="23" t="e">
        <v>#N/A</v>
      </c>
      <c r="P250" s="21" t="e">
        <f>Applications!$M250-Applications!$G250</f>
        <v>#N/A</v>
      </c>
    </row>
    <row r="251" spans="1:16" ht="20.25" customHeight="1" x14ac:dyDescent="0.35">
      <c r="A251" s="18" t="s">
        <v>1227</v>
      </c>
      <c r="B251" s="18" t="s">
        <v>1228</v>
      </c>
      <c r="C251" s="18" t="s">
        <v>1229</v>
      </c>
      <c r="D251" s="18" t="s">
        <v>1230</v>
      </c>
      <c r="E251" s="18" t="s">
        <v>1197</v>
      </c>
      <c r="F251" s="18" t="s">
        <v>1198</v>
      </c>
      <c r="G251" s="19">
        <v>44330</v>
      </c>
      <c r="H251" s="18" t="s">
        <v>432</v>
      </c>
      <c r="I251" s="19">
        <v>44344</v>
      </c>
      <c r="J251" s="19" t="e">
        <v>#N/A</v>
      </c>
      <c r="K251" s="19" t="e">
        <v>#N/A</v>
      </c>
      <c r="L251" s="19" t="e">
        <v>#N/A</v>
      </c>
      <c r="M251" s="19" t="e">
        <v>#N/A</v>
      </c>
      <c r="N251" s="20" t="s">
        <v>361</v>
      </c>
      <c r="O251" s="20" t="e">
        <v>#N/A</v>
      </c>
      <c r="P251" s="18" t="e">
        <f>Applications!$M251-Applications!$G251</f>
        <v>#N/A</v>
      </c>
    </row>
    <row r="252" spans="1:16" ht="20.25" customHeight="1" x14ac:dyDescent="0.35">
      <c r="A252" s="21" t="s">
        <v>1231</v>
      </c>
      <c r="B252" s="21" t="s">
        <v>858</v>
      </c>
      <c r="C252" s="21" t="s">
        <v>618</v>
      </c>
      <c r="D252" s="21" t="s">
        <v>1232</v>
      </c>
      <c r="E252" s="21" t="s">
        <v>1197</v>
      </c>
      <c r="F252" s="21" t="s">
        <v>1198</v>
      </c>
      <c r="G252" s="22">
        <v>44329</v>
      </c>
      <c r="H252" s="21" t="s">
        <v>360</v>
      </c>
      <c r="I252" s="22">
        <v>44343</v>
      </c>
      <c r="J252" s="22" t="e">
        <v>#N/A</v>
      </c>
      <c r="K252" s="22" t="e">
        <v>#N/A</v>
      </c>
      <c r="L252" s="22" t="e">
        <v>#N/A</v>
      </c>
      <c r="M252" s="22" t="e">
        <v>#N/A</v>
      </c>
      <c r="N252" s="23" t="s">
        <v>361</v>
      </c>
      <c r="O252" s="23" t="e">
        <v>#N/A</v>
      </c>
      <c r="P252" s="21" t="e">
        <f>Applications!$M252-Applications!$G252</f>
        <v>#N/A</v>
      </c>
    </row>
    <row r="253" spans="1:16" ht="20.25" customHeight="1" x14ac:dyDescent="0.35">
      <c r="A253" s="18" t="s">
        <v>1233</v>
      </c>
      <c r="B253" s="18" t="s">
        <v>1234</v>
      </c>
      <c r="C253" s="18" t="s">
        <v>211</v>
      </c>
      <c r="D253" s="18" t="s">
        <v>1235</v>
      </c>
      <c r="E253" s="18" t="s">
        <v>1197</v>
      </c>
      <c r="F253" s="18" t="s">
        <v>1198</v>
      </c>
      <c r="G253" s="19">
        <v>44334</v>
      </c>
      <c r="H253" s="18" t="s">
        <v>405</v>
      </c>
      <c r="I253" s="19">
        <v>44343</v>
      </c>
      <c r="J253" s="19" t="e">
        <v>#N/A</v>
      </c>
      <c r="K253" s="19" t="e">
        <v>#N/A</v>
      </c>
      <c r="L253" s="19" t="e">
        <v>#N/A</v>
      </c>
      <c r="M253" s="19" t="e">
        <v>#N/A</v>
      </c>
      <c r="N253" s="20" t="s">
        <v>361</v>
      </c>
      <c r="O253" s="20" t="e">
        <v>#N/A</v>
      </c>
      <c r="P253" s="18" t="e">
        <f>Applications!$M253-Applications!$G253</f>
        <v>#N/A</v>
      </c>
    </row>
    <row r="254" spans="1:16" ht="20.25" customHeight="1" x14ac:dyDescent="0.35">
      <c r="A254" s="21" t="s">
        <v>1236</v>
      </c>
      <c r="B254" s="21" t="s">
        <v>417</v>
      </c>
      <c r="C254" s="21" t="s">
        <v>1237</v>
      </c>
      <c r="D254" s="21" t="s">
        <v>1238</v>
      </c>
      <c r="E254" s="21" t="s">
        <v>1197</v>
      </c>
      <c r="F254" s="21" t="s">
        <v>1198</v>
      </c>
      <c r="G254" s="22">
        <v>44329</v>
      </c>
      <c r="H254" s="21" t="s">
        <v>462</v>
      </c>
      <c r="I254" s="22">
        <v>44340</v>
      </c>
      <c r="J254" s="22" t="e">
        <v>#N/A</v>
      </c>
      <c r="K254" s="22" t="e">
        <v>#N/A</v>
      </c>
      <c r="L254" s="22" t="e">
        <v>#N/A</v>
      </c>
      <c r="M254" s="22" t="e">
        <v>#N/A</v>
      </c>
      <c r="N254" s="23" t="s">
        <v>361</v>
      </c>
      <c r="O254" s="23" t="e">
        <v>#N/A</v>
      </c>
      <c r="P254" s="21" t="e">
        <f>Applications!$M254-Applications!$G254</f>
        <v>#N/A</v>
      </c>
    </row>
    <row r="255" spans="1:16" ht="20.25" customHeight="1" x14ac:dyDescent="0.35">
      <c r="A255" s="18" t="s">
        <v>1239</v>
      </c>
      <c r="B255" s="18" t="s">
        <v>1240</v>
      </c>
      <c r="C255" s="18" t="s">
        <v>1241</v>
      </c>
      <c r="D255" s="18" t="s">
        <v>1242</v>
      </c>
      <c r="E255" s="18" t="s">
        <v>1197</v>
      </c>
      <c r="F255" s="18" t="s">
        <v>1198</v>
      </c>
      <c r="G255" s="19">
        <v>44329</v>
      </c>
      <c r="H255" s="18" t="s">
        <v>360</v>
      </c>
      <c r="I255" s="19">
        <v>44337</v>
      </c>
      <c r="J255" s="19" t="e">
        <v>#N/A</v>
      </c>
      <c r="K255" s="19" t="e">
        <v>#N/A</v>
      </c>
      <c r="L255" s="19" t="e">
        <v>#N/A</v>
      </c>
      <c r="M255" s="19" t="e">
        <v>#N/A</v>
      </c>
      <c r="N255" s="20" t="s">
        <v>361</v>
      </c>
      <c r="O255" s="20" t="e">
        <v>#N/A</v>
      </c>
      <c r="P255" s="18" t="e">
        <f>Applications!$M255-Applications!$G255</f>
        <v>#N/A</v>
      </c>
    </row>
    <row r="256" spans="1:16" ht="20.25" customHeight="1" x14ac:dyDescent="0.35">
      <c r="A256" s="21" t="s">
        <v>1243</v>
      </c>
      <c r="B256" s="21" t="s">
        <v>1244</v>
      </c>
      <c r="C256" s="21" t="s">
        <v>1245</v>
      </c>
      <c r="D256" s="21" t="s">
        <v>1246</v>
      </c>
      <c r="E256" s="21" t="s">
        <v>1197</v>
      </c>
      <c r="F256" s="21" t="s">
        <v>1198</v>
      </c>
      <c r="G256" s="22">
        <v>44329</v>
      </c>
      <c r="H256" s="21" t="s">
        <v>360</v>
      </c>
      <c r="I256" s="22">
        <v>44337</v>
      </c>
      <c r="J256" s="22" t="e">
        <v>#N/A</v>
      </c>
      <c r="K256" s="22" t="e">
        <v>#N/A</v>
      </c>
      <c r="L256" s="22" t="e">
        <v>#N/A</v>
      </c>
      <c r="M256" s="22" t="e">
        <v>#N/A</v>
      </c>
      <c r="N256" s="23" t="s">
        <v>361</v>
      </c>
      <c r="O256" s="23" t="e">
        <v>#N/A</v>
      </c>
      <c r="P256" s="21" t="e">
        <f>Applications!$M256-Applications!$G256</f>
        <v>#N/A</v>
      </c>
    </row>
    <row r="257" spans="1:16" ht="20.25" customHeight="1" x14ac:dyDescent="0.35">
      <c r="A257" s="18" t="s">
        <v>1247</v>
      </c>
      <c r="B257" s="18" t="s">
        <v>1248</v>
      </c>
      <c r="C257" s="18" t="s">
        <v>262</v>
      </c>
      <c r="D257" s="18" t="s">
        <v>1249</v>
      </c>
      <c r="E257" s="18" t="s">
        <v>1197</v>
      </c>
      <c r="F257" s="18" t="s">
        <v>1198</v>
      </c>
      <c r="G257" s="19">
        <v>44329</v>
      </c>
      <c r="H257" s="18" t="s">
        <v>432</v>
      </c>
      <c r="I257" s="19">
        <v>44336</v>
      </c>
      <c r="J257" s="19" t="e">
        <v>#N/A</v>
      </c>
      <c r="K257" s="19" t="e">
        <v>#N/A</v>
      </c>
      <c r="L257" s="19" t="e">
        <v>#N/A</v>
      </c>
      <c r="M257" s="19" t="e">
        <v>#N/A</v>
      </c>
      <c r="N257" s="20" t="s">
        <v>361</v>
      </c>
      <c r="O257" s="20" t="e">
        <v>#N/A</v>
      </c>
      <c r="P257" s="18" t="e">
        <f>Applications!$M257-Applications!$G257</f>
        <v>#N/A</v>
      </c>
    </row>
    <row r="258" spans="1:16" ht="20.25" customHeight="1" x14ac:dyDescent="0.35">
      <c r="A258" s="21" t="s">
        <v>1250</v>
      </c>
      <c r="B258" s="21" t="s">
        <v>805</v>
      </c>
      <c r="C258" s="21" t="s">
        <v>1251</v>
      </c>
      <c r="D258" s="21" t="s">
        <v>1252</v>
      </c>
      <c r="E258" s="21" t="s">
        <v>1197</v>
      </c>
      <c r="F258" s="21" t="s">
        <v>1198</v>
      </c>
      <c r="G258" s="22">
        <v>44329</v>
      </c>
      <c r="H258" s="21" t="s">
        <v>360</v>
      </c>
      <c r="I258" s="22">
        <v>44335</v>
      </c>
      <c r="J258" s="22" t="e">
        <v>#N/A</v>
      </c>
      <c r="K258" s="22" t="e">
        <v>#N/A</v>
      </c>
      <c r="L258" s="22" t="e">
        <v>#N/A</v>
      </c>
      <c r="M258" s="22" t="e">
        <v>#N/A</v>
      </c>
      <c r="N258" s="23" t="s">
        <v>361</v>
      </c>
      <c r="O258" s="23" t="e">
        <v>#N/A</v>
      </c>
      <c r="P258" s="21" t="e">
        <f>Applications!$M258-Applications!$G258</f>
        <v>#N/A</v>
      </c>
    </row>
    <row r="259" spans="1:16" ht="20.25" customHeight="1" x14ac:dyDescent="0.35">
      <c r="A259" s="18" t="s">
        <v>1253</v>
      </c>
      <c r="B259" s="18" t="s">
        <v>1254</v>
      </c>
      <c r="C259" s="18" t="s">
        <v>1255</v>
      </c>
      <c r="D259" s="18" t="s">
        <v>1256</v>
      </c>
      <c r="E259" s="18" t="s">
        <v>1197</v>
      </c>
      <c r="F259" s="18" t="s">
        <v>1198</v>
      </c>
      <c r="G259" s="19">
        <v>44323</v>
      </c>
      <c r="H259" s="18" t="s">
        <v>360</v>
      </c>
      <c r="I259" s="19">
        <v>44334</v>
      </c>
      <c r="J259" s="19" t="e">
        <v>#N/A</v>
      </c>
      <c r="K259" s="19" t="e">
        <v>#N/A</v>
      </c>
      <c r="L259" s="19" t="e">
        <v>#N/A</v>
      </c>
      <c r="M259" s="19" t="e">
        <v>#N/A</v>
      </c>
      <c r="N259" s="20" t="s">
        <v>361</v>
      </c>
      <c r="O259" s="20" t="e">
        <v>#N/A</v>
      </c>
      <c r="P259" s="18" t="e">
        <f>Applications!$M259-Applications!$G259</f>
        <v>#N/A</v>
      </c>
    </row>
    <row r="260" spans="1:16" ht="20.25" customHeight="1" x14ac:dyDescent="0.35">
      <c r="A260" s="21" t="s">
        <v>1257</v>
      </c>
      <c r="B260" s="21" t="s">
        <v>509</v>
      </c>
      <c r="C260" s="21" t="s">
        <v>1258</v>
      </c>
      <c r="D260" s="21" t="s">
        <v>1259</v>
      </c>
      <c r="E260" s="21" t="s">
        <v>1197</v>
      </c>
      <c r="F260" s="21" t="s">
        <v>1198</v>
      </c>
      <c r="G260" s="22">
        <v>44326</v>
      </c>
      <c r="H260" s="21" t="s">
        <v>360</v>
      </c>
      <c r="I260" s="22">
        <v>44333</v>
      </c>
      <c r="J260" s="22" t="e">
        <v>#N/A</v>
      </c>
      <c r="K260" s="22" t="e">
        <v>#N/A</v>
      </c>
      <c r="L260" s="22" t="e">
        <v>#N/A</v>
      </c>
      <c r="M260" s="22" t="e">
        <v>#N/A</v>
      </c>
      <c r="N260" s="23" t="s">
        <v>361</v>
      </c>
      <c r="O260" s="23" t="e">
        <v>#N/A</v>
      </c>
      <c r="P260" s="21" t="e">
        <f>Applications!$M260-Applications!$G260</f>
        <v>#N/A</v>
      </c>
    </row>
    <row r="261" spans="1:16" ht="20.25" customHeight="1" x14ac:dyDescent="0.35">
      <c r="A261" s="18" t="s">
        <v>1260</v>
      </c>
      <c r="B261" s="18" t="s">
        <v>1261</v>
      </c>
      <c r="C261" s="18" t="s">
        <v>208</v>
      </c>
      <c r="D261" s="18" t="s">
        <v>1262</v>
      </c>
      <c r="E261" s="18" t="s">
        <v>1197</v>
      </c>
      <c r="F261" s="18" t="s">
        <v>1198</v>
      </c>
      <c r="G261" s="19">
        <v>44326</v>
      </c>
      <c r="H261" s="18" t="s">
        <v>360</v>
      </c>
      <c r="I261" s="19">
        <v>44330</v>
      </c>
      <c r="J261" s="19" t="e">
        <v>#N/A</v>
      </c>
      <c r="K261" s="19" t="e">
        <v>#N/A</v>
      </c>
      <c r="L261" s="19" t="e">
        <v>#N/A</v>
      </c>
      <c r="M261" s="19" t="e">
        <v>#N/A</v>
      </c>
      <c r="N261" s="20" t="s">
        <v>361</v>
      </c>
      <c r="O261" s="20" t="e">
        <v>#N/A</v>
      </c>
      <c r="P261" s="18" t="e">
        <f>Applications!$M261-Applications!$G261</f>
        <v>#N/A</v>
      </c>
    </row>
    <row r="262" spans="1:16" ht="20.25" customHeight="1" x14ac:dyDescent="0.35">
      <c r="A262" s="21" t="s">
        <v>1263</v>
      </c>
      <c r="B262" s="21" t="s">
        <v>1264</v>
      </c>
      <c r="C262" s="21" t="s">
        <v>1265</v>
      </c>
      <c r="D262" s="21" t="s">
        <v>1266</v>
      </c>
      <c r="E262" s="21" t="s">
        <v>1197</v>
      </c>
      <c r="F262" s="21" t="s">
        <v>1198</v>
      </c>
      <c r="G262" s="22">
        <v>44323</v>
      </c>
      <c r="H262" s="21" t="s">
        <v>360</v>
      </c>
      <c r="I262" s="22">
        <v>44329</v>
      </c>
      <c r="J262" s="22" t="e">
        <v>#N/A</v>
      </c>
      <c r="K262" s="22" t="e">
        <v>#N/A</v>
      </c>
      <c r="L262" s="22" t="e">
        <v>#N/A</v>
      </c>
      <c r="M262" s="22" t="e">
        <v>#N/A</v>
      </c>
      <c r="N262" s="23" t="s">
        <v>361</v>
      </c>
      <c r="O262" s="23" t="e">
        <v>#N/A</v>
      </c>
      <c r="P262" s="21" t="e">
        <f>Applications!$M262-Applications!$G262</f>
        <v>#N/A</v>
      </c>
    </row>
    <row r="263" spans="1:16" ht="20.25" customHeight="1" x14ac:dyDescent="0.35">
      <c r="A263" s="18" t="s">
        <v>1267</v>
      </c>
      <c r="B263" s="18" t="s">
        <v>153</v>
      </c>
      <c r="C263" s="18" t="s">
        <v>1268</v>
      </c>
      <c r="D263" s="18" t="s">
        <v>1269</v>
      </c>
      <c r="E263" s="18" t="s">
        <v>1197</v>
      </c>
      <c r="F263" s="18" t="s">
        <v>1198</v>
      </c>
      <c r="G263" s="19">
        <v>44313</v>
      </c>
      <c r="H263" s="18" t="s">
        <v>360</v>
      </c>
      <c r="I263" s="19">
        <v>44327</v>
      </c>
      <c r="J263" s="19" t="e">
        <v>#N/A</v>
      </c>
      <c r="K263" s="19" t="e">
        <v>#N/A</v>
      </c>
      <c r="L263" s="19" t="e">
        <v>#N/A</v>
      </c>
      <c r="M263" s="19" t="e">
        <v>#N/A</v>
      </c>
      <c r="N263" s="20" t="s">
        <v>361</v>
      </c>
      <c r="O263" s="20" t="e">
        <v>#N/A</v>
      </c>
      <c r="P263" s="18" t="e">
        <f>Applications!$M263-Applications!$G263</f>
        <v>#N/A</v>
      </c>
    </row>
    <row r="264" spans="1:16" ht="20.25" customHeight="1" x14ac:dyDescent="0.35">
      <c r="A264" s="21" t="s">
        <v>1270</v>
      </c>
      <c r="B264" s="21" t="s">
        <v>1271</v>
      </c>
      <c r="C264" s="21" t="s">
        <v>1272</v>
      </c>
      <c r="D264" s="21" t="s">
        <v>1273</v>
      </c>
      <c r="E264" s="21" t="s">
        <v>1197</v>
      </c>
      <c r="F264" s="21" t="s">
        <v>1198</v>
      </c>
      <c r="G264" s="22">
        <v>44309</v>
      </c>
      <c r="H264" s="21" t="s">
        <v>360</v>
      </c>
      <c r="I264" s="22">
        <v>44322</v>
      </c>
      <c r="J264" s="22" t="e">
        <v>#N/A</v>
      </c>
      <c r="K264" s="22" t="e">
        <v>#N/A</v>
      </c>
      <c r="L264" s="22" t="e">
        <v>#N/A</v>
      </c>
      <c r="M264" s="22" t="e">
        <v>#N/A</v>
      </c>
      <c r="N264" s="23" t="s">
        <v>361</v>
      </c>
      <c r="O264" s="23" t="e">
        <v>#N/A</v>
      </c>
      <c r="P264" s="21" t="e">
        <f>Applications!$M264-Applications!$G264</f>
        <v>#N/A</v>
      </c>
    </row>
    <row r="265" spans="1:16" ht="20.25" customHeight="1" x14ac:dyDescent="0.35">
      <c r="A265" s="18" t="s">
        <v>1274</v>
      </c>
      <c r="B265" s="18" t="s">
        <v>1275</v>
      </c>
      <c r="C265" s="18" t="s">
        <v>1050</v>
      </c>
      <c r="D265" s="18" t="s">
        <v>1276</v>
      </c>
      <c r="E265" s="18" t="s">
        <v>1197</v>
      </c>
      <c r="F265" s="18" t="s">
        <v>1198</v>
      </c>
      <c r="G265" s="19">
        <v>44295</v>
      </c>
      <c r="H265" s="18" t="s">
        <v>360</v>
      </c>
      <c r="I265" s="19">
        <v>44309</v>
      </c>
      <c r="J265" s="19" t="e">
        <v>#N/A</v>
      </c>
      <c r="K265" s="19" t="e">
        <v>#N/A</v>
      </c>
      <c r="L265" s="19" t="e">
        <v>#N/A</v>
      </c>
      <c r="M265" s="19" t="e">
        <v>#N/A</v>
      </c>
      <c r="N265" s="20" t="s">
        <v>361</v>
      </c>
      <c r="O265" s="20" t="e">
        <v>#N/A</v>
      </c>
      <c r="P265" s="18" t="e">
        <f>Applications!$M265-Applications!$G265</f>
        <v>#N/A</v>
      </c>
    </row>
    <row r="266" spans="1:16" ht="20.25" customHeight="1" x14ac:dyDescent="0.35">
      <c r="A266" s="21" t="s">
        <v>1277</v>
      </c>
      <c r="B266" s="21" t="s">
        <v>1278</v>
      </c>
      <c r="C266" s="21" t="s">
        <v>1088</v>
      </c>
      <c r="D266" s="21" t="s">
        <v>1279</v>
      </c>
      <c r="E266" s="21" t="s">
        <v>1197</v>
      </c>
      <c r="F266" s="21" t="s">
        <v>1198</v>
      </c>
      <c r="G266" s="22">
        <v>44299</v>
      </c>
      <c r="H266" s="21" t="s">
        <v>360</v>
      </c>
      <c r="I266" s="22">
        <v>44309</v>
      </c>
      <c r="J266" s="22" t="e">
        <v>#N/A</v>
      </c>
      <c r="K266" s="22" t="e">
        <v>#N/A</v>
      </c>
      <c r="L266" s="22" t="e">
        <v>#N/A</v>
      </c>
      <c r="M266" s="22" t="e">
        <v>#N/A</v>
      </c>
      <c r="N266" s="23" t="s">
        <v>361</v>
      </c>
      <c r="O266" s="23" t="e">
        <v>#N/A</v>
      </c>
      <c r="P266" s="21" t="e">
        <f>Applications!$M266-Applications!$G266</f>
        <v>#N/A</v>
      </c>
    </row>
    <row r="267" spans="1:16" ht="20.25" customHeight="1" x14ac:dyDescent="0.35">
      <c r="A267" s="18" t="s">
        <v>1280</v>
      </c>
      <c r="B267" s="18" t="s">
        <v>260</v>
      </c>
      <c r="C267" s="18" t="s">
        <v>1281</v>
      </c>
      <c r="D267" s="18" t="s">
        <v>1282</v>
      </c>
      <c r="E267" s="18" t="s">
        <v>1197</v>
      </c>
      <c r="F267" s="18" t="s">
        <v>1198</v>
      </c>
      <c r="G267" s="19">
        <v>44295</v>
      </c>
      <c r="H267" s="18" t="s">
        <v>370</v>
      </c>
      <c r="I267" s="19">
        <v>44307</v>
      </c>
      <c r="J267" s="19" t="e">
        <v>#N/A</v>
      </c>
      <c r="K267" s="19" t="e">
        <v>#N/A</v>
      </c>
      <c r="L267" s="19" t="e">
        <v>#N/A</v>
      </c>
      <c r="M267" s="19" t="e">
        <v>#N/A</v>
      </c>
      <c r="N267" s="20" t="s">
        <v>361</v>
      </c>
      <c r="O267" s="20" t="e">
        <v>#N/A</v>
      </c>
      <c r="P267" s="18" t="e">
        <f>Applications!$M267-Applications!$G267</f>
        <v>#N/A</v>
      </c>
    </row>
    <row r="268" spans="1:16" ht="20.25" customHeight="1" x14ac:dyDescent="0.35">
      <c r="A268" s="21" t="s">
        <v>1283</v>
      </c>
      <c r="B268" s="21" t="s">
        <v>295</v>
      </c>
      <c r="C268" s="21" t="s">
        <v>1284</v>
      </c>
      <c r="D268" s="21" t="s">
        <v>1285</v>
      </c>
      <c r="E268" s="21" t="s">
        <v>1197</v>
      </c>
      <c r="F268" s="21" t="s">
        <v>1198</v>
      </c>
      <c r="G268" s="22">
        <v>44292</v>
      </c>
      <c r="H268" s="21" t="s">
        <v>360</v>
      </c>
      <c r="I268" s="22">
        <v>44299</v>
      </c>
      <c r="J268" s="22" t="e">
        <v>#N/A</v>
      </c>
      <c r="K268" s="22" t="e">
        <v>#N/A</v>
      </c>
      <c r="L268" s="22" t="e">
        <v>#N/A</v>
      </c>
      <c r="M268" s="22" t="e">
        <v>#N/A</v>
      </c>
      <c r="N268" s="23" t="s">
        <v>361</v>
      </c>
      <c r="O268" s="23" t="e">
        <v>#N/A</v>
      </c>
      <c r="P268" s="21" t="e">
        <f>Applications!$M268-Applications!$G268</f>
        <v>#N/A</v>
      </c>
    </row>
    <row r="269" spans="1:16" ht="20.25" customHeight="1" x14ac:dyDescent="0.35">
      <c r="A269" s="18" t="s">
        <v>1286</v>
      </c>
      <c r="B269" s="18" t="s">
        <v>981</v>
      </c>
      <c r="C269" s="18" t="s">
        <v>1287</v>
      </c>
      <c r="D269" s="18" t="s">
        <v>1288</v>
      </c>
      <c r="E269" s="18" t="s">
        <v>1197</v>
      </c>
      <c r="F269" s="18" t="s">
        <v>1198</v>
      </c>
      <c r="G269" s="19">
        <v>44284</v>
      </c>
      <c r="H269" s="18" t="s">
        <v>360</v>
      </c>
      <c r="I269" s="19">
        <v>44295</v>
      </c>
      <c r="J269" s="19" t="e">
        <v>#N/A</v>
      </c>
      <c r="K269" s="19" t="e">
        <v>#N/A</v>
      </c>
      <c r="L269" s="19" t="e">
        <v>#N/A</v>
      </c>
      <c r="M269" s="19" t="e">
        <v>#N/A</v>
      </c>
      <c r="N269" s="20" t="s">
        <v>361</v>
      </c>
      <c r="O269" s="20" t="e">
        <v>#N/A</v>
      </c>
      <c r="P269" s="18" t="e">
        <f>Applications!$M269-Applications!$G269</f>
        <v>#N/A</v>
      </c>
    </row>
    <row r="270" spans="1:16" ht="20.25" customHeight="1" x14ac:dyDescent="0.35">
      <c r="A270" s="21" t="s">
        <v>1289</v>
      </c>
      <c r="B270" s="21" t="s">
        <v>1290</v>
      </c>
      <c r="C270" s="21" t="s">
        <v>1291</v>
      </c>
      <c r="D270" s="21" t="s">
        <v>1292</v>
      </c>
      <c r="E270" s="21" t="s">
        <v>1197</v>
      </c>
      <c r="F270" s="21" t="s">
        <v>1198</v>
      </c>
      <c r="G270" s="22">
        <v>44286</v>
      </c>
      <c r="H270" s="21" t="s">
        <v>370</v>
      </c>
      <c r="I270" s="22">
        <v>44295</v>
      </c>
      <c r="J270" s="22" t="e">
        <v>#N/A</v>
      </c>
      <c r="K270" s="22" t="e">
        <v>#N/A</v>
      </c>
      <c r="L270" s="22" t="e">
        <v>#N/A</v>
      </c>
      <c r="M270" s="22" t="e">
        <v>#N/A</v>
      </c>
      <c r="N270" s="23" t="s">
        <v>361</v>
      </c>
      <c r="O270" s="23" t="e">
        <v>#N/A</v>
      </c>
      <c r="P270" s="21" t="e">
        <f>Applications!$M270-Applications!$G270</f>
        <v>#N/A</v>
      </c>
    </row>
    <row r="271" spans="1:16" ht="20.25" customHeight="1" x14ac:dyDescent="0.35">
      <c r="A271" s="18" t="s">
        <v>1293</v>
      </c>
      <c r="B271" s="18" t="s">
        <v>1271</v>
      </c>
      <c r="C271" s="18" t="s">
        <v>1294</v>
      </c>
      <c r="D271" s="18" t="s">
        <v>1295</v>
      </c>
      <c r="E271" s="18" t="s">
        <v>1197</v>
      </c>
      <c r="F271" s="18" t="s">
        <v>1198</v>
      </c>
      <c r="G271" s="19">
        <v>44281</v>
      </c>
      <c r="H271" s="18" t="s">
        <v>360</v>
      </c>
      <c r="I271" s="19">
        <v>44294</v>
      </c>
      <c r="J271" s="19" t="e">
        <v>#N/A</v>
      </c>
      <c r="K271" s="19" t="e">
        <v>#N/A</v>
      </c>
      <c r="L271" s="19" t="e">
        <v>#N/A</v>
      </c>
      <c r="M271" s="19" t="e">
        <v>#N/A</v>
      </c>
      <c r="N271" s="20" t="s">
        <v>361</v>
      </c>
      <c r="O271" s="20" t="e">
        <v>#N/A</v>
      </c>
      <c r="P271" s="18" t="e">
        <f>Applications!$M271-Applications!$G271</f>
        <v>#N/A</v>
      </c>
    </row>
    <row r="272" spans="1:16" ht="20.25" customHeight="1" x14ac:dyDescent="0.35">
      <c r="A272" s="21" t="s">
        <v>1296</v>
      </c>
      <c r="B272" s="21" t="s">
        <v>1297</v>
      </c>
      <c r="C272" s="21" t="s">
        <v>1298</v>
      </c>
      <c r="D272" s="21" t="s">
        <v>1299</v>
      </c>
      <c r="E272" s="21" t="s">
        <v>1197</v>
      </c>
      <c r="F272" s="21" t="s">
        <v>1198</v>
      </c>
      <c r="G272" s="22">
        <v>44266</v>
      </c>
      <c r="H272" s="21" t="s">
        <v>462</v>
      </c>
      <c r="I272" s="22">
        <v>44279</v>
      </c>
      <c r="J272" s="22" t="e">
        <v>#N/A</v>
      </c>
      <c r="K272" s="22" t="e">
        <v>#N/A</v>
      </c>
      <c r="L272" s="22" t="e">
        <v>#N/A</v>
      </c>
      <c r="M272" s="22" t="e">
        <v>#N/A</v>
      </c>
      <c r="N272" s="23" t="s">
        <v>361</v>
      </c>
      <c r="O272" s="23" t="e">
        <v>#N/A</v>
      </c>
      <c r="P272" s="21" t="e">
        <f>Applications!$M272-Applications!$G272</f>
        <v>#N/A</v>
      </c>
    </row>
    <row r="273" spans="1:16" ht="20.25" customHeight="1" x14ac:dyDescent="0.35">
      <c r="A273" s="18" t="s">
        <v>1300</v>
      </c>
      <c r="B273" s="18" t="s">
        <v>1301</v>
      </c>
      <c r="C273" s="18" t="s">
        <v>1302</v>
      </c>
      <c r="D273" s="18" t="s">
        <v>1303</v>
      </c>
      <c r="E273" s="18" t="s">
        <v>1197</v>
      </c>
      <c r="F273" s="18" t="s">
        <v>1198</v>
      </c>
      <c r="G273" s="19">
        <v>44266</v>
      </c>
      <c r="H273" s="18" t="s">
        <v>432</v>
      </c>
      <c r="I273" s="19">
        <v>44274</v>
      </c>
      <c r="J273" s="19" t="e">
        <v>#N/A</v>
      </c>
      <c r="K273" s="19" t="e">
        <v>#N/A</v>
      </c>
      <c r="L273" s="19" t="e">
        <v>#N/A</v>
      </c>
      <c r="M273" s="19" t="e">
        <v>#N/A</v>
      </c>
      <c r="N273" s="20" t="s">
        <v>361</v>
      </c>
      <c r="O273" s="20" t="e">
        <v>#N/A</v>
      </c>
      <c r="P273" s="18" t="e">
        <f>Applications!$M273-Applications!$G273</f>
        <v>#N/A</v>
      </c>
    </row>
    <row r="274" spans="1:16" ht="20.25" customHeight="1" x14ac:dyDescent="0.35">
      <c r="A274" s="21" t="s">
        <v>1304</v>
      </c>
      <c r="B274" s="21" t="s">
        <v>1305</v>
      </c>
      <c r="C274" s="21" t="s">
        <v>1306</v>
      </c>
      <c r="D274" s="21" t="s">
        <v>1307</v>
      </c>
      <c r="E274" s="21" t="s">
        <v>1197</v>
      </c>
      <c r="F274" s="21" t="s">
        <v>1198</v>
      </c>
      <c r="G274" s="22">
        <v>44266</v>
      </c>
      <c r="H274" s="21" t="s">
        <v>370</v>
      </c>
      <c r="I274" s="22">
        <v>44273</v>
      </c>
      <c r="J274" s="22" t="e">
        <v>#N/A</v>
      </c>
      <c r="K274" s="22" t="e">
        <v>#N/A</v>
      </c>
      <c r="L274" s="22" t="e">
        <v>#N/A</v>
      </c>
      <c r="M274" s="22" t="e">
        <v>#N/A</v>
      </c>
      <c r="N274" s="23" t="s">
        <v>361</v>
      </c>
      <c r="O274" s="23" t="e">
        <v>#N/A</v>
      </c>
      <c r="P274" s="21" t="e">
        <f>Applications!$M274-Applications!$G274</f>
        <v>#N/A</v>
      </c>
    </row>
    <row r="275" spans="1:16" ht="20.25" customHeight="1" x14ac:dyDescent="0.35">
      <c r="A275" s="18" t="s">
        <v>1308</v>
      </c>
      <c r="B275" s="18" t="s">
        <v>1309</v>
      </c>
      <c r="C275" s="18" t="s">
        <v>1310</v>
      </c>
      <c r="D275" s="18" t="s">
        <v>1311</v>
      </c>
      <c r="E275" s="18" t="s">
        <v>1197</v>
      </c>
      <c r="F275" s="18" t="s">
        <v>1198</v>
      </c>
      <c r="G275" s="19">
        <v>44266</v>
      </c>
      <c r="H275" s="18" t="s">
        <v>360</v>
      </c>
      <c r="I275" s="19">
        <v>44272</v>
      </c>
      <c r="J275" s="19" t="e">
        <v>#N/A</v>
      </c>
      <c r="K275" s="19" t="e">
        <v>#N/A</v>
      </c>
      <c r="L275" s="19" t="e">
        <v>#N/A</v>
      </c>
      <c r="M275" s="19" t="e">
        <v>#N/A</v>
      </c>
      <c r="N275" s="20" t="s">
        <v>361</v>
      </c>
      <c r="O275" s="20" t="e">
        <v>#N/A</v>
      </c>
      <c r="P275" s="18" t="e">
        <f>Applications!$M275-Applications!$G275</f>
        <v>#N/A</v>
      </c>
    </row>
    <row r="276" spans="1:16" ht="20.25" customHeight="1" x14ac:dyDescent="0.35">
      <c r="A276" s="21" t="s">
        <v>1312</v>
      </c>
      <c r="B276" s="21" t="s">
        <v>1313</v>
      </c>
      <c r="C276" s="21" t="s">
        <v>1314</v>
      </c>
      <c r="D276" s="21" t="s">
        <v>1315</v>
      </c>
      <c r="E276" s="21" t="s">
        <v>1197</v>
      </c>
      <c r="F276" s="21" t="s">
        <v>1198</v>
      </c>
      <c r="G276" s="22">
        <v>44249</v>
      </c>
      <c r="H276" s="21" t="s">
        <v>544</v>
      </c>
      <c r="I276" s="22">
        <v>44265</v>
      </c>
      <c r="J276" s="22" t="e">
        <v>#N/A</v>
      </c>
      <c r="K276" s="22" t="e">
        <v>#N/A</v>
      </c>
      <c r="L276" s="22" t="e">
        <v>#N/A</v>
      </c>
      <c r="M276" s="22" t="e">
        <v>#N/A</v>
      </c>
      <c r="N276" s="23" t="s">
        <v>361</v>
      </c>
      <c r="O276" s="23" t="e">
        <v>#N/A</v>
      </c>
      <c r="P276" s="21" t="e">
        <f>Applications!$M276-Applications!$G276</f>
        <v>#N/A</v>
      </c>
    </row>
    <row r="277" spans="1:16" ht="20.25" customHeight="1" x14ac:dyDescent="0.35">
      <c r="A277" s="18" t="s">
        <v>1316</v>
      </c>
      <c r="B277" s="18" t="s">
        <v>1317</v>
      </c>
      <c r="C277" s="18" t="s">
        <v>1318</v>
      </c>
      <c r="D277" s="18" t="s">
        <v>1319</v>
      </c>
      <c r="E277" s="18" t="s">
        <v>1197</v>
      </c>
      <c r="F277" s="18" t="s">
        <v>1198</v>
      </c>
      <c r="G277" s="19">
        <v>44249</v>
      </c>
      <c r="H277" s="18" t="s">
        <v>370</v>
      </c>
      <c r="I277" s="19">
        <v>44259</v>
      </c>
      <c r="J277" s="19" t="e">
        <v>#N/A</v>
      </c>
      <c r="K277" s="19" t="e">
        <v>#N/A</v>
      </c>
      <c r="L277" s="19" t="e">
        <v>#N/A</v>
      </c>
      <c r="M277" s="19" t="e">
        <v>#N/A</v>
      </c>
      <c r="N277" s="20" t="s">
        <v>361</v>
      </c>
      <c r="O277" s="20" t="e">
        <v>#N/A</v>
      </c>
      <c r="P277" s="18" t="e">
        <f>Applications!$M277-Applications!$G277</f>
        <v>#N/A</v>
      </c>
    </row>
    <row r="278" spans="1:16" ht="20.25" customHeight="1" x14ac:dyDescent="0.35">
      <c r="A278" s="21" t="s">
        <v>1320</v>
      </c>
      <c r="B278" s="21" t="s">
        <v>1321</v>
      </c>
      <c r="C278" s="21" t="s">
        <v>1050</v>
      </c>
      <c r="D278" s="21" t="s">
        <v>1322</v>
      </c>
      <c r="E278" s="21" t="s">
        <v>1197</v>
      </c>
      <c r="F278" s="21" t="s">
        <v>1198</v>
      </c>
      <c r="G278" s="22">
        <v>44237</v>
      </c>
      <c r="H278" s="21" t="s">
        <v>360</v>
      </c>
      <c r="I278" s="22">
        <v>44250</v>
      </c>
      <c r="J278" s="22" t="e">
        <v>#N/A</v>
      </c>
      <c r="K278" s="22" t="e">
        <v>#N/A</v>
      </c>
      <c r="L278" s="22" t="e">
        <v>#N/A</v>
      </c>
      <c r="M278" s="22" t="e">
        <v>#N/A</v>
      </c>
      <c r="N278" s="23" t="s">
        <v>361</v>
      </c>
      <c r="O278" s="23" t="e">
        <v>#N/A</v>
      </c>
      <c r="P278" s="21" t="e">
        <f>Applications!$M278-Applications!$G278</f>
        <v>#N/A</v>
      </c>
    </row>
    <row r="279" spans="1:16" ht="20.25" customHeight="1" x14ac:dyDescent="0.35">
      <c r="A279" s="18" t="s">
        <v>1323</v>
      </c>
      <c r="B279" s="18" t="s">
        <v>205</v>
      </c>
      <c r="C279" s="18" t="s">
        <v>1324</v>
      </c>
      <c r="D279" s="18" t="s">
        <v>1325</v>
      </c>
      <c r="E279" s="18" t="s">
        <v>1197</v>
      </c>
      <c r="F279" s="18" t="s">
        <v>1198</v>
      </c>
      <c r="G279" s="19">
        <v>44239</v>
      </c>
      <c r="H279" s="18" t="s">
        <v>360</v>
      </c>
      <c r="I279" s="19">
        <v>44250</v>
      </c>
      <c r="J279" s="19" t="e">
        <v>#N/A</v>
      </c>
      <c r="K279" s="19" t="e">
        <v>#N/A</v>
      </c>
      <c r="L279" s="19" t="e">
        <v>#N/A</v>
      </c>
      <c r="M279" s="19" t="e">
        <v>#N/A</v>
      </c>
      <c r="N279" s="20" t="s">
        <v>361</v>
      </c>
      <c r="O279" s="20" t="e">
        <v>#N/A</v>
      </c>
      <c r="P279" s="18" t="e">
        <f>Applications!$M279-Applications!$G279</f>
        <v>#N/A</v>
      </c>
    </row>
    <row r="280" spans="1:16" ht="20.25" customHeight="1" x14ac:dyDescent="0.35">
      <c r="A280" s="21" t="s">
        <v>1326</v>
      </c>
      <c r="B280" s="21" t="s">
        <v>1327</v>
      </c>
      <c r="C280" s="21" t="s">
        <v>1328</v>
      </c>
      <c r="D280" s="21" t="s">
        <v>1329</v>
      </c>
      <c r="E280" s="21" t="s">
        <v>1197</v>
      </c>
      <c r="F280" s="21" t="s">
        <v>1198</v>
      </c>
      <c r="G280" s="22">
        <v>44237</v>
      </c>
      <c r="H280" s="21" t="s">
        <v>370</v>
      </c>
      <c r="I280" s="22">
        <v>44244</v>
      </c>
      <c r="J280" s="22" t="e">
        <v>#N/A</v>
      </c>
      <c r="K280" s="22" t="e">
        <v>#N/A</v>
      </c>
      <c r="L280" s="22" t="e">
        <v>#N/A</v>
      </c>
      <c r="M280" s="22" t="e">
        <v>#N/A</v>
      </c>
      <c r="N280" s="23" t="s">
        <v>361</v>
      </c>
      <c r="O280" s="23" t="e">
        <v>#N/A</v>
      </c>
      <c r="P280" s="21" t="e">
        <f>Applications!$M280-Applications!$G280</f>
        <v>#N/A</v>
      </c>
    </row>
    <row r="281" spans="1:16" ht="20.25" customHeight="1" x14ac:dyDescent="0.35">
      <c r="A281" s="18" t="s">
        <v>1330</v>
      </c>
      <c r="B281" s="18" t="s">
        <v>1331</v>
      </c>
      <c r="C281" s="18" t="s">
        <v>1332</v>
      </c>
      <c r="D281" s="18" t="s">
        <v>1333</v>
      </c>
      <c r="E281" s="18" t="s">
        <v>1197</v>
      </c>
      <c r="F281" s="18" t="s">
        <v>1198</v>
      </c>
      <c r="G281" s="19">
        <v>44224</v>
      </c>
      <c r="H281" s="18" t="s">
        <v>360</v>
      </c>
      <c r="I281" s="19">
        <v>44236</v>
      </c>
      <c r="J281" s="19" t="e">
        <v>#N/A</v>
      </c>
      <c r="K281" s="19" t="e">
        <v>#N/A</v>
      </c>
      <c r="L281" s="19" t="e">
        <v>#N/A</v>
      </c>
      <c r="M281" s="19" t="e">
        <v>#N/A</v>
      </c>
      <c r="N281" s="20" t="s">
        <v>361</v>
      </c>
      <c r="O281" s="20" t="e">
        <v>#N/A</v>
      </c>
      <c r="P281" s="18" t="e">
        <f>Applications!$M281-Applications!$G281</f>
        <v>#N/A</v>
      </c>
    </row>
    <row r="282" spans="1:16" ht="20.25" customHeight="1" x14ac:dyDescent="0.35">
      <c r="A282" s="21" t="s">
        <v>1334</v>
      </c>
      <c r="B282" s="21" t="s">
        <v>1335</v>
      </c>
      <c r="C282" s="21" t="s">
        <v>1336</v>
      </c>
      <c r="D282" s="21" t="s">
        <v>1337</v>
      </c>
      <c r="E282" s="21" t="s">
        <v>1197</v>
      </c>
      <c r="F282" s="21" t="s">
        <v>1198</v>
      </c>
      <c r="G282" s="22">
        <v>44224</v>
      </c>
      <c r="H282" s="21" t="s">
        <v>360</v>
      </c>
      <c r="I282" s="22">
        <v>44236</v>
      </c>
      <c r="J282" s="22" t="e">
        <v>#N/A</v>
      </c>
      <c r="K282" s="22" t="e">
        <v>#N/A</v>
      </c>
      <c r="L282" s="22" t="e">
        <v>#N/A</v>
      </c>
      <c r="M282" s="22" t="e">
        <v>#N/A</v>
      </c>
      <c r="N282" s="23" t="s">
        <v>361</v>
      </c>
      <c r="O282" s="23" t="e">
        <v>#N/A</v>
      </c>
      <c r="P282" s="21" t="e">
        <f>Applications!$M282-Applications!$G282</f>
        <v>#N/A</v>
      </c>
    </row>
    <row r="283" spans="1:16" ht="20.25" customHeight="1" x14ac:dyDescent="0.35">
      <c r="A283" s="18" t="s">
        <v>1338</v>
      </c>
      <c r="B283" s="18" t="s">
        <v>1339</v>
      </c>
      <c r="C283" s="18" t="s">
        <v>1340</v>
      </c>
      <c r="D283" s="18" t="s">
        <v>1341</v>
      </c>
      <c r="E283" s="18" t="s">
        <v>1197</v>
      </c>
      <c r="F283" s="18" t="s">
        <v>1198</v>
      </c>
      <c r="G283" s="19">
        <v>44225</v>
      </c>
      <c r="H283" s="18" t="s">
        <v>360</v>
      </c>
      <c r="I283" s="19">
        <v>44232</v>
      </c>
      <c r="J283" s="19" t="e">
        <v>#N/A</v>
      </c>
      <c r="K283" s="19" t="e">
        <v>#N/A</v>
      </c>
      <c r="L283" s="19" t="e">
        <v>#N/A</v>
      </c>
      <c r="M283" s="19" t="e">
        <v>#N/A</v>
      </c>
      <c r="N283" s="20" t="s">
        <v>361</v>
      </c>
      <c r="O283" s="20" t="e">
        <v>#N/A</v>
      </c>
      <c r="P283" s="18" t="e">
        <f>Applications!$M283-Applications!$G283</f>
        <v>#N/A</v>
      </c>
    </row>
    <row r="284" spans="1:16" ht="20.25" customHeight="1" x14ac:dyDescent="0.35">
      <c r="A284" s="21" t="s">
        <v>1342</v>
      </c>
      <c r="B284" s="21" t="s">
        <v>1343</v>
      </c>
      <c r="C284" s="21" t="s">
        <v>1154</v>
      </c>
      <c r="D284" s="21" t="s">
        <v>1344</v>
      </c>
      <c r="E284" s="21" t="s">
        <v>1197</v>
      </c>
      <c r="F284" s="21" t="s">
        <v>1198</v>
      </c>
      <c r="G284" s="22">
        <v>44223</v>
      </c>
      <c r="H284" s="21" t="s">
        <v>360</v>
      </c>
      <c r="I284" s="22">
        <v>44231</v>
      </c>
      <c r="J284" s="22" t="e">
        <v>#N/A</v>
      </c>
      <c r="K284" s="22" t="e">
        <v>#N/A</v>
      </c>
      <c r="L284" s="22" t="e">
        <v>#N/A</v>
      </c>
      <c r="M284" s="22" t="e">
        <v>#N/A</v>
      </c>
      <c r="N284" s="23" t="s">
        <v>361</v>
      </c>
      <c r="O284" s="23" t="e">
        <v>#N/A</v>
      </c>
      <c r="P284" s="21" t="e">
        <f>Applications!$M284-Applications!$G284</f>
        <v>#N/A</v>
      </c>
    </row>
    <row r="285" spans="1:16" ht="20.25" customHeight="1" x14ac:dyDescent="0.35">
      <c r="A285" s="18" t="s">
        <v>1345</v>
      </c>
      <c r="B285" s="18" t="s">
        <v>205</v>
      </c>
      <c r="C285" s="18" t="s">
        <v>1057</v>
      </c>
      <c r="D285" s="18" t="s">
        <v>1346</v>
      </c>
      <c r="E285" s="18" t="s">
        <v>1197</v>
      </c>
      <c r="F285" s="18" t="s">
        <v>1198</v>
      </c>
      <c r="G285" s="19">
        <v>44223</v>
      </c>
      <c r="H285" s="18" t="s">
        <v>432</v>
      </c>
      <c r="I285" s="19">
        <v>44230</v>
      </c>
      <c r="J285" s="19" t="e">
        <v>#N/A</v>
      </c>
      <c r="K285" s="19" t="e">
        <v>#N/A</v>
      </c>
      <c r="L285" s="19" t="e">
        <v>#N/A</v>
      </c>
      <c r="M285" s="19" t="e">
        <v>#N/A</v>
      </c>
      <c r="N285" s="20" t="s">
        <v>361</v>
      </c>
      <c r="O285" s="20" t="e">
        <v>#N/A</v>
      </c>
      <c r="P285" s="18" t="e">
        <f>Applications!$M285-Applications!$G285</f>
        <v>#N/A</v>
      </c>
    </row>
    <row r="286" spans="1:16" ht="20.25" customHeight="1" x14ac:dyDescent="0.35">
      <c r="A286" s="21" t="s">
        <v>1347</v>
      </c>
      <c r="B286" s="21" t="s">
        <v>1348</v>
      </c>
      <c r="C286" s="21" t="s">
        <v>1349</v>
      </c>
      <c r="D286" s="21" t="s">
        <v>1350</v>
      </c>
      <c r="E286" s="21" t="s">
        <v>1197</v>
      </c>
      <c r="F286" s="21" t="s">
        <v>1198</v>
      </c>
      <c r="G286" s="22">
        <v>44216</v>
      </c>
      <c r="H286" s="21" t="s">
        <v>462</v>
      </c>
      <c r="I286" s="22">
        <v>44229</v>
      </c>
      <c r="J286" s="22" t="e">
        <v>#N/A</v>
      </c>
      <c r="K286" s="22" t="e">
        <v>#N/A</v>
      </c>
      <c r="L286" s="22" t="e">
        <v>#N/A</v>
      </c>
      <c r="M286" s="22" t="e">
        <v>#N/A</v>
      </c>
      <c r="N286" s="23" t="s">
        <v>361</v>
      </c>
      <c r="O286" s="23" t="e">
        <v>#N/A</v>
      </c>
      <c r="P286" s="21" t="e">
        <f>Applications!$M286-Applications!$G286</f>
        <v>#N/A</v>
      </c>
    </row>
    <row r="287" spans="1:16" ht="20.25" customHeight="1" x14ac:dyDescent="0.35">
      <c r="A287" s="18" t="s">
        <v>1351</v>
      </c>
      <c r="B287" s="18" t="s">
        <v>646</v>
      </c>
      <c r="C287" s="18" t="s">
        <v>1352</v>
      </c>
      <c r="D287" s="18" t="s">
        <v>1353</v>
      </c>
      <c r="E287" s="18" t="s">
        <v>1197</v>
      </c>
      <c r="F287" s="18" t="s">
        <v>1198</v>
      </c>
      <c r="G287" s="19">
        <v>44223</v>
      </c>
      <c r="H287" s="18" t="s">
        <v>405</v>
      </c>
      <c r="I287" s="19">
        <v>44229</v>
      </c>
      <c r="J287" s="19" t="e">
        <v>#N/A</v>
      </c>
      <c r="K287" s="19" t="e">
        <v>#N/A</v>
      </c>
      <c r="L287" s="19" t="e">
        <v>#N/A</v>
      </c>
      <c r="M287" s="19" t="e">
        <v>#N/A</v>
      </c>
      <c r="N287" s="20" t="s">
        <v>361</v>
      </c>
      <c r="O287" s="20" t="e">
        <v>#N/A</v>
      </c>
      <c r="P287" s="18" t="e">
        <f>Applications!$M287-Applications!$G287</f>
        <v>#N/A</v>
      </c>
    </row>
    <row r="288" spans="1:16" ht="20.25" customHeight="1" x14ac:dyDescent="0.35">
      <c r="A288" s="21" t="s">
        <v>1354</v>
      </c>
      <c r="B288" s="21" t="s">
        <v>1355</v>
      </c>
      <c r="C288" s="21" t="s">
        <v>1356</v>
      </c>
      <c r="D288" s="21" t="s">
        <v>1357</v>
      </c>
      <c r="E288" s="21" t="s">
        <v>1197</v>
      </c>
      <c r="F288" s="21" t="s">
        <v>1198</v>
      </c>
      <c r="G288" s="22">
        <v>44215</v>
      </c>
      <c r="H288" s="21" t="s">
        <v>360</v>
      </c>
      <c r="I288" s="22">
        <v>44228</v>
      </c>
      <c r="J288" s="22" t="e">
        <v>#N/A</v>
      </c>
      <c r="K288" s="22" t="e">
        <v>#N/A</v>
      </c>
      <c r="L288" s="22" t="e">
        <v>#N/A</v>
      </c>
      <c r="M288" s="22" t="e">
        <v>#N/A</v>
      </c>
      <c r="N288" s="23" t="s">
        <v>361</v>
      </c>
      <c r="O288" s="23" t="e">
        <v>#N/A</v>
      </c>
      <c r="P288" s="21" t="e">
        <f>Applications!$M288-Applications!$G288</f>
        <v>#N/A</v>
      </c>
    </row>
    <row r="289" spans="1:16" ht="20.25" customHeight="1" x14ac:dyDescent="0.35">
      <c r="A289" s="18" t="s">
        <v>1358</v>
      </c>
      <c r="B289" s="18" t="s">
        <v>1359</v>
      </c>
      <c r="C289" s="18" t="s">
        <v>445</v>
      </c>
      <c r="D289" s="18" t="s">
        <v>1360</v>
      </c>
      <c r="E289" s="18" t="s">
        <v>1197</v>
      </c>
      <c r="F289" s="18" t="s">
        <v>1198</v>
      </c>
      <c r="G289" s="19">
        <v>44215</v>
      </c>
      <c r="H289" s="18" t="s">
        <v>370</v>
      </c>
      <c r="I289" s="19">
        <v>44222</v>
      </c>
      <c r="J289" s="19" t="e">
        <v>#N/A</v>
      </c>
      <c r="K289" s="19" t="e">
        <v>#N/A</v>
      </c>
      <c r="L289" s="19" t="e">
        <v>#N/A</v>
      </c>
      <c r="M289" s="19" t="e">
        <v>#N/A</v>
      </c>
      <c r="N289" s="20" t="s">
        <v>361</v>
      </c>
      <c r="O289" s="20" t="e">
        <v>#N/A</v>
      </c>
      <c r="P289" s="18" t="e">
        <f>Applications!$M289-Applications!$G289</f>
        <v>#N/A</v>
      </c>
    </row>
    <row r="290" spans="1:16" ht="20.25" customHeight="1" x14ac:dyDescent="0.35">
      <c r="A290" s="21" t="s">
        <v>1361</v>
      </c>
      <c r="B290" s="21" t="s">
        <v>1331</v>
      </c>
      <c r="C290" s="21" t="s">
        <v>280</v>
      </c>
      <c r="D290" s="21" t="s">
        <v>1362</v>
      </c>
      <c r="E290" s="21" t="s">
        <v>1197</v>
      </c>
      <c r="F290" s="21" t="s">
        <v>1198</v>
      </c>
      <c r="G290" s="22">
        <v>44326</v>
      </c>
      <c r="H290" s="21" t="s">
        <v>360</v>
      </c>
      <c r="I290" s="22">
        <v>44333</v>
      </c>
      <c r="J290" s="22">
        <v>44340</v>
      </c>
      <c r="K290" s="22" t="e">
        <v>#N/A</v>
      </c>
      <c r="L290" s="22" t="e">
        <v>#N/A</v>
      </c>
      <c r="M290" s="22" t="e">
        <v>#N/A</v>
      </c>
      <c r="N290" s="23" t="s">
        <v>361</v>
      </c>
      <c r="O290" s="23" t="e">
        <v>#N/A</v>
      </c>
      <c r="P290" s="21" t="e">
        <f>Applications!$M290-Applications!$G290</f>
        <v>#N/A</v>
      </c>
    </row>
    <row r="291" spans="1:16" ht="20.25" customHeight="1" x14ac:dyDescent="0.35">
      <c r="A291" s="18" t="s">
        <v>1363</v>
      </c>
      <c r="B291" s="18" t="s">
        <v>1364</v>
      </c>
      <c r="C291" s="18" t="s">
        <v>1365</v>
      </c>
      <c r="D291" s="18" t="s">
        <v>1366</v>
      </c>
      <c r="E291" s="18" t="s">
        <v>1197</v>
      </c>
      <c r="F291" s="18" t="s">
        <v>1198</v>
      </c>
      <c r="G291" s="19">
        <v>44314</v>
      </c>
      <c r="H291" s="18" t="s">
        <v>462</v>
      </c>
      <c r="I291" s="19">
        <v>44323</v>
      </c>
      <c r="J291" s="19">
        <v>44337</v>
      </c>
      <c r="K291" s="19" t="e">
        <v>#N/A</v>
      </c>
      <c r="L291" s="19" t="e">
        <v>#N/A</v>
      </c>
      <c r="M291" s="19" t="e">
        <v>#N/A</v>
      </c>
      <c r="N291" s="20" t="s">
        <v>361</v>
      </c>
      <c r="O291" s="20" t="e">
        <v>#N/A</v>
      </c>
      <c r="P291" s="18" t="e">
        <f>Applications!$M291-Applications!$G291</f>
        <v>#N/A</v>
      </c>
    </row>
    <row r="292" spans="1:16" ht="20.25" customHeight="1" x14ac:dyDescent="0.35">
      <c r="A292" s="21" t="s">
        <v>1367</v>
      </c>
      <c r="B292" s="21" t="s">
        <v>1368</v>
      </c>
      <c r="C292" s="21" t="s">
        <v>1369</v>
      </c>
      <c r="D292" s="21" t="s">
        <v>1370</v>
      </c>
      <c r="E292" s="21" t="s">
        <v>1197</v>
      </c>
      <c r="F292" s="21" t="s">
        <v>1198</v>
      </c>
      <c r="G292" s="22">
        <v>44309</v>
      </c>
      <c r="H292" s="21" t="s">
        <v>360</v>
      </c>
      <c r="I292" s="22">
        <v>44327</v>
      </c>
      <c r="J292" s="22">
        <v>44330</v>
      </c>
      <c r="K292" s="22" t="e">
        <v>#N/A</v>
      </c>
      <c r="L292" s="22" t="e">
        <v>#N/A</v>
      </c>
      <c r="M292" s="22" t="e">
        <v>#N/A</v>
      </c>
      <c r="N292" s="23" t="s">
        <v>361</v>
      </c>
      <c r="O292" s="23" t="e">
        <v>#N/A</v>
      </c>
      <c r="P292" s="21" t="e">
        <f>Applications!$M292-Applications!$G292</f>
        <v>#N/A</v>
      </c>
    </row>
    <row r="293" spans="1:16" ht="20.25" customHeight="1" x14ac:dyDescent="0.35">
      <c r="A293" s="18" t="s">
        <v>1371</v>
      </c>
      <c r="B293" s="18" t="s">
        <v>951</v>
      </c>
      <c r="C293" s="18" t="s">
        <v>1372</v>
      </c>
      <c r="D293" s="18" t="s">
        <v>1373</v>
      </c>
      <c r="E293" s="18" t="s">
        <v>1197</v>
      </c>
      <c r="F293" s="18" t="s">
        <v>1198</v>
      </c>
      <c r="G293" s="19">
        <v>44302</v>
      </c>
      <c r="H293" s="18" t="s">
        <v>360</v>
      </c>
      <c r="I293" s="19">
        <v>44316</v>
      </c>
      <c r="J293" s="19">
        <v>44326</v>
      </c>
      <c r="K293" s="19" t="e">
        <v>#N/A</v>
      </c>
      <c r="L293" s="19" t="e">
        <v>#N/A</v>
      </c>
      <c r="M293" s="19" t="e">
        <v>#N/A</v>
      </c>
      <c r="N293" s="20" t="s">
        <v>361</v>
      </c>
      <c r="O293" s="20" t="e">
        <v>#N/A</v>
      </c>
      <c r="P293" s="18" t="e">
        <f>Applications!$M293-Applications!$G293</f>
        <v>#N/A</v>
      </c>
    </row>
    <row r="294" spans="1:16" ht="20.25" customHeight="1" x14ac:dyDescent="0.35">
      <c r="A294" s="21" t="s">
        <v>1374</v>
      </c>
      <c r="B294" s="21" t="s">
        <v>1375</v>
      </c>
      <c r="C294" s="21" t="s">
        <v>1376</v>
      </c>
      <c r="D294" s="21" t="s">
        <v>1377</v>
      </c>
      <c r="E294" s="21" t="s">
        <v>1197</v>
      </c>
      <c r="F294" s="21" t="s">
        <v>1198</v>
      </c>
      <c r="G294" s="22">
        <v>44295</v>
      </c>
      <c r="H294" s="21" t="s">
        <v>360</v>
      </c>
      <c r="I294" s="22">
        <v>44307</v>
      </c>
      <c r="J294" s="22">
        <v>44323</v>
      </c>
      <c r="K294" s="22" t="e">
        <v>#N/A</v>
      </c>
      <c r="L294" s="22" t="e">
        <v>#N/A</v>
      </c>
      <c r="M294" s="22" t="e">
        <v>#N/A</v>
      </c>
      <c r="N294" s="23" t="s">
        <v>361</v>
      </c>
      <c r="O294" s="23" t="e">
        <v>#N/A</v>
      </c>
      <c r="P294" s="21" t="e">
        <f>Applications!$M294-Applications!$G294</f>
        <v>#N/A</v>
      </c>
    </row>
    <row r="295" spans="1:16" ht="20.25" customHeight="1" x14ac:dyDescent="0.35">
      <c r="A295" s="18" t="s">
        <v>1378</v>
      </c>
      <c r="B295" s="18" t="s">
        <v>402</v>
      </c>
      <c r="C295" s="18" t="s">
        <v>1379</v>
      </c>
      <c r="D295" s="18" t="s">
        <v>1380</v>
      </c>
      <c r="E295" s="18" t="s">
        <v>1197</v>
      </c>
      <c r="F295" s="18" t="s">
        <v>1198</v>
      </c>
      <c r="G295" s="19">
        <v>44299</v>
      </c>
      <c r="H295" s="18" t="s">
        <v>370</v>
      </c>
      <c r="I295" s="19">
        <v>44307</v>
      </c>
      <c r="J295" s="19">
        <v>44319</v>
      </c>
      <c r="K295" s="19" t="e">
        <v>#N/A</v>
      </c>
      <c r="L295" s="19" t="e">
        <v>#N/A</v>
      </c>
      <c r="M295" s="19" t="e">
        <v>#N/A</v>
      </c>
      <c r="N295" s="20" t="s">
        <v>361</v>
      </c>
      <c r="O295" s="20" t="e">
        <v>#N/A</v>
      </c>
      <c r="P295" s="18" t="e">
        <f>Applications!$M295-Applications!$G295</f>
        <v>#N/A</v>
      </c>
    </row>
    <row r="296" spans="1:16" ht="20.25" customHeight="1" x14ac:dyDescent="0.35">
      <c r="A296" s="21" t="s">
        <v>1381</v>
      </c>
      <c r="B296" s="21" t="s">
        <v>1382</v>
      </c>
      <c r="C296" s="21" t="s">
        <v>1383</v>
      </c>
      <c r="D296" s="21" t="s">
        <v>1384</v>
      </c>
      <c r="E296" s="21" t="s">
        <v>1197</v>
      </c>
      <c r="F296" s="21" t="s">
        <v>1198</v>
      </c>
      <c r="G296" s="22">
        <v>44279</v>
      </c>
      <c r="H296" s="21" t="s">
        <v>432</v>
      </c>
      <c r="I296" s="22">
        <v>44293</v>
      </c>
      <c r="J296" s="22">
        <v>44305</v>
      </c>
      <c r="K296" s="22" t="e">
        <v>#N/A</v>
      </c>
      <c r="L296" s="22" t="e">
        <v>#N/A</v>
      </c>
      <c r="M296" s="22" t="e">
        <v>#N/A</v>
      </c>
      <c r="N296" s="23" t="s">
        <v>361</v>
      </c>
      <c r="O296" s="23" t="e">
        <v>#N/A</v>
      </c>
      <c r="P296" s="21" t="e">
        <f>Applications!$M296-Applications!$G296</f>
        <v>#N/A</v>
      </c>
    </row>
    <row r="297" spans="1:16" ht="20.25" customHeight="1" x14ac:dyDescent="0.35">
      <c r="A297" s="18" t="s">
        <v>1385</v>
      </c>
      <c r="B297" s="18" t="s">
        <v>1386</v>
      </c>
      <c r="C297" s="18" t="s">
        <v>1387</v>
      </c>
      <c r="D297" s="18" t="s">
        <v>1388</v>
      </c>
      <c r="E297" s="18" t="s">
        <v>1197</v>
      </c>
      <c r="F297" s="18" t="s">
        <v>1198</v>
      </c>
      <c r="G297" s="19">
        <v>44266</v>
      </c>
      <c r="H297" s="18" t="s">
        <v>360</v>
      </c>
      <c r="I297" s="19">
        <v>44285</v>
      </c>
      <c r="J297" s="19">
        <v>44293</v>
      </c>
      <c r="K297" s="19" t="e">
        <v>#N/A</v>
      </c>
      <c r="L297" s="19" t="e">
        <v>#N/A</v>
      </c>
      <c r="M297" s="19" t="e">
        <v>#N/A</v>
      </c>
      <c r="N297" s="20" t="s">
        <v>361</v>
      </c>
      <c r="O297" s="20" t="e">
        <v>#N/A</v>
      </c>
      <c r="P297" s="18" t="e">
        <f>Applications!$M297-Applications!$G297</f>
        <v>#N/A</v>
      </c>
    </row>
    <row r="298" spans="1:16" ht="20.25" customHeight="1" x14ac:dyDescent="0.35">
      <c r="A298" s="21" t="s">
        <v>1389</v>
      </c>
      <c r="B298" s="21" t="s">
        <v>448</v>
      </c>
      <c r="C298" s="21" t="s">
        <v>1390</v>
      </c>
      <c r="D298" s="21" t="s">
        <v>1391</v>
      </c>
      <c r="E298" s="21" t="s">
        <v>1197</v>
      </c>
      <c r="F298" s="21" t="s">
        <v>1198</v>
      </c>
      <c r="G298" s="22">
        <v>44278</v>
      </c>
      <c r="H298" s="21" t="s">
        <v>370</v>
      </c>
      <c r="I298" s="22">
        <v>44279</v>
      </c>
      <c r="J298" s="22">
        <v>44287</v>
      </c>
      <c r="K298" s="22" t="e">
        <v>#N/A</v>
      </c>
      <c r="L298" s="22" t="e">
        <v>#N/A</v>
      </c>
      <c r="M298" s="22" t="e">
        <v>#N/A</v>
      </c>
      <c r="N298" s="23" t="s">
        <v>361</v>
      </c>
      <c r="O298" s="23" t="e">
        <v>#N/A</v>
      </c>
      <c r="P298" s="21" t="e">
        <f>Applications!$M298-Applications!$G298</f>
        <v>#N/A</v>
      </c>
    </row>
    <row r="299" spans="1:16" ht="20.25" customHeight="1" x14ac:dyDescent="0.35">
      <c r="A299" s="18" t="s">
        <v>1392</v>
      </c>
      <c r="B299" s="18" t="s">
        <v>178</v>
      </c>
      <c r="C299" s="18" t="s">
        <v>1393</v>
      </c>
      <c r="D299" s="18" t="s">
        <v>1394</v>
      </c>
      <c r="E299" s="18" t="s">
        <v>1197</v>
      </c>
      <c r="F299" s="18" t="s">
        <v>1198</v>
      </c>
      <c r="G299" s="19">
        <v>44266</v>
      </c>
      <c r="H299" s="18" t="s">
        <v>405</v>
      </c>
      <c r="I299" s="19">
        <v>44278</v>
      </c>
      <c r="J299" s="19">
        <v>44286</v>
      </c>
      <c r="K299" s="19" t="e">
        <v>#N/A</v>
      </c>
      <c r="L299" s="19" t="e">
        <v>#N/A</v>
      </c>
      <c r="M299" s="19" t="e">
        <v>#N/A</v>
      </c>
      <c r="N299" s="20" t="s">
        <v>361</v>
      </c>
      <c r="O299" s="20" t="e">
        <v>#N/A</v>
      </c>
      <c r="P299" s="18" t="e">
        <f>Applications!$M299-Applications!$G299</f>
        <v>#N/A</v>
      </c>
    </row>
    <row r="300" spans="1:16" ht="20.25" customHeight="1" x14ac:dyDescent="0.35">
      <c r="A300" s="21" t="s">
        <v>1395</v>
      </c>
      <c r="B300" s="21" t="s">
        <v>628</v>
      </c>
      <c r="C300" s="21" t="s">
        <v>1396</v>
      </c>
      <c r="D300" s="21" t="s">
        <v>1397</v>
      </c>
      <c r="E300" s="21" t="s">
        <v>1197</v>
      </c>
      <c r="F300" s="21" t="s">
        <v>1198</v>
      </c>
      <c r="G300" s="22">
        <v>44250</v>
      </c>
      <c r="H300" s="21" t="s">
        <v>360</v>
      </c>
      <c r="I300" s="22">
        <v>44258</v>
      </c>
      <c r="J300" s="22">
        <v>44270</v>
      </c>
      <c r="K300" s="22" t="e">
        <v>#N/A</v>
      </c>
      <c r="L300" s="22" t="e">
        <v>#N/A</v>
      </c>
      <c r="M300" s="22" t="e">
        <v>#N/A</v>
      </c>
      <c r="N300" s="23" t="s">
        <v>361</v>
      </c>
      <c r="O300" s="23" t="e">
        <v>#N/A</v>
      </c>
      <c r="P300" s="21" t="e">
        <f>Applications!$M300-Applications!$G300</f>
        <v>#N/A</v>
      </c>
    </row>
    <row r="301" spans="1:16" ht="20.25" customHeight="1" x14ac:dyDescent="0.35">
      <c r="A301" s="18" t="s">
        <v>1398</v>
      </c>
      <c r="B301" s="18" t="s">
        <v>646</v>
      </c>
      <c r="C301" s="18" t="s">
        <v>1399</v>
      </c>
      <c r="D301" s="18" t="s">
        <v>1400</v>
      </c>
      <c r="E301" s="18" t="s">
        <v>1197</v>
      </c>
      <c r="F301" s="18" t="s">
        <v>1198</v>
      </c>
      <c r="G301" s="19">
        <v>44225</v>
      </c>
      <c r="H301" s="18" t="s">
        <v>370</v>
      </c>
      <c r="I301" s="19">
        <v>44237</v>
      </c>
      <c r="J301" s="19">
        <v>44249</v>
      </c>
      <c r="K301" s="19" t="e">
        <v>#N/A</v>
      </c>
      <c r="L301" s="19" t="e">
        <v>#N/A</v>
      </c>
      <c r="M301" s="19" t="e">
        <v>#N/A</v>
      </c>
      <c r="N301" s="20" t="s">
        <v>361</v>
      </c>
      <c r="O301" s="20" t="e">
        <v>#N/A</v>
      </c>
      <c r="P301" s="18" t="e">
        <f>Applications!$M301-Applications!$G301</f>
        <v>#N/A</v>
      </c>
    </row>
    <row r="302" spans="1:16" ht="20.25" customHeight="1" x14ac:dyDescent="0.35">
      <c r="A302" s="21" t="s">
        <v>1401</v>
      </c>
      <c r="B302" s="21" t="s">
        <v>1402</v>
      </c>
      <c r="C302" s="21" t="s">
        <v>841</v>
      </c>
      <c r="D302" s="21" t="s">
        <v>1403</v>
      </c>
      <c r="E302" s="21" t="s">
        <v>1197</v>
      </c>
      <c r="F302" s="21" t="s">
        <v>1198</v>
      </c>
      <c r="G302" s="22">
        <v>44224</v>
      </c>
      <c r="H302" s="21" t="s">
        <v>360</v>
      </c>
      <c r="I302" s="22">
        <v>44231</v>
      </c>
      <c r="J302" s="22">
        <v>44246</v>
      </c>
      <c r="K302" s="22" t="e">
        <v>#N/A</v>
      </c>
      <c r="L302" s="22" t="e">
        <v>#N/A</v>
      </c>
      <c r="M302" s="22" t="e">
        <v>#N/A</v>
      </c>
      <c r="N302" s="23" t="s">
        <v>361</v>
      </c>
      <c r="O302" s="23" t="e">
        <v>#N/A</v>
      </c>
      <c r="P302" s="21" t="e">
        <f>Applications!$M302-Applications!$G302</f>
        <v>#N/A</v>
      </c>
    </row>
    <row r="303" spans="1:16" ht="20.25" customHeight="1" x14ac:dyDescent="0.35">
      <c r="A303" s="18" t="s">
        <v>1404</v>
      </c>
      <c r="B303" s="18" t="s">
        <v>1405</v>
      </c>
      <c r="C303" s="18" t="s">
        <v>324</v>
      </c>
      <c r="D303" s="18" t="s">
        <v>1406</v>
      </c>
      <c r="E303" s="18" t="s">
        <v>1197</v>
      </c>
      <c r="F303" s="18" t="s">
        <v>1198</v>
      </c>
      <c r="G303" s="19">
        <v>44218</v>
      </c>
      <c r="H303" s="18" t="s">
        <v>360</v>
      </c>
      <c r="I303" s="19">
        <v>44231</v>
      </c>
      <c r="J303" s="19">
        <v>44243</v>
      </c>
      <c r="K303" s="19" t="e">
        <v>#N/A</v>
      </c>
      <c r="L303" s="19" t="e">
        <v>#N/A</v>
      </c>
      <c r="M303" s="19" t="e">
        <v>#N/A</v>
      </c>
      <c r="N303" s="20" t="s">
        <v>361</v>
      </c>
      <c r="O303" s="20" t="e">
        <v>#N/A</v>
      </c>
      <c r="P303" s="18" t="e">
        <f>Applications!$M303-Applications!$G303</f>
        <v>#N/A</v>
      </c>
    </row>
    <row r="304" spans="1:16" ht="20.25" customHeight="1" x14ac:dyDescent="0.35">
      <c r="A304" s="21" t="s">
        <v>1407</v>
      </c>
      <c r="B304" s="21" t="s">
        <v>1408</v>
      </c>
      <c r="C304" s="21" t="s">
        <v>1409</v>
      </c>
      <c r="D304" s="21" t="s">
        <v>1410</v>
      </c>
      <c r="E304" s="21" t="s">
        <v>1197</v>
      </c>
      <c r="F304" s="21" t="s">
        <v>1198</v>
      </c>
      <c r="G304" s="22">
        <v>44223</v>
      </c>
      <c r="H304" s="21" t="s">
        <v>370</v>
      </c>
      <c r="I304" s="22">
        <v>44236</v>
      </c>
      <c r="J304" s="22">
        <v>44239</v>
      </c>
      <c r="K304" s="22" t="e">
        <v>#N/A</v>
      </c>
      <c r="L304" s="22" t="e">
        <v>#N/A</v>
      </c>
      <c r="M304" s="22" t="e">
        <v>#N/A</v>
      </c>
      <c r="N304" s="23" t="s">
        <v>361</v>
      </c>
      <c r="O304" s="23" t="e">
        <v>#N/A</v>
      </c>
      <c r="P304" s="21" t="e">
        <f>Applications!$M304-Applications!$G304</f>
        <v>#N/A</v>
      </c>
    </row>
    <row r="305" spans="1:16" ht="20.25" customHeight="1" x14ac:dyDescent="0.35">
      <c r="A305" s="18" t="s">
        <v>1411</v>
      </c>
      <c r="B305" s="18" t="s">
        <v>1412</v>
      </c>
      <c r="C305" s="18" t="s">
        <v>280</v>
      </c>
      <c r="D305" s="18" t="s">
        <v>1413</v>
      </c>
      <c r="E305" s="18" t="s">
        <v>1197</v>
      </c>
      <c r="F305" s="18" t="s">
        <v>1198</v>
      </c>
      <c r="G305" s="19">
        <v>44348</v>
      </c>
      <c r="H305" s="18" t="s">
        <v>544</v>
      </c>
      <c r="I305" s="19">
        <v>44356</v>
      </c>
      <c r="J305" s="19">
        <v>44358</v>
      </c>
      <c r="K305" s="19">
        <v>44370</v>
      </c>
      <c r="L305" s="19" t="e">
        <v>#N/A</v>
      </c>
      <c r="M305" s="19" t="e">
        <v>#N/A</v>
      </c>
      <c r="N305" s="20" t="s">
        <v>361</v>
      </c>
      <c r="O305" s="20" t="e">
        <v>#N/A</v>
      </c>
      <c r="P305" s="18" t="e">
        <f>Applications!$M305-Applications!$G305</f>
        <v>#N/A</v>
      </c>
    </row>
    <row r="306" spans="1:16" ht="20.25" customHeight="1" x14ac:dyDescent="0.35">
      <c r="A306" s="21" t="s">
        <v>1414</v>
      </c>
      <c r="B306" s="21" t="s">
        <v>1415</v>
      </c>
      <c r="C306" s="21" t="s">
        <v>1416</v>
      </c>
      <c r="D306" s="21" t="s">
        <v>1417</v>
      </c>
      <c r="E306" s="21" t="s">
        <v>1197</v>
      </c>
      <c r="F306" s="21" t="s">
        <v>1198</v>
      </c>
      <c r="G306" s="22">
        <v>44322</v>
      </c>
      <c r="H306" s="21" t="s">
        <v>544</v>
      </c>
      <c r="I306" s="22">
        <v>44333</v>
      </c>
      <c r="J306" s="22">
        <v>44343</v>
      </c>
      <c r="K306" s="22">
        <v>44354</v>
      </c>
      <c r="L306" s="22" t="e">
        <v>#N/A</v>
      </c>
      <c r="M306" s="22" t="e">
        <v>#N/A</v>
      </c>
      <c r="N306" s="23" t="s">
        <v>361</v>
      </c>
      <c r="O306" s="23" t="e">
        <v>#N/A</v>
      </c>
      <c r="P306" s="21" t="e">
        <f>Applications!$M306-Applications!$G306</f>
        <v>#N/A</v>
      </c>
    </row>
    <row r="307" spans="1:16" ht="20.25" customHeight="1" x14ac:dyDescent="0.35">
      <c r="A307" s="18" t="s">
        <v>1418</v>
      </c>
      <c r="B307" s="18" t="s">
        <v>1419</v>
      </c>
      <c r="C307" s="18" t="s">
        <v>1420</v>
      </c>
      <c r="D307" s="18" t="s">
        <v>1421</v>
      </c>
      <c r="E307" s="18" t="s">
        <v>1197</v>
      </c>
      <c r="F307" s="18" t="s">
        <v>1198</v>
      </c>
      <c r="G307" s="19">
        <v>44322</v>
      </c>
      <c r="H307" s="18" t="s">
        <v>360</v>
      </c>
      <c r="I307" s="19">
        <v>44333</v>
      </c>
      <c r="J307" s="19">
        <v>44336</v>
      </c>
      <c r="K307" s="19">
        <v>44350</v>
      </c>
      <c r="L307" s="19" t="e">
        <v>#N/A</v>
      </c>
      <c r="M307" s="19" t="e">
        <v>#N/A</v>
      </c>
      <c r="N307" s="20" t="s">
        <v>361</v>
      </c>
      <c r="O307" s="20" t="e">
        <v>#N/A</v>
      </c>
      <c r="P307" s="18" t="e">
        <f>Applications!$M307-Applications!$G307</f>
        <v>#N/A</v>
      </c>
    </row>
    <row r="308" spans="1:16" ht="20.25" customHeight="1" x14ac:dyDescent="0.35">
      <c r="A308" s="21" t="s">
        <v>1422</v>
      </c>
      <c r="B308" s="21" t="s">
        <v>1423</v>
      </c>
      <c r="C308" s="21" t="s">
        <v>1424</v>
      </c>
      <c r="D308" s="21" t="s">
        <v>1425</v>
      </c>
      <c r="E308" s="21" t="s">
        <v>1197</v>
      </c>
      <c r="F308" s="21" t="s">
        <v>1198</v>
      </c>
      <c r="G308" s="22">
        <v>44259</v>
      </c>
      <c r="H308" s="21" t="s">
        <v>370</v>
      </c>
      <c r="I308" s="22">
        <v>44273</v>
      </c>
      <c r="J308" s="22">
        <v>44281</v>
      </c>
      <c r="K308" s="22">
        <v>44287</v>
      </c>
      <c r="L308" s="22" t="e">
        <v>#N/A</v>
      </c>
      <c r="M308" s="22" t="e">
        <v>#N/A</v>
      </c>
      <c r="N308" s="23" t="s">
        <v>361</v>
      </c>
      <c r="O308" s="23" t="e">
        <v>#N/A</v>
      </c>
      <c r="P308" s="21" t="e">
        <f>Applications!$M308-Applications!$G308</f>
        <v>#N/A</v>
      </c>
    </row>
    <row r="309" spans="1:16" ht="20.25" customHeight="1" x14ac:dyDescent="0.35">
      <c r="A309" s="18" t="s">
        <v>1426</v>
      </c>
      <c r="B309" s="18" t="s">
        <v>1427</v>
      </c>
      <c r="C309" s="18" t="s">
        <v>1428</v>
      </c>
      <c r="D309" s="18" t="s">
        <v>1429</v>
      </c>
      <c r="E309" s="18" t="s">
        <v>1197</v>
      </c>
      <c r="F309" s="18" t="s">
        <v>1198</v>
      </c>
      <c r="G309" s="19">
        <v>44239</v>
      </c>
      <c r="H309" s="18" t="s">
        <v>370</v>
      </c>
      <c r="I309" s="19">
        <v>44246</v>
      </c>
      <c r="J309" s="19">
        <v>44259</v>
      </c>
      <c r="K309" s="19">
        <v>44274</v>
      </c>
      <c r="L309" s="19" t="e">
        <v>#N/A</v>
      </c>
      <c r="M309" s="19" t="e">
        <v>#N/A</v>
      </c>
      <c r="N309" s="20" t="s">
        <v>361</v>
      </c>
      <c r="O309" s="20" t="e">
        <v>#N/A</v>
      </c>
      <c r="P309" s="18" t="e">
        <f>Applications!$M309-Applications!$G309</f>
        <v>#N/A</v>
      </c>
    </row>
    <row r="310" spans="1:16" ht="20.25" customHeight="1" x14ac:dyDescent="0.35">
      <c r="A310" s="21" t="s">
        <v>1430</v>
      </c>
      <c r="B310" s="21" t="s">
        <v>1431</v>
      </c>
      <c r="C310" s="21" t="s">
        <v>1432</v>
      </c>
      <c r="D310" s="21" t="s">
        <v>1433</v>
      </c>
      <c r="E310" s="21" t="s">
        <v>1197</v>
      </c>
      <c r="F310" s="21" t="s">
        <v>1198</v>
      </c>
      <c r="G310" s="22">
        <v>44242</v>
      </c>
      <c r="H310" s="21" t="s">
        <v>462</v>
      </c>
      <c r="I310" s="22">
        <v>44256</v>
      </c>
      <c r="J310" s="22">
        <v>44264</v>
      </c>
      <c r="K310" s="22">
        <v>44272</v>
      </c>
      <c r="L310" s="22" t="e">
        <v>#N/A</v>
      </c>
      <c r="M310" s="22" t="e">
        <v>#N/A</v>
      </c>
      <c r="N310" s="23" t="s">
        <v>361</v>
      </c>
      <c r="O310" s="23" t="e">
        <v>#N/A</v>
      </c>
      <c r="P310" s="21" t="e">
        <f>Applications!$M310-Applications!$G310</f>
        <v>#N/A</v>
      </c>
    </row>
    <row r="311" spans="1:16" ht="20.25" customHeight="1" x14ac:dyDescent="0.35">
      <c r="A311" s="18" t="s">
        <v>1434</v>
      </c>
      <c r="B311" s="18" t="s">
        <v>1435</v>
      </c>
      <c r="C311" s="18" t="s">
        <v>326</v>
      </c>
      <c r="D311" s="18" t="s">
        <v>1436</v>
      </c>
      <c r="E311" s="18" t="s">
        <v>1197</v>
      </c>
      <c r="F311" s="18" t="s">
        <v>1198</v>
      </c>
      <c r="G311" s="19">
        <v>44231</v>
      </c>
      <c r="H311" s="18" t="s">
        <v>360</v>
      </c>
      <c r="I311" s="19">
        <v>44244</v>
      </c>
      <c r="J311" s="19">
        <v>44259</v>
      </c>
      <c r="K311" s="19">
        <v>44266</v>
      </c>
      <c r="L311" s="19" t="e">
        <v>#N/A</v>
      </c>
      <c r="M311" s="19" t="e">
        <v>#N/A</v>
      </c>
      <c r="N311" s="20" t="s">
        <v>361</v>
      </c>
      <c r="O311" s="20" t="e">
        <v>#N/A</v>
      </c>
      <c r="P311" s="18" t="e">
        <f>Applications!$M311-Applications!$G311</f>
        <v>#N/A</v>
      </c>
    </row>
    <row r="312" spans="1:16" ht="20.25" customHeight="1" x14ac:dyDescent="0.35">
      <c r="A312" s="21" t="s">
        <v>1437</v>
      </c>
      <c r="B312" s="21" t="s">
        <v>1399</v>
      </c>
      <c r="C312" s="21" t="s">
        <v>1438</v>
      </c>
      <c r="D312" s="21" t="s">
        <v>1439</v>
      </c>
      <c r="E312" s="21" t="s">
        <v>1197</v>
      </c>
      <c r="F312" s="21" t="s">
        <v>1198</v>
      </c>
      <c r="G312" s="22">
        <v>44295</v>
      </c>
      <c r="H312" s="21" t="s">
        <v>370</v>
      </c>
      <c r="I312" s="22">
        <v>44302</v>
      </c>
      <c r="J312" s="22">
        <v>44315</v>
      </c>
      <c r="K312" s="22">
        <v>44326</v>
      </c>
      <c r="L312" s="22">
        <v>44335</v>
      </c>
      <c r="M312" s="22" t="e">
        <v>#N/A</v>
      </c>
      <c r="N312" s="23" t="s">
        <v>361</v>
      </c>
      <c r="O312" s="23" t="e">
        <v>#N/A</v>
      </c>
      <c r="P312" s="21" t="e">
        <f>Applications!$M312-Applications!$G312</f>
        <v>#N/A</v>
      </c>
    </row>
    <row r="313" spans="1:16" ht="20.25" customHeight="1" x14ac:dyDescent="0.35">
      <c r="A313" s="18" t="s">
        <v>1440</v>
      </c>
      <c r="B313" s="18" t="s">
        <v>253</v>
      </c>
      <c r="C313" s="18" t="s">
        <v>211</v>
      </c>
      <c r="D313" s="18" t="s">
        <v>1441</v>
      </c>
      <c r="E313" s="18" t="s">
        <v>1197</v>
      </c>
      <c r="F313" s="18" t="s">
        <v>1198</v>
      </c>
      <c r="G313" s="19">
        <v>44224</v>
      </c>
      <c r="H313" s="18" t="s">
        <v>405</v>
      </c>
      <c r="I313" s="19">
        <v>44236</v>
      </c>
      <c r="J313" s="19">
        <v>44243</v>
      </c>
      <c r="K313" s="19">
        <v>44249</v>
      </c>
      <c r="L313" s="19">
        <v>44256</v>
      </c>
      <c r="M313" s="19">
        <v>44260</v>
      </c>
      <c r="N313" s="20" t="s">
        <v>463</v>
      </c>
      <c r="O313" s="20">
        <v>35800</v>
      </c>
      <c r="P313" s="18">
        <f>Applications!$M313-Applications!$G313</f>
        <v>36</v>
      </c>
    </row>
    <row r="314" spans="1:16" ht="20.25" customHeight="1" x14ac:dyDescent="0.35">
      <c r="A314" s="21" t="s">
        <v>1442</v>
      </c>
      <c r="B314" s="21" t="s">
        <v>1443</v>
      </c>
      <c r="C314" s="21" t="s">
        <v>1444</v>
      </c>
      <c r="D314" s="21" t="s">
        <v>1445</v>
      </c>
      <c r="E314" s="21" t="s">
        <v>1197</v>
      </c>
      <c r="F314" s="21" t="s">
        <v>1198</v>
      </c>
      <c r="G314" s="22">
        <v>44224</v>
      </c>
      <c r="H314" s="21" t="s">
        <v>360</v>
      </c>
      <c r="I314" s="22">
        <v>44225</v>
      </c>
      <c r="J314" s="22">
        <v>44237</v>
      </c>
      <c r="K314" s="22">
        <v>44250</v>
      </c>
      <c r="L314" s="22">
        <v>44256</v>
      </c>
      <c r="M314" s="22">
        <v>44259</v>
      </c>
      <c r="N314" s="23" t="s">
        <v>463</v>
      </c>
      <c r="O314" s="23">
        <v>36100</v>
      </c>
      <c r="P314" s="21">
        <f>Applications!$M314-Applications!$G314</f>
        <v>35</v>
      </c>
    </row>
    <row r="315" spans="1:16" ht="20.25" customHeight="1" x14ac:dyDescent="0.35">
      <c r="A315" s="18" t="s">
        <v>1446</v>
      </c>
      <c r="B315" s="18" t="s">
        <v>827</v>
      </c>
      <c r="C315" s="18" t="s">
        <v>847</v>
      </c>
      <c r="D315" s="18" t="s">
        <v>1447</v>
      </c>
      <c r="E315" s="18" t="s">
        <v>1448</v>
      </c>
      <c r="F315" s="18" t="s">
        <v>1449</v>
      </c>
      <c r="G315" s="19">
        <v>44224</v>
      </c>
      <c r="H315" s="18" t="s">
        <v>370</v>
      </c>
      <c r="I315" s="19" t="e">
        <v>#N/A</v>
      </c>
      <c r="J315" s="19" t="e">
        <v>#N/A</v>
      </c>
      <c r="K315" s="19" t="e">
        <v>#N/A</v>
      </c>
      <c r="L315" s="19" t="e">
        <v>#N/A</v>
      </c>
      <c r="M315" s="19" t="e">
        <v>#N/A</v>
      </c>
      <c r="N315" s="20" t="s">
        <v>361</v>
      </c>
      <c r="O315" s="20" t="e">
        <v>#N/A</v>
      </c>
      <c r="P315" s="18" t="e">
        <f>Applications!$M315-Applications!$G315</f>
        <v>#N/A</v>
      </c>
    </row>
    <row r="316" spans="1:16" ht="20.25" customHeight="1" x14ac:dyDescent="0.35">
      <c r="A316" s="21" t="s">
        <v>1450</v>
      </c>
      <c r="B316" s="21" t="s">
        <v>1451</v>
      </c>
      <c r="C316" s="21" t="s">
        <v>1452</v>
      </c>
      <c r="D316" s="21" t="s">
        <v>1453</v>
      </c>
      <c r="E316" s="21" t="s">
        <v>1448</v>
      </c>
      <c r="F316" s="21" t="s">
        <v>1449</v>
      </c>
      <c r="G316" s="22">
        <v>44239</v>
      </c>
      <c r="H316" s="21" t="s">
        <v>360</v>
      </c>
      <c r="I316" s="22" t="e">
        <v>#N/A</v>
      </c>
      <c r="J316" s="22" t="e">
        <v>#N/A</v>
      </c>
      <c r="K316" s="22" t="e">
        <v>#N/A</v>
      </c>
      <c r="L316" s="22" t="e">
        <v>#N/A</v>
      </c>
      <c r="M316" s="22" t="e">
        <v>#N/A</v>
      </c>
      <c r="N316" s="23" t="s">
        <v>361</v>
      </c>
      <c r="O316" s="23" t="e">
        <v>#N/A</v>
      </c>
      <c r="P316" s="21" t="e">
        <f>Applications!$M316-Applications!$G316</f>
        <v>#N/A</v>
      </c>
    </row>
    <row r="317" spans="1:16" ht="20.25" customHeight="1" x14ac:dyDescent="0.35">
      <c r="A317" s="18" t="s">
        <v>1454</v>
      </c>
      <c r="B317" s="18" t="s">
        <v>1190</v>
      </c>
      <c r="C317" s="18" t="s">
        <v>1455</v>
      </c>
      <c r="D317" s="18" t="s">
        <v>1456</v>
      </c>
      <c r="E317" s="18" t="s">
        <v>1448</v>
      </c>
      <c r="F317" s="18" t="s">
        <v>1449</v>
      </c>
      <c r="G317" s="19">
        <v>44295</v>
      </c>
      <c r="H317" s="18" t="s">
        <v>432</v>
      </c>
      <c r="I317" s="19" t="e">
        <v>#N/A</v>
      </c>
      <c r="J317" s="19" t="e">
        <v>#N/A</v>
      </c>
      <c r="K317" s="19" t="e">
        <v>#N/A</v>
      </c>
      <c r="L317" s="19" t="e">
        <v>#N/A</v>
      </c>
      <c r="M317" s="19" t="e">
        <v>#N/A</v>
      </c>
      <c r="N317" s="20" t="s">
        <v>361</v>
      </c>
      <c r="O317" s="20" t="e">
        <v>#N/A</v>
      </c>
      <c r="P317" s="18" t="e">
        <f>Applications!$M317-Applications!$G317</f>
        <v>#N/A</v>
      </c>
    </row>
    <row r="318" spans="1:16" ht="20.25" customHeight="1" x14ac:dyDescent="0.35">
      <c r="A318" s="21" t="s">
        <v>1457</v>
      </c>
      <c r="B318" s="21" t="s">
        <v>224</v>
      </c>
      <c r="C318" s="21" t="s">
        <v>311</v>
      </c>
      <c r="D318" s="21" t="s">
        <v>1458</v>
      </c>
      <c r="E318" s="21" t="s">
        <v>1448</v>
      </c>
      <c r="F318" s="21" t="s">
        <v>1449</v>
      </c>
      <c r="G318" s="22">
        <v>44302</v>
      </c>
      <c r="H318" s="21" t="s">
        <v>360</v>
      </c>
      <c r="I318" s="22" t="e">
        <v>#N/A</v>
      </c>
      <c r="J318" s="22" t="e">
        <v>#N/A</v>
      </c>
      <c r="K318" s="22" t="e">
        <v>#N/A</v>
      </c>
      <c r="L318" s="22" t="e">
        <v>#N/A</v>
      </c>
      <c r="M318" s="22" t="e">
        <v>#N/A</v>
      </c>
      <c r="N318" s="23" t="s">
        <v>361</v>
      </c>
      <c r="O318" s="23" t="e">
        <v>#N/A</v>
      </c>
      <c r="P318" s="21" t="e">
        <f>Applications!$M318-Applications!$G318</f>
        <v>#N/A</v>
      </c>
    </row>
    <row r="319" spans="1:16" ht="20.25" customHeight="1" x14ac:dyDescent="0.35">
      <c r="A319" s="18" t="s">
        <v>1459</v>
      </c>
      <c r="B319" s="18" t="s">
        <v>1460</v>
      </c>
      <c r="C319" s="18" t="s">
        <v>1461</v>
      </c>
      <c r="D319" s="18" t="s">
        <v>1462</v>
      </c>
      <c r="E319" s="18" t="s">
        <v>1448</v>
      </c>
      <c r="F319" s="18" t="s">
        <v>1449</v>
      </c>
      <c r="G319" s="19">
        <v>44330</v>
      </c>
      <c r="H319" s="18" t="s">
        <v>405</v>
      </c>
      <c r="I319" s="19" t="e">
        <v>#N/A</v>
      </c>
      <c r="J319" s="19" t="e">
        <v>#N/A</v>
      </c>
      <c r="K319" s="19" t="e">
        <v>#N/A</v>
      </c>
      <c r="L319" s="19" t="e">
        <v>#N/A</v>
      </c>
      <c r="M319" s="19" t="e">
        <v>#N/A</v>
      </c>
      <c r="N319" s="20" t="s">
        <v>361</v>
      </c>
      <c r="O319" s="20" t="e">
        <v>#N/A</v>
      </c>
      <c r="P319" s="18" t="e">
        <f>Applications!$M319-Applications!$G319</f>
        <v>#N/A</v>
      </c>
    </row>
    <row r="320" spans="1:16" ht="20.25" customHeight="1" x14ac:dyDescent="0.35">
      <c r="A320" s="21" t="s">
        <v>1463</v>
      </c>
      <c r="B320" s="21" t="s">
        <v>1464</v>
      </c>
      <c r="C320" s="21" t="s">
        <v>1465</v>
      </c>
      <c r="D320" s="21" t="s">
        <v>1466</v>
      </c>
      <c r="E320" s="21" t="s">
        <v>1448</v>
      </c>
      <c r="F320" s="21" t="s">
        <v>1449</v>
      </c>
      <c r="G320" s="22">
        <v>44349</v>
      </c>
      <c r="H320" s="21" t="s">
        <v>360</v>
      </c>
      <c r="I320" s="22" t="e">
        <v>#N/A</v>
      </c>
      <c r="J320" s="22" t="e">
        <v>#N/A</v>
      </c>
      <c r="K320" s="22" t="e">
        <v>#N/A</v>
      </c>
      <c r="L320" s="22" t="e">
        <v>#N/A</v>
      </c>
      <c r="M320" s="22" t="e">
        <v>#N/A</v>
      </c>
      <c r="N320" s="23" t="s">
        <v>361</v>
      </c>
      <c r="O320" s="23" t="e">
        <v>#N/A</v>
      </c>
      <c r="P320" s="21" t="e">
        <f>Applications!$M320-Applications!$G320</f>
        <v>#N/A</v>
      </c>
    </row>
    <row r="321" spans="1:16" ht="20.25" customHeight="1" x14ac:dyDescent="0.35">
      <c r="A321" s="18" t="s">
        <v>1467</v>
      </c>
      <c r="B321" s="18" t="s">
        <v>1468</v>
      </c>
      <c r="C321" s="18" t="s">
        <v>311</v>
      </c>
      <c r="D321" s="18" t="s">
        <v>1469</v>
      </c>
      <c r="E321" s="18" t="s">
        <v>1448</v>
      </c>
      <c r="F321" s="18" t="s">
        <v>1449</v>
      </c>
      <c r="G321" s="19">
        <v>44350</v>
      </c>
      <c r="H321" s="18" t="s">
        <v>360</v>
      </c>
      <c r="I321" s="19" t="e">
        <v>#N/A</v>
      </c>
      <c r="J321" s="19" t="e">
        <v>#N/A</v>
      </c>
      <c r="K321" s="19" t="e">
        <v>#N/A</v>
      </c>
      <c r="L321" s="19" t="e">
        <v>#N/A</v>
      </c>
      <c r="M321" s="19" t="e">
        <v>#N/A</v>
      </c>
      <c r="N321" s="20" t="s">
        <v>361</v>
      </c>
      <c r="O321" s="20" t="e">
        <v>#N/A</v>
      </c>
      <c r="P321" s="18" t="e">
        <f>Applications!$M321-Applications!$G321</f>
        <v>#N/A</v>
      </c>
    </row>
    <row r="322" spans="1:16" ht="20.25" customHeight="1" x14ac:dyDescent="0.35">
      <c r="A322" s="21" t="s">
        <v>1470</v>
      </c>
      <c r="B322" s="21" t="s">
        <v>827</v>
      </c>
      <c r="C322" s="21" t="s">
        <v>1471</v>
      </c>
      <c r="D322" s="21" t="s">
        <v>1472</v>
      </c>
      <c r="E322" s="21" t="s">
        <v>1448</v>
      </c>
      <c r="F322" s="21" t="s">
        <v>1449</v>
      </c>
      <c r="G322" s="22">
        <v>44351</v>
      </c>
      <c r="H322" s="21" t="s">
        <v>360</v>
      </c>
      <c r="I322" s="22" t="e">
        <v>#N/A</v>
      </c>
      <c r="J322" s="22" t="e">
        <v>#N/A</v>
      </c>
      <c r="K322" s="22" t="e">
        <v>#N/A</v>
      </c>
      <c r="L322" s="22" t="e">
        <v>#N/A</v>
      </c>
      <c r="M322" s="22" t="e">
        <v>#N/A</v>
      </c>
      <c r="N322" s="23" t="s">
        <v>361</v>
      </c>
      <c r="O322" s="23" t="e">
        <v>#N/A</v>
      </c>
      <c r="P322" s="21" t="e">
        <f>Applications!$M322-Applications!$G322</f>
        <v>#N/A</v>
      </c>
    </row>
    <row r="323" spans="1:16" ht="20.25" customHeight="1" x14ac:dyDescent="0.35">
      <c r="A323" s="18" t="s">
        <v>1473</v>
      </c>
      <c r="B323" s="18" t="s">
        <v>1474</v>
      </c>
      <c r="C323" s="18" t="s">
        <v>1475</v>
      </c>
      <c r="D323" s="18" t="s">
        <v>1476</v>
      </c>
      <c r="E323" s="18" t="s">
        <v>1448</v>
      </c>
      <c r="F323" s="18" t="s">
        <v>1449</v>
      </c>
      <c r="G323" s="19">
        <v>44351</v>
      </c>
      <c r="H323" s="18" t="s">
        <v>360</v>
      </c>
      <c r="I323" s="19" t="e">
        <v>#N/A</v>
      </c>
      <c r="J323" s="19" t="e">
        <v>#N/A</v>
      </c>
      <c r="K323" s="19" t="e">
        <v>#N/A</v>
      </c>
      <c r="L323" s="19" t="e">
        <v>#N/A</v>
      </c>
      <c r="M323" s="19" t="e">
        <v>#N/A</v>
      </c>
      <c r="N323" s="20" t="s">
        <v>361</v>
      </c>
      <c r="O323" s="20" t="e">
        <v>#N/A</v>
      </c>
      <c r="P323" s="18" t="e">
        <f>Applications!$M323-Applications!$G323</f>
        <v>#N/A</v>
      </c>
    </row>
    <row r="324" spans="1:16" ht="20.25" customHeight="1" x14ac:dyDescent="0.35">
      <c r="A324" s="21" t="s">
        <v>1477</v>
      </c>
      <c r="B324" s="21" t="s">
        <v>1478</v>
      </c>
      <c r="C324" s="21" t="s">
        <v>1479</v>
      </c>
      <c r="D324" s="21" t="s">
        <v>1480</v>
      </c>
      <c r="E324" s="21" t="s">
        <v>1448</v>
      </c>
      <c r="F324" s="21" t="s">
        <v>1449</v>
      </c>
      <c r="G324" s="22">
        <v>44329</v>
      </c>
      <c r="H324" s="21" t="s">
        <v>360</v>
      </c>
      <c r="I324" s="22">
        <v>44343</v>
      </c>
      <c r="J324" s="22" t="e">
        <v>#N/A</v>
      </c>
      <c r="K324" s="22" t="e">
        <v>#N/A</v>
      </c>
      <c r="L324" s="22" t="e">
        <v>#N/A</v>
      </c>
      <c r="M324" s="22" t="e">
        <v>#N/A</v>
      </c>
      <c r="N324" s="23" t="s">
        <v>361</v>
      </c>
      <c r="O324" s="23" t="e">
        <v>#N/A</v>
      </c>
      <c r="P324" s="21" t="e">
        <f>Applications!$M324-Applications!$G324</f>
        <v>#N/A</v>
      </c>
    </row>
    <row r="325" spans="1:16" ht="20.25" customHeight="1" x14ac:dyDescent="0.35">
      <c r="A325" s="18" t="s">
        <v>1481</v>
      </c>
      <c r="B325" s="18" t="s">
        <v>1482</v>
      </c>
      <c r="C325" s="18" t="s">
        <v>1483</v>
      </c>
      <c r="D325" s="18" t="s">
        <v>1484</v>
      </c>
      <c r="E325" s="18" t="s">
        <v>1448</v>
      </c>
      <c r="F325" s="18" t="s">
        <v>1449</v>
      </c>
      <c r="G325" s="19">
        <v>44323</v>
      </c>
      <c r="H325" s="18" t="s">
        <v>462</v>
      </c>
      <c r="I325" s="19">
        <v>44335</v>
      </c>
      <c r="J325" s="19" t="e">
        <v>#N/A</v>
      </c>
      <c r="K325" s="19" t="e">
        <v>#N/A</v>
      </c>
      <c r="L325" s="19" t="e">
        <v>#N/A</v>
      </c>
      <c r="M325" s="19" t="e">
        <v>#N/A</v>
      </c>
      <c r="N325" s="20" t="s">
        <v>361</v>
      </c>
      <c r="O325" s="20" t="e">
        <v>#N/A</v>
      </c>
      <c r="P325" s="18" t="e">
        <f>Applications!$M325-Applications!$G325</f>
        <v>#N/A</v>
      </c>
    </row>
    <row r="326" spans="1:16" ht="20.25" customHeight="1" x14ac:dyDescent="0.35">
      <c r="A326" s="21" t="s">
        <v>1485</v>
      </c>
      <c r="B326" s="21" t="s">
        <v>1486</v>
      </c>
      <c r="C326" s="21" t="s">
        <v>1487</v>
      </c>
      <c r="D326" s="21" t="s">
        <v>1488</v>
      </c>
      <c r="E326" s="21" t="s">
        <v>1448</v>
      </c>
      <c r="F326" s="21" t="s">
        <v>1449</v>
      </c>
      <c r="G326" s="22">
        <v>44252</v>
      </c>
      <c r="H326" s="21" t="s">
        <v>360</v>
      </c>
      <c r="I326" s="22">
        <v>44263</v>
      </c>
      <c r="J326" s="22" t="e">
        <v>#N/A</v>
      </c>
      <c r="K326" s="22" t="e">
        <v>#N/A</v>
      </c>
      <c r="L326" s="22" t="e">
        <v>#N/A</v>
      </c>
      <c r="M326" s="22" t="e">
        <v>#N/A</v>
      </c>
      <c r="N326" s="23" t="s">
        <v>361</v>
      </c>
      <c r="O326" s="23" t="e">
        <v>#N/A</v>
      </c>
      <c r="P326" s="21" t="e">
        <f>Applications!$M326-Applications!$G326</f>
        <v>#N/A</v>
      </c>
    </row>
    <row r="327" spans="1:16" ht="20.25" customHeight="1" x14ac:dyDescent="0.35">
      <c r="A327" s="18" t="s">
        <v>1489</v>
      </c>
      <c r="B327" s="18" t="s">
        <v>1490</v>
      </c>
      <c r="C327" s="18" t="s">
        <v>1491</v>
      </c>
      <c r="D327" s="18" t="s">
        <v>1492</v>
      </c>
      <c r="E327" s="18" t="s">
        <v>1448</v>
      </c>
      <c r="F327" s="18" t="s">
        <v>1449</v>
      </c>
      <c r="G327" s="19">
        <v>44239</v>
      </c>
      <c r="H327" s="18" t="s">
        <v>370</v>
      </c>
      <c r="I327" s="19">
        <v>44256</v>
      </c>
      <c r="J327" s="19" t="e">
        <v>#N/A</v>
      </c>
      <c r="K327" s="19" t="e">
        <v>#N/A</v>
      </c>
      <c r="L327" s="19" t="e">
        <v>#N/A</v>
      </c>
      <c r="M327" s="19" t="e">
        <v>#N/A</v>
      </c>
      <c r="N327" s="20" t="s">
        <v>361</v>
      </c>
      <c r="O327" s="20" t="e">
        <v>#N/A</v>
      </c>
      <c r="P327" s="18" t="e">
        <f>Applications!$M327-Applications!$G327</f>
        <v>#N/A</v>
      </c>
    </row>
    <row r="328" spans="1:16" ht="20.25" customHeight="1" x14ac:dyDescent="0.35">
      <c r="A328" s="21" t="s">
        <v>1493</v>
      </c>
      <c r="B328" s="21" t="s">
        <v>233</v>
      </c>
      <c r="C328" s="21" t="s">
        <v>1494</v>
      </c>
      <c r="D328" s="21" t="s">
        <v>1495</v>
      </c>
      <c r="E328" s="21" t="s">
        <v>1448</v>
      </c>
      <c r="F328" s="21" t="s">
        <v>1449</v>
      </c>
      <c r="G328" s="22">
        <v>44237</v>
      </c>
      <c r="H328" s="21" t="s">
        <v>370</v>
      </c>
      <c r="I328" s="22">
        <v>44250</v>
      </c>
      <c r="J328" s="22" t="e">
        <v>#N/A</v>
      </c>
      <c r="K328" s="22" t="e">
        <v>#N/A</v>
      </c>
      <c r="L328" s="22" t="e">
        <v>#N/A</v>
      </c>
      <c r="M328" s="22" t="e">
        <v>#N/A</v>
      </c>
      <c r="N328" s="23" t="s">
        <v>361</v>
      </c>
      <c r="O328" s="23" t="e">
        <v>#N/A</v>
      </c>
      <c r="P328" s="21" t="e">
        <f>Applications!$M328-Applications!$G328</f>
        <v>#N/A</v>
      </c>
    </row>
    <row r="329" spans="1:16" ht="20.25" customHeight="1" x14ac:dyDescent="0.35">
      <c r="A329" s="18" t="s">
        <v>1496</v>
      </c>
      <c r="B329" s="18" t="s">
        <v>1497</v>
      </c>
      <c r="C329" s="18" t="s">
        <v>956</v>
      </c>
      <c r="D329" s="18" t="s">
        <v>1498</v>
      </c>
      <c r="E329" s="18" t="s">
        <v>1448</v>
      </c>
      <c r="F329" s="18" t="s">
        <v>1449</v>
      </c>
      <c r="G329" s="19">
        <v>44239</v>
      </c>
      <c r="H329" s="18" t="s">
        <v>432</v>
      </c>
      <c r="I329" s="19">
        <v>44249</v>
      </c>
      <c r="J329" s="19" t="e">
        <v>#N/A</v>
      </c>
      <c r="K329" s="19" t="e">
        <v>#N/A</v>
      </c>
      <c r="L329" s="19" t="e">
        <v>#N/A</v>
      </c>
      <c r="M329" s="19" t="e">
        <v>#N/A</v>
      </c>
      <c r="N329" s="20" t="s">
        <v>361</v>
      </c>
      <c r="O329" s="20" t="e">
        <v>#N/A</v>
      </c>
      <c r="P329" s="18" t="e">
        <f>Applications!$M329-Applications!$G329</f>
        <v>#N/A</v>
      </c>
    </row>
    <row r="330" spans="1:16" ht="20.25" customHeight="1" x14ac:dyDescent="0.35">
      <c r="A330" s="21" t="s">
        <v>1499</v>
      </c>
      <c r="B330" s="21" t="s">
        <v>1500</v>
      </c>
      <c r="C330" s="21" t="s">
        <v>1501</v>
      </c>
      <c r="D330" s="21" t="s">
        <v>1502</v>
      </c>
      <c r="E330" s="21" t="s">
        <v>1448</v>
      </c>
      <c r="F330" s="21" t="s">
        <v>1449</v>
      </c>
      <c r="G330" s="22">
        <v>44239</v>
      </c>
      <c r="H330" s="21" t="s">
        <v>360</v>
      </c>
      <c r="I330" s="22">
        <v>44246</v>
      </c>
      <c r="J330" s="22" t="e">
        <v>#N/A</v>
      </c>
      <c r="K330" s="22" t="e">
        <v>#N/A</v>
      </c>
      <c r="L330" s="22" t="e">
        <v>#N/A</v>
      </c>
      <c r="M330" s="22" t="e">
        <v>#N/A</v>
      </c>
      <c r="N330" s="23" t="s">
        <v>361</v>
      </c>
      <c r="O330" s="23" t="e">
        <v>#N/A</v>
      </c>
      <c r="P330" s="21" t="e">
        <f>Applications!$M330-Applications!$G330</f>
        <v>#N/A</v>
      </c>
    </row>
    <row r="331" spans="1:16" ht="20.25" customHeight="1" x14ac:dyDescent="0.35">
      <c r="A331" s="18" t="s">
        <v>1503</v>
      </c>
      <c r="B331" s="18" t="s">
        <v>884</v>
      </c>
      <c r="C331" s="18" t="s">
        <v>1504</v>
      </c>
      <c r="D331" s="18" t="s">
        <v>1505</v>
      </c>
      <c r="E331" s="18" t="s">
        <v>1448</v>
      </c>
      <c r="F331" s="18" t="s">
        <v>1449</v>
      </c>
      <c r="G331" s="19">
        <v>44225</v>
      </c>
      <c r="H331" s="18" t="s">
        <v>405</v>
      </c>
      <c r="I331" s="19">
        <v>44237</v>
      </c>
      <c r="J331" s="19" t="e">
        <v>#N/A</v>
      </c>
      <c r="K331" s="19" t="e">
        <v>#N/A</v>
      </c>
      <c r="L331" s="19" t="e">
        <v>#N/A</v>
      </c>
      <c r="M331" s="19" t="e">
        <v>#N/A</v>
      </c>
      <c r="N331" s="20" t="s">
        <v>361</v>
      </c>
      <c r="O331" s="20" t="e">
        <v>#N/A</v>
      </c>
      <c r="P331" s="18" t="e">
        <f>Applications!$M331-Applications!$G331</f>
        <v>#N/A</v>
      </c>
    </row>
    <row r="332" spans="1:16" ht="20.25" customHeight="1" x14ac:dyDescent="0.35">
      <c r="A332" s="21" t="s">
        <v>1506</v>
      </c>
      <c r="B332" s="21" t="s">
        <v>1228</v>
      </c>
      <c r="C332" s="21" t="s">
        <v>1507</v>
      </c>
      <c r="D332" s="21" t="s">
        <v>1508</v>
      </c>
      <c r="E332" s="21" t="s">
        <v>1448</v>
      </c>
      <c r="F332" s="21" t="s">
        <v>1449</v>
      </c>
      <c r="G332" s="22">
        <v>44221</v>
      </c>
      <c r="H332" s="21" t="s">
        <v>360</v>
      </c>
      <c r="I332" s="22">
        <v>44232</v>
      </c>
      <c r="J332" s="22" t="e">
        <v>#N/A</v>
      </c>
      <c r="K332" s="22" t="e">
        <v>#N/A</v>
      </c>
      <c r="L332" s="22" t="e">
        <v>#N/A</v>
      </c>
      <c r="M332" s="22" t="e">
        <v>#N/A</v>
      </c>
      <c r="N332" s="23" t="s">
        <v>361</v>
      </c>
      <c r="O332" s="23" t="e">
        <v>#N/A</v>
      </c>
      <c r="P332" s="21" t="e">
        <f>Applications!$M332-Applications!$G332</f>
        <v>#N/A</v>
      </c>
    </row>
    <row r="333" spans="1:16" ht="20.25" customHeight="1" x14ac:dyDescent="0.35">
      <c r="A333" s="18" t="s">
        <v>1509</v>
      </c>
      <c r="B333" s="18" t="s">
        <v>1510</v>
      </c>
      <c r="C333" s="18" t="s">
        <v>1511</v>
      </c>
      <c r="D333" s="18" t="s">
        <v>1512</v>
      </c>
      <c r="E333" s="18" t="s">
        <v>1448</v>
      </c>
      <c r="F333" s="18" t="s">
        <v>1449</v>
      </c>
      <c r="G333" s="19">
        <v>44350</v>
      </c>
      <c r="H333" s="18" t="s">
        <v>544</v>
      </c>
      <c r="I333" s="19">
        <v>44354</v>
      </c>
      <c r="J333" s="19">
        <v>44362</v>
      </c>
      <c r="K333" s="19" t="e">
        <v>#N/A</v>
      </c>
      <c r="L333" s="19" t="e">
        <v>#N/A</v>
      </c>
      <c r="M333" s="19" t="e">
        <v>#N/A</v>
      </c>
      <c r="N333" s="20" t="s">
        <v>361</v>
      </c>
      <c r="O333" s="20" t="e">
        <v>#N/A</v>
      </c>
      <c r="P333" s="18" t="e">
        <f>Applications!$M333-Applications!$G333</f>
        <v>#N/A</v>
      </c>
    </row>
    <row r="334" spans="1:16" ht="20.25" customHeight="1" x14ac:dyDescent="0.35">
      <c r="A334" s="21" t="s">
        <v>1513</v>
      </c>
      <c r="B334" s="21" t="s">
        <v>1514</v>
      </c>
      <c r="C334" s="21" t="s">
        <v>1515</v>
      </c>
      <c r="D334" s="21" t="s">
        <v>1516</v>
      </c>
      <c r="E334" s="21" t="s">
        <v>1448</v>
      </c>
      <c r="F334" s="21" t="s">
        <v>1449</v>
      </c>
      <c r="G334" s="22">
        <v>44295</v>
      </c>
      <c r="H334" s="21" t="s">
        <v>360</v>
      </c>
      <c r="I334" s="22">
        <v>44306</v>
      </c>
      <c r="J334" s="22">
        <v>44319</v>
      </c>
      <c r="K334" s="22" t="e">
        <v>#N/A</v>
      </c>
      <c r="L334" s="22" t="e">
        <v>#N/A</v>
      </c>
      <c r="M334" s="22" t="e">
        <v>#N/A</v>
      </c>
      <c r="N334" s="23" t="s">
        <v>361</v>
      </c>
      <c r="O334" s="23" t="e">
        <v>#N/A</v>
      </c>
      <c r="P334" s="21" t="e">
        <f>Applications!$M334-Applications!$G334</f>
        <v>#N/A</v>
      </c>
    </row>
    <row r="335" spans="1:16" ht="20.25" customHeight="1" x14ac:dyDescent="0.35">
      <c r="A335" s="18" t="s">
        <v>1517</v>
      </c>
      <c r="B335" s="18" t="s">
        <v>635</v>
      </c>
      <c r="C335" s="18" t="s">
        <v>1518</v>
      </c>
      <c r="D335" s="18" t="s">
        <v>1519</v>
      </c>
      <c r="E335" s="18" t="s">
        <v>1448</v>
      </c>
      <c r="F335" s="18" t="s">
        <v>1449</v>
      </c>
      <c r="G335" s="19">
        <v>44250</v>
      </c>
      <c r="H335" s="18" t="s">
        <v>360</v>
      </c>
      <c r="I335" s="19">
        <v>44260</v>
      </c>
      <c r="J335" s="19">
        <v>44273</v>
      </c>
      <c r="K335" s="19" t="e">
        <v>#N/A</v>
      </c>
      <c r="L335" s="19" t="e">
        <v>#N/A</v>
      </c>
      <c r="M335" s="19" t="e">
        <v>#N/A</v>
      </c>
      <c r="N335" s="20" t="s">
        <v>361</v>
      </c>
      <c r="O335" s="20" t="e">
        <v>#N/A</v>
      </c>
      <c r="P335" s="18" t="e">
        <f>Applications!$M335-Applications!$G335</f>
        <v>#N/A</v>
      </c>
    </row>
    <row r="336" spans="1:16" ht="20.25" customHeight="1" x14ac:dyDescent="0.35">
      <c r="A336" s="21" t="s">
        <v>1520</v>
      </c>
      <c r="B336" s="21" t="s">
        <v>1521</v>
      </c>
      <c r="C336" s="21" t="s">
        <v>1522</v>
      </c>
      <c r="D336" s="21" t="s">
        <v>1523</v>
      </c>
      <c r="E336" s="21" t="s">
        <v>1448</v>
      </c>
      <c r="F336" s="21" t="s">
        <v>1449</v>
      </c>
      <c r="G336" s="22">
        <v>44239</v>
      </c>
      <c r="H336" s="21" t="s">
        <v>360</v>
      </c>
      <c r="I336" s="22">
        <v>44246</v>
      </c>
      <c r="J336" s="22">
        <v>44263</v>
      </c>
      <c r="K336" s="22" t="e">
        <v>#N/A</v>
      </c>
      <c r="L336" s="22" t="e">
        <v>#N/A</v>
      </c>
      <c r="M336" s="22" t="e">
        <v>#N/A</v>
      </c>
      <c r="N336" s="23" t="s">
        <v>361</v>
      </c>
      <c r="O336" s="23" t="e">
        <v>#N/A</v>
      </c>
      <c r="P336" s="21" t="e">
        <f>Applications!$M336-Applications!$G336</f>
        <v>#N/A</v>
      </c>
    </row>
    <row r="337" spans="1:16" ht="20.25" customHeight="1" x14ac:dyDescent="0.35">
      <c r="A337" s="18" t="s">
        <v>1524</v>
      </c>
      <c r="B337" s="18" t="s">
        <v>281</v>
      </c>
      <c r="C337" s="18" t="s">
        <v>1525</v>
      </c>
      <c r="D337" s="18" t="s">
        <v>1526</v>
      </c>
      <c r="E337" s="18" t="s">
        <v>1448</v>
      </c>
      <c r="F337" s="18" t="s">
        <v>1449</v>
      </c>
      <c r="G337" s="19">
        <v>44232</v>
      </c>
      <c r="H337" s="18" t="s">
        <v>360</v>
      </c>
      <c r="I337" s="19">
        <v>44245</v>
      </c>
      <c r="J337" s="19">
        <v>44257</v>
      </c>
      <c r="K337" s="19" t="e">
        <v>#N/A</v>
      </c>
      <c r="L337" s="19" t="e">
        <v>#N/A</v>
      </c>
      <c r="M337" s="19" t="e">
        <v>#N/A</v>
      </c>
      <c r="N337" s="20" t="s">
        <v>361</v>
      </c>
      <c r="O337" s="20" t="e">
        <v>#N/A</v>
      </c>
      <c r="P337" s="18" t="e">
        <f>Applications!$M337-Applications!$G337</f>
        <v>#N/A</v>
      </c>
    </row>
    <row r="338" spans="1:16" ht="20.25" customHeight="1" x14ac:dyDescent="0.35">
      <c r="A338" s="21" t="s">
        <v>1527</v>
      </c>
      <c r="B338" s="21" t="s">
        <v>1521</v>
      </c>
      <c r="C338" s="21" t="s">
        <v>1528</v>
      </c>
      <c r="D338" s="21" t="s">
        <v>1529</v>
      </c>
      <c r="E338" s="21" t="s">
        <v>1448</v>
      </c>
      <c r="F338" s="21" t="s">
        <v>1449</v>
      </c>
      <c r="G338" s="22">
        <v>44215</v>
      </c>
      <c r="H338" s="21" t="s">
        <v>360</v>
      </c>
      <c r="I338" s="22">
        <v>44225</v>
      </c>
      <c r="J338" s="22">
        <v>44237</v>
      </c>
      <c r="K338" s="22" t="e">
        <v>#N/A</v>
      </c>
      <c r="L338" s="22" t="e">
        <v>#N/A</v>
      </c>
      <c r="M338" s="22" t="e">
        <v>#N/A</v>
      </c>
      <c r="N338" s="23" t="s">
        <v>361</v>
      </c>
      <c r="O338" s="23" t="e">
        <v>#N/A</v>
      </c>
      <c r="P338" s="21" t="e">
        <f>Applications!$M338-Applications!$G338</f>
        <v>#N/A</v>
      </c>
    </row>
    <row r="339" spans="1:16" ht="20.25" customHeight="1" x14ac:dyDescent="0.35">
      <c r="A339" s="18" t="s">
        <v>1530</v>
      </c>
      <c r="B339" s="18" t="s">
        <v>1248</v>
      </c>
      <c r="C339" s="18" t="s">
        <v>486</v>
      </c>
      <c r="D339" s="18" t="s">
        <v>1531</v>
      </c>
      <c r="E339" s="18" t="s">
        <v>1448</v>
      </c>
      <c r="F339" s="18" t="s">
        <v>1449</v>
      </c>
      <c r="G339" s="19">
        <v>44349</v>
      </c>
      <c r="H339" s="18" t="s">
        <v>360</v>
      </c>
      <c r="I339" s="19">
        <v>44356</v>
      </c>
      <c r="J339" s="19">
        <v>44365</v>
      </c>
      <c r="K339" s="19">
        <v>44372</v>
      </c>
      <c r="L339" s="19" t="e">
        <v>#N/A</v>
      </c>
      <c r="M339" s="19" t="e">
        <v>#N/A</v>
      </c>
      <c r="N339" s="20" t="s">
        <v>361</v>
      </c>
      <c r="O339" s="20" t="e">
        <v>#N/A</v>
      </c>
      <c r="P339" s="18" t="e">
        <f>Applications!$M339-Applications!$G339</f>
        <v>#N/A</v>
      </c>
    </row>
    <row r="340" spans="1:16" ht="20.25" customHeight="1" x14ac:dyDescent="0.35">
      <c r="A340" s="21" t="s">
        <v>1532</v>
      </c>
      <c r="B340" s="21" t="s">
        <v>1533</v>
      </c>
      <c r="C340" s="21" t="s">
        <v>1534</v>
      </c>
      <c r="D340" s="21" t="s">
        <v>1535</v>
      </c>
      <c r="E340" s="21" t="s">
        <v>1448</v>
      </c>
      <c r="F340" s="21" t="s">
        <v>1449</v>
      </c>
      <c r="G340" s="22">
        <v>44295</v>
      </c>
      <c r="H340" s="21" t="s">
        <v>370</v>
      </c>
      <c r="I340" s="22">
        <v>44309</v>
      </c>
      <c r="J340" s="22">
        <v>44321</v>
      </c>
      <c r="K340" s="22">
        <v>44329</v>
      </c>
      <c r="L340" s="22" t="e">
        <v>#N/A</v>
      </c>
      <c r="M340" s="22" t="e">
        <v>#N/A</v>
      </c>
      <c r="N340" s="23" t="s">
        <v>361</v>
      </c>
      <c r="O340" s="23" t="e">
        <v>#N/A</v>
      </c>
      <c r="P340" s="21" t="e">
        <f>Applications!$M340-Applications!$G340</f>
        <v>#N/A</v>
      </c>
    </row>
    <row r="341" spans="1:16" ht="20.25" customHeight="1" x14ac:dyDescent="0.35">
      <c r="A341" s="18" t="s">
        <v>1536</v>
      </c>
      <c r="B341" s="18" t="s">
        <v>372</v>
      </c>
      <c r="C341" s="18" t="s">
        <v>1537</v>
      </c>
      <c r="D341" s="18" t="s">
        <v>1538</v>
      </c>
      <c r="E341" s="18" t="s">
        <v>1448</v>
      </c>
      <c r="F341" s="18" t="s">
        <v>1449</v>
      </c>
      <c r="G341" s="19">
        <v>44252</v>
      </c>
      <c r="H341" s="18" t="s">
        <v>544</v>
      </c>
      <c r="I341" s="19">
        <v>44264</v>
      </c>
      <c r="J341" s="19">
        <v>44267</v>
      </c>
      <c r="K341" s="19">
        <v>44281</v>
      </c>
      <c r="L341" s="19" t="e">
        <v>#N/A</v>
      </c>
      <c r="M341" s="19" t="e">
        <v>#N/A</v>
      </c>
      <c r="N341" s="20" t="s">
        <v>361</v>
      </c>
      <c r="O341" s="20" t="e">
        <v>#N/A</v>
      </c>
      <c r="P341" s="18" t="e">
        <f>Applications!$M341-Applications!$G341</f>
        <v>#N/A</v>
      </c>
    </row>
    <row r="342" spans="1:16" ht="20.25" customHeight="1" x14ac:dyDescent="0.35">
      <c r="A342" s="21" t="s">
        <v>1539</v>
      </c>
      <c r="B342" s="21" t="s">
        <v>1540</v>
      </c>
      <c r="C342" s="21" t="s">
        <v>1541</v>
      </c>
      <c r="D342" s="21" t="s">
        <v>1542</v>
      </c>
      <c r="E342" s="21" t="s">
        <v>1448</v>
      </c>
      <c r="F342" s="21" t="s">
        <v>1449</v>
      </c>
      <c r="G342" s="22">
        <v>44330</v>
      </c>
      <c r="H342" s="21" t="s">
        <v>370</v>
      </c>
      <c r="I342" s="22">
        <v>44344</v>
      </c>
      <c r="J342" s="22">
        <v>44355</v>
      </c>
      <c r="K342" s="22">
        <v>44368</v>
      </c>
      <c r="L342" s="22">
        <v>44376</v>
      </c>
      <c r="M342" s="22" t="e">
        <v>#N/A</v>
      </c>
      <c r="N342" s="23" t="s">
        <v>361</v>
      </c>
      <c r="O342" s="23" t="e">
        <v>#N/A</v>
      </c>
      <c r="P342" s="21" t="e">
        <f>Applications!$M342-Applications!$G342</f>
        <v>#N/A</v>
      </c>
    </row>
    <row r="343" spans="1:16" ht="20.25" customHeight="1" x14ac:dyDescent="0.35">
      <c r="A343" s="18" t="s">
        <v>1543</v>
      </c>
      <c r="B343" s="18" t="s">
        <v>1419</v>
      </c>
      <c r="C343" s="18" t="s">
        <v>1544</v>
      </c>
      <c r="D343" s="18" t="s">
        <v>1545</v>
      </c>
      <c r="E343" s="18" t="s">
        <v>1448</v>
      </c>
      <c r="F343" s="18" t="s">
        <v>1449</v>
      </c>
      <c r="G343" s="19">
        <v>44215</v>
      </c>
      <c r="H343" s="18" t="s">
        <v>360</v>
      </c>
      <c r="I343" s="19">
        <v>44225</v>
      </c>
      <c r="J343" s="19">
        <v>44229</v>
      </c>
      <c r="K343" s="19">
        <v>44242</v>
      </c>
      <c r="L343" s="19">
        <v>44250</v>
      </c>
      <c r="M343" s="19">
        <v>44256</v>
      </c>
      <c r="N343" s="20" t="s">
        <v>463</v>
      </c>
      <c r="O343" s="20">
        <v>71700</v>
      </c>
      <c r="P343" s="18">
        <f>Applications!$M343-Applications!$G343</f>
        <v>41</v>
      </c>
    </row>
    <row r="344" spans="1:16" ht="20.25" customHeight="1" x14ac:dyDescent="0.35">
      <c r="A344" s="21" t="s">
        <v>1546</v>
      </c>
      <c r="B344" s="21" t="s">
        <v>1547</v>
      </c>
      <c r="C344" s="21" t="s">
        <v>1548</v>
      </c>
      <c r="D344" s="21" t="s">
        <v>1549</v>
      </c>
      <c r="E344" s="21" t="s">
        <v>1550</v>
      </c>
      <c r="F344" s="21" t="s">
        <v>1551</v>
      </c>
      <c r="G344" s="22">
        <v>44215</v>
      </c>
      <c r="H344" s="21" t="s">
        <v>360</v>
      </c>
      <c r="I344" s="22" t="e">
        <v>#N/A</v>
      </c>
      <c r="J344" s="22" t="e">
        <v>#N/A</v>
      </c>
      <c r="K344" s="22" t="e">
        <v>#N/A</v>
      </c>
      <c r="L344" s="22" t="e">
        <v>#N/A</v>
      </c>
      <c r="M344" s="22" t="e">
        <v>#N/A</v>
      </c>
      <c r="N344" s="23" t="s">
        <v>361</v>
      </c>
      <c r="O344" s="23" t="e">
        <v>#N/A</v>
      </c>
      <c r="P344" s="21" t="e">
        <f>Applications!$M344-Applications!$G344</f>
        <v>#N/A</v>
      </c>
    </row>
    <row r="345" spans="1:16" ht="20.25" customHeight="1" x14ac:dyDescent="0.35">
      <c r="A345" s="18" t="s">
        <v>1552</v>
      </c>
      <c r="B345" s="18" t="s">
        <v>1553</v>
      </c>
      <c r="C345" s="18" t="s">
        <v>1554</v>
      </c>
      <c r="D345" s="18" t="s">
        <v>1555</v>
      </c>
      <c r="E345" s="18" t="s">
        <v>1550</v>
      </c>
      <c r="F345" s="18" t="s">
        <v>1551</v>
      </c>
      <c r="G345" s="19">
        <v>44221</v>
      </c>
      <c r="H345" s="18" t="s">
        <v>360</v>
      </c>
      <c r="I345" s="19" t="e">
        <v>#N/A</v>
      </c>
      <c r="J345" s="19" t="e">
        <v>#N/A</v>
      </c>
      <c r="K345" s="19" t="e">
        <v>#N/A</v>
      </c>
      <c r="L345" s="19" t="e">
        <v>#N/A</v>
      </c>
      <c r="M345" s="19" t="e">
        <v>#N/A</v>
      </c>
      <c r="N345" s="20" t="s">
        <v>361</v>
      </c>
      <c r="O345" s="20" t="e">
        <v>#N/A</v>
      </c>
      <c r="P345" s="18" t="e">
        <f>Applications!$M345-Applications!$G345</f>
        <v>#N/A</v>
      </c>
    </row>
    <row r="346" spans="1:16" ht="20.25" customHeight="1" x14ac:dyDescent="0.35">
      <c r="A346" s="21" t="s">
        <v>1556</v>
      </c>
      <c r="B346" s="21" t="s">
        <v>387</v>
      </c>
      <c r="C346" s="21" t="s">
        <v>1557</v>
      </c>
      <c r="D346" s="21" t="s">
        <v>1558</v>
      </c>
      <c r="E346" s="21" t="s">
        <v>1550</v>
      </c>
      <c r="F346" s="21" t="s">
        <v>1551</v>
      </c>
      <c r="G346" s="22">
        <v>44223</v>
      </c>
      <c r="H346" s="21" t="s">
        <v>360</v>
      </c>
      <c r="I346" s="22" t="e">
        <v>#N/A</v>
      </c>
      <c r="J346" s="22" t="e">
        <v>#N/A</v>
      </c>
      <c r="K346" s="22" t="e">
        <v>#N/A</v>
      </c>
      <c r="L346" s="22" t="e">
        <v>#N/A</v>
      </c>
      <c r="M346" s="22" t="e">
        <v>#N/A</v>
      </c>
      <c r="N346" s="23" t="s">
        <v>361</v>
      </c>
      <c r="O346" s="23" t="e">
        <v>#N/A</v>
      </c>
      <c r="P346" s="21" t="e">
        <f>Applications!$M346-Applications!$G346</f>
        <v>#N/A</v>
      </c>
    </row>
    <row r="347" spans="1:16" ht="20.25" customHeight="1" x14ac:dyDescent="0.35">
      <c r="A347" s="18" t="s">
        <v>1559</v>
      </c>
      <c r="B347" s="18" t="s">
        <v>1560</v>
      </c>
      <c r="C347" s="18" t="s">
        <v>1561</v>
      </c>
      <c r="D347" s="18" t="s">
        <v>1562</v>
      </c>
      <c r="E347" s="18" t="s">
        <v>1550</v>
      </c>
      <c r="F347" s="18" t="s">
        <v>1551</v>
      </c>
      <c r="G347" s="19">
        <v>44224</v>
      </c>
      <c r="H347" s="18" t="s">
        <v>370</v>
      </c>
      <c r="I347" s="19" t="e">
        <v>#N/A</v>
      </c>
      <c r="J347" s="19" t="e">
        <v>#N/A</v>
      </c>
      <c r="K347" s="19" t="e">
        <v>#N/A</v>
      </c>
      <c r="L347" s="19" t="e">
        <v>#N/A</v>
      </c>
      <c r="M347" s="19" t="e">
        <v>#N/A</v>
      </c>
      <c r="N347" s="20" t="s">
        <v>361</v>
      </c>
      <c r="O347" s="20" t="e">
        <v>#N/A</v>
      </c>
      <c r="P347" s="18" t="e">
        <f>Applications!$M347-Applications!$G347</f>
        <v>#N/A</v>
      </c>
    </row>
    <row r="348" spans="1:16" ht="20.25" customHeight="1" x14ac:dyDescent="0.35">
      <c r="A348" s="21" t="s">
        <v>1563</v>
      </c>
      <c r="B348" s="21" t="s">
        <v>1564</v>
      </c>
      <c r="C348" s="21" t="s">
        <v>1565</v>
      </c>
      <c r="D348" s="21" t="s">
        <v>1566</v>
      </c>
      <c r="E348" s="21" t="s">
        <v>1550</v>
      </c>
      <c r="F348" s="21" t="s">
        <v>1551</v>
      </c>
      <c r="G348" s="22">
        <v>44225</v>
      </c>
      <c r="H348" s="21" t="s">
        <v>360</v>
      </c>
      <c r="I348" s="22" t="e">
        <v>#N/A</v>
      </c>
      <c r="J348" s="22" t="e">
        <v>#N/A</v>
      </c>
      <c r="K348" s="22" t="e">
        <v>#N/A</v>
      </c>
      <c r="L348" s="22" t="e">
        <v>#N/A</v>
      </c>
      <c r="M348" s="22" t="e">
        <v>#N/A</v>
      </c>
      <c r="N348" s="23" t="s">
        <v>361</v>
      </c>
      <c r="O348" s="23" t="e">
        <v>#N/A</v>
      </c>
      <c r="P348" s="21" t="e">
        <f>Applications!$M348-Applications!$G348</f>
        <v>#N/A</v>
      </c>
    </row>
    <row r="349" spans="1:16" ht="20.25" customHeight="1" x14ac:dyDescent="0.35">
      <c r="A349" s="18" t="s">
        <v>1567</v>
      </c>
      <c r="B349" s="18" t="s">
        <v>1568</v>
      </c>
      <c r="C349" s="18" t="s">
        <v>575</v>
      </c>
      <c r="D349" s="18" t="s">
        <v>1569</v>
      </c>
      <c r="E349" s="18" t="s">
        <v>1550</v>
      </c>
      <c r="F349" s="18" t="s">
        <v>1551</v>
      </c>
      <c r="G349" s="19">
        <v>44237</v>
      </c>
      <c r="H349" s="18" t="s">
        <v>360</v>
      </c>
      <c r="I349" s="19" t="e">
        <v>#N/A</v>
      </c>
      <c r="J349" s="19" t="e">
        <v>#N/A</v>
      </c>
      <c r="K349" s="19" t="e">
        <v>#N/A</v>
      </c>
      <c r="L349" s="19" t="e">
        <v>#N/A</v>
      </c>
      <c r="M349" s="19" t="e">
        <v>#N/A</v>
      </c>
      <c r="N349" s="20" t="s">
        <v>361</v>
      </c>
      <c r="O349" s="20" t="e">
        <v>#N/A</v>
      </c>
      <c r="P349" s="18" t="e">
        <f>Applications!$M349-Applications!$G349</f>
        <v>#N/A</v>
      </c>
    </row>
    <row r="350" spans="1:16" ht="20.25" customHeight="1" x14ac:dyDescent="0.35">
      <c r="A350" s="21" t="s">
        <v>1570</v>
      </c>
      <c r="B350" s="21" t="s">
        <v>253</v>
      </c>
      <c r="C350" s="21" t="s">
        <v>1571</v>
      </c>
      <c r="D350" s="21" t="s">
        <v>1572</v>
      </c>
      <c r="E350" s="21" t="s">
        <v>1550</v>
      </c>
      <c r="F350" s="21" t="s">
        <v>1551</v>
      </c>
      <c r="G350" s="22">
        <v>44237</v>
      </c>
      <c r="H350" s="21" t="s">
        <v>360</v>
      </c>
      <c r="I350" s="22" t="e">
        <v>#N/A</v>
      </c>
      <c r="J350" s="22" t="e">
        <v>#N/A</v>
      </c>
      <c r="K350" s="22" t="e">
        <v>#N/A</v>
      </c>
      <c r="L350" s="22" t="e">
        <v>#N/A</v>
      </c>
      <c r="M350" s="22" t="e">
        <v>#N/A</v>
      </c>
      <c r="N350" s="23" t="s">
        <v>361</v>
      </c>
      <c r="O350" s="23" t="e">
        <v>#N/A</v>
      </c>
      <c r="P350" s="21" t="e">
        <f>Applications!$M350-Applications!$G350</f>
        <v>#N/A</v>
      </c>
    </row>
    <row r="351" spans="1:16" ht="20.25" customHeight="1" x14ac:dyDescent="0.35">
      <c r="A351" s="18" t="s">
        <v>1573</v>
      </c>
      <c r="B351" s="18" t="s">
        <v>779</v>
      </c>
      <c r="C351" s="18" t="s">
        <v>1574</v>
      </c>
      <c r="D351" s="18" t="s">
        <v>1575</v>
      </c>
      <c r="E351" s="18" t="s">
        <v>1550</v>
      </c>
      <c r="F351" s="18" t="s">
        <v>1551</v>
      </c>
      <c r="G351" s="19">
        <v>44239</v>
      </c>
      <c r="H351" s="18" t="s">
        <v>432</v>
      </c>
      <c r="I351" s="19" t="e">
        <v>#N/A</v>
      </c>
      <c r="J351" s="19" t="e">
        <v>#N/A</v>
      </c>
      <c r="K351" s="19" t="e">
        <v>#N/A</v>
      </c>
      <c r="L351" s="19" t="e">
        <v>#N/A</v>
      </c>
      <c r="M351" s="19" t="e">
        <v>#N/A</v>
      </c>
      <c r="N351" s="20" t="s">
        <v>361</v>
      </c>
      <c r="O351" s="20" t="e">
        <v>#N/A</v>
      </c>
      <c r="P351" s="18" t="e">
        <f>Applications!$M351-Applications!$G351</f>
        <v>#N/A</v>
      </c>
    </row>
    <row r="352" spans="1:16" ht="20.25" customHeight="1" x14ac:dyDescent="0.35">
      <c r="A352" s="21" t="s">
        <v>1576</v>
      </c>
      <c r="B352" s="21" t="s">
        <v>1547</v>
      </c>
      <c r="C352" s="21" t="s">
        <v>1577</v>
      </c>
      <c r="D352" s="21" t="s">
        <v>1578</v>
      </c>
      <c r="E352" s="21" t="s">
        <v>1550</v>
      </c>
      <c r="F352" s="21" t="s">
        <v>1551</v>
      </c>
      <c r="G352" s="22">
        <v>44270</v>
      </c>
      <c r="H352" s="21" t="s">
        <v>360</v>
      </c>
      <c r="I352" s="22" t="e">
        <v>#N/A</v>
      </c>
      <c r="J352" s="22" t="e">
        <v>#N/A</v>
      </c>
      <c r="K352" s="22" t="e">
        <v>#N/A</v>
      </c>
      <c r="L352" s="22" t="e">
        <v>#N/A</v>
      </c>
      <c r="M352" s="22" t="e">
        <v>#N/A</v>
      </c>
      <c r="N352" s="23" t="s">
        <v>361</v>
      </c>
      <c r="O352" s="23" t="e">
        <v>#N/A</v>
      </c>
      <c r="P352" s="21" t="e">
        <f>Applications!$M352-Applications!$G352</f>
        <v>#N/A</v>
      </c>
    </row>
    <row r="353" spans="1:16" ht="20.25" customHeight="1" x14ac:dyDescent="0.35">
      <c r="A353" s="18" t="s">
        <v>1579</v>
      </c>
      <c r="B353" s="18" t="s">
        <v>1580</v>
      </c>
      <c r="C353" s="18" t="s">
        <v>1581</v>
      </c>
      <c r="D353" s="18" t="s">
        <v>1582</v>
      </c>
      <c r="E353" s="18" t="s">
        <v>1550</v>
      </c>
      <c r="F353" s="18" t="s">
        <v>1551</v>
      </c>
      <c r="G353" s="19">
        <v>44278</v>
      </c>
      <c r="H353" s="18" t="s">
        <v>360</v>
      </c>
      <c r="I353" s="19" t="e">
        <v>#N/A</v>
      </c>
      <c r="J353" s="19" t="e">
        <v>#N/A</v>
      </c>
      <c r="K353" s="19" t="e">
        <v>#N/A</v>
      </c>
      <c r="L353" s="19" t="e">
        <v>#N/A</v>
      </c>
      <c r="M353" s="19" t="e">
        <v>#N/A</v>
      </c>
      <c r="N353" s="20" t="s">
        <v>361</v>
      </c>
      <c r="O353" s="20" t="e">
        <v>#N/A</v>
      </c>
      <c r="P353" s="18" t="e">
        <f>Applications!$M353-Applications!$G353</f>
        <v>#N/A</v>
      </c>
    </row>
    <row r="354" spans="1:16" ht="20.25" customHeight="1" x14ac:dyDescent="0.35">
      <c r="A354" s="21" t="s">
        <v>1583</v>
      </c>
      <c r="B354" s="21" t="s">
        <v>550</v>
      </c>
      <c r="C354" s="21" t="s">
        <v>208</v>
      </c>
      <c r="D354" s="21" t="s">
        <v>1584</v>
      </c>
      <c r="E354" s="21" t="s">
        <v>1550</v>
      </c>
      <c r="F354" s="21" t="s">
        <v>1551</v>
      </c>
      <c r="G354" s="22">
        <v>44281</v>
      </c>
      <c r="H354" s="21" t="s">
        <v>432</v>
      </c>
      <c r="I354" s="22" t="e">
        <v>#N/A</v>
      </c>
      <c r="J354" s="22" t="e">
        <v>#N/A</v>
      </c>
      <c r="K354" s="22" t="e">
        <v>#N/A</v>
      </c>
      <c r="L354" s="22" t="e">
        <v>#N/A</v>
      </c>
      <c r="M354" s="22" t="e">
        <v>#N/A</v>
      </c>
      <c r="N354" s="23" t="s">
        <v>361</v>
      </c>
      <c r="O354" s="23" t="e">
        <v>#N/A</v>
      </c>
      <c r="P354" s="21" t="e">
        <f>Applications!$M354-Applications!$G354</f>
        <v>#N/A</v>
      </c>
    </row>
    <row r="355" spans="1:16" ht="20.25" customHeight="1" x14ac:dyDescent="0.35">
      <c r="A355" s="18" t="s">
        <v>1585</v>
      </c>
      <c r="B355" s="18" t="s">
        <v>1586</v>
      </c>
      <c r="C355" s="18" t="s">
        <v>1587</v>
      </c>
      <c r="D355" s="18" t="s">
        <v>1588</v>
      </c>
      <c r="E355" s="18" t="s">
        <v>1550</v>
      </c>
      <c r="F355" s="18" t="s">
        <v>1551</v>
      </c>
      <c r="G355" s="19">
        <v>44295</v>
      </c>
      <c r="H355" s="18" t="s">
        <v>360</v>
      </c>
      <c r="I355" s="19" t="e">
        <v>#N/A</v>
      </c>
      <c r="J355" s="19" t="e">
        <v>#N/A</v>
      </c>
      <c r="K355" s="19" t="e">
        <v>#N/A</v>
      </c>
      <c r="L355" s="19" t="e">
        <v>#N/A</v>
      </c>
      <c r="M355" s="19" t="e">
        <v>#N/A</v>
      </c>
      <c r="N355" s="20" t="s">
        <v>361</v>
      </c>
      <c r="O355" s="20" t="e">
        <v>#N/A</v>
      </c>
      <c r="P355" s="18" t="e">
        <f>Applications!$M355-Applications!$G355</f>
        <v>#N/A</v>
      </c>
    </row>
    <row r="356" spans="1:16" ht="20.25" customHeight="1" x14ac:dyDescent="0.35">
      <c r="A356" s="21" t="s">
        <v>1589</v>
      </c>
      <c r="B356" s="21" t="s">
        <v>827</v>
      </c>
      <c r="C356" s="21" t="s">
        <v>1590</v>
      </c>
      <c r="D356" s="21" t="s">
        <v>1591</v>
      </c>
      <c r="E356" s="21" t="s">
        <v>1550</v>
      </c>
      <c r="F356" s="21" t="s">
        <v>1551</v>
      </c>
      <c r="G356" s="22">
        <v>44307</v>
      </c>
      <c r="H356" s="21" t="s">
        <v>360</v>
      </c>
      <c r="I356" s="22" t="e">
        <v>#N/A</v>
      </c>
      <c r="J356" s="22" t="e">
        <v>#N/A</v>
      </c>
      <c r="K356" s="22" t="e">
        <v>#N/A</v>
      </c>
      <c r="L356" s="22" t="e">
        <v>#N/A</v>
      </c>
      <c r="M356" s="22" t="e">
        <v>#N/A</v>
      </c>
      <c r="N356" s="23" t="s">
        <v>361</v>
      </c>
      <c r="O356" s="23" t="e">
        <v>#N/A</v>
      </c>
      <c r="P356" s="21" t="e">
        <f>Applications!$M356-Applications!$G356</f>
        <v>#N/A</v>
      </c>
    </row>
    <row r="357" spans="1:16" ht="20.25" customHeight="1" x14ac:dyDescent="0.35">
      <c r="A357" s="18" t="s">
        <v>1592</v>
      </c>
      <c r="B357" s="18" t="s">
        <v>1593</v>
      </c>
      <c r="C357" s="18" t="s">
        <v>1594</v>
      </c>
      <c r="D357" s="18" t="s">
        <v>1595</v>
      </c>
      <c r="E357" s="18" t="s">
        <v>1550</v>
      </c>
      <c r="F357" s="18" t="s">
        <v>1551</v>
      </c>
      <c r="G357" s="19">
        <v>44312</v>
      </c>
      <c r="H357" s="18" t="s">
        <v>360</v>
      </c>
      <c r="I357" s="19" t="e">
        <v>#N/A</v>
      </c>
      <c r="J357" s="19" t="e">
        <v>#N/A</v>
      </c>
      <c r="K357" s="19" t="e">
        <v>#N/A</v>
      </c>
      <c r="L357" s="19" t="e">
        <v>#N/A</v>
      </c>
      <c r="M357" s="19" t="e">
        <v>#N/A</v>
      </c>
      <c r="N357" s="20" t="s">
        <v>361</v>
      </c>
      <c r="O357" s="20" t="e">
        <v>#N/A</v>
      </c>
      <c r="P357" s="18" t="e">
        <f>Applications!$M357-Applications!$G357</f>
        <v>#N/A</v>
      </c>
    </row>
    <row r="358" spans="1:16" ht="20.25" customHeight="1" x14ac:dyDescent="0.35">
      <c r="A358" s="21" t="s">
        <v>1596</v>
      </c>
      <c r="B358" s="21" t="s">
        <v>1597</v>
      </c>
      <c r="C358" s="21" t="s">
        <v>195</v>
      </c>
      <c r="D358" s="21" t="s">
        <v>1598</v>
      </c>
      <c r="E358" s="21" t="s">
        <v>1550</v>
      </c>
      <c r="F358" s="21" t="s">
        <v>1551</v>
      </c>
      <c r="G358" s="22">
        <v>44321</v>
      </c>
      <c r="H358" s="21" t="s">
        <v>360</v>
      </c>
      <c r="I358" s="22" t="e">
        <v>#N/A</v>
      </c>
      <c r="J358" s="22" t="e">
        <v>#N/A</v>
      </c>
      <c r="K358" s="22" t="e">
        <v>#N/A</v>
      </c>
      <c r="L358" s="22" t="e">
        <v>#N/A</v>
      </c>
      <c r="M358" s="22" t="e">
        <v>#N/A</v>
      </c>
      <c r="N358" s="23" t="s">
        <v>361</v>
      </c>
      <c r="O358" s="23" t="e">
        <v>#N/A</v>
      </c>
      <c r="P358" s="21" t="e">
        <f>Applications!$M358-Applications!$G358</f>
        <v>#N/A</v>
      </c>
    </row>
    <row r="359" spans="1:16" ht="20.25" customHeight="1" x14ac:dyDescent="0.35">
      <c r="A359" s="18" t="s">
        <v>1599</v>
      </c>
      <c r="B359" s="18" t="s">
        <v>257</v>
      </c>
      <c r="C359" s="18" t="s">
        <v>1600</v>
      </c>
      <c r="D359" s="18" t="s">
        <v>1601</v>
      </c>
      <c r="E359" s="18" t="s">
        <v>1550</v>
      </c>
      <c r="F359" s="18" t="s">
        <v>1551</v>
      </c>
      <c r="G359" s="19">
        <v>44322</v>
      </c>
      <c r="H359" s="18" t="s">
        <v>370</v>
      </c>
      <c r="I359" s="19" t="e">
        <v>#N/A</v>
      </c>
      <c r="J359" s="19" t="e">
        <v>#N/A</v>
      </c>
      <c r="K359" s="19" t="e">
        <v>#N/A</v>
      </c>
      <c r="L359" s="19" t="e">
        <v>#N/A</v>
      </c>
      <c r="M359" s="19" t="e">
        <v>#N/A</v>
      </c>
      <c r="N359" s="20" t="s">
        <v>361</v>
      </c>
      <c r="O359" s="20" t="e">
        <v>#N/A</v>
      </c>
      <c r="P359" s="18" t="e">
        <f>Applications!$M359-Applications!$G359</f>
        <v>#N/A</v>
      </c>
    </row>
    <row r="360" spans="1:16" ht="20.25" customHeight="1" x14ac:dyDescent="0.35">
      <c r="A360" s="21" t="s">
        <v>1602</v>
      </c>
      <c r="B360" s="21" t="s">
        <v>761</v>
      </c>
      <c r="C360" s="21" t="s">
        <v>232</v>
      </c>
      <c r="D360" s="21" t="s">
        <v>1603</v>
      </c>
      <c r="E360" s="21" t="s">
        <v>1550</v>
      </c>
      <c r="F360" s="21" t="s">
        <v>1551</v>
      </c>
      <c r="G360" s="22">
        <v>44326</v>
      </c>
      <c r="H360" s="21" t="s">
        <v>370</v>
      </c>
      <c r="I360" s="22" t="e">
        <v>#N/A</v>
      </c>
      <c r="J360" s="22" t="e">
        <v>#N/A</v>
      </c>
      <c r="K360" s="22" t="e">
        <v>#N/A</v>
      </c>
      <c r="L360" s="22" t="e">
        <v>#N/A</v>
      </c>
      <c r="M360" s="22" t="e">
        <v>#N/A</v>
      </c>
      <c r="N360" s="23" t="s">
        <v>361</v>
      </c>
      <c r="O360" s="23" t="e">
        <v>#N/A</v>
      </c>
      <c r="P360" s="21" t="e">
        <f>Applications!$M360-Applications!$G360</f>
        <v>#N/A</v>
      </c>
    </row>
    <row r="361" spans="1:16" ht="20.25" customHeight="1" x14ac:dyDescent="0.35">
      <c r="A361" s="18" t="s">
        <v>1604</v>
      </c>
      <c r="B361" s="18" t="s">
        <v>1605</v>
      </c>
      <c r="C361" s="18" t="s">
        <v>967</v>
      </c>
      <c r="D361" s="18" t="s">
        <v>1606</v>
      </c>
      <c r="E361" s="18" t="s">
        <v>1550</v>
      </c>
      <c r="F361" s="18" t="s">
        <v>1551</v>
      </c>
      <c r="G361" s="19">
        <v>44326</v>
      </c>
      <c r="H361" s="18" t="s">
        <v>370</v>
      </c>
      <c r="I361" s="19" t="e">
        <v>#N/A</v>
      </c>
      <c r="J361" s="19" t="e">
        <v>#N/A</v>
      </c>
      <c r="K361" s="19" t="e">
        <v>#N/A</v>
      </c>
      <c r="L361" s="19" t="e">
        <v>#N/A</v>
      </c>
      <c r="M361" s="19" t="e">
        <v>#N/A</v>
      </c>
      <c r="N361" s="20" t="s">
        <v>361</v>
      </c>
      <c r="O361" s="20" t="e">
        <v>#N/A</v>
      </c>
      <c r="P361" s="18" t="e">
        <f>Applications!$M361-Applications!$G361</f>
        <v>#N/A</v>
      </c>
    </row>
    <row r="362" spans="1:16" ht="20.25" customHeight="1" x14ac:dyDescent="0.35">
      <c r="A362" s="21" t="s">
        <v>1607</v>
      </c>
      <c r="B362" s="21" t="s">
        <v>1608</v>
      </c>
      <c r="C362" s="21" t="s">
        <v>1609</v>
      </c>
      <c r="D362" s="21" t="s">
        <v>1610</v>
      </c>
      <c r="E362" s="21" t="s">
        <v>1550</v>
      </c>
      <c r="F362" s="21" t="s">
        <v>1551</v>
      </c>
      <c r="G362" s="22">
        <v>44329</v>
      </c>
      <c r="H362" s="21" t="s">
        <v>405</v>
      </c>
      <c r="I362" s="22" t="e">
        <v>#N/A</v>
      </c>
      <c r="J362" s="22" t="e">
        <v>#N/A</v>
      </c>
      <c r="K362" s="22" t="e">
        <v>#N/A</v>
      </c>
      <c r="L362" s="22" t="e">
        <v>#N/A</v>
      </c>
      <c r="M362" s="22" t="e">
        <v>#N/A</v>
      </c>
      <c r="N362" s="23" t="s">
        <v>361</v>
      </c>
      <c r="O362" s="23" t="e">
        <v>#N/A</v>
      </c>
      <c r="P362" s="21" t="e">
        <f>Applications!$M362-Applications!$G362</f>
        <v>#N/A</v>
      </c>
    </row>
    <row r="363" spans="1:16" ht="20.25" customHeight="1" x14ac:dyDescent="0.35">
      <c r="A363" s="18" t="s">
        <v>1611</v>
      </c>
      <c r="B363" s="18" t="s">
        <v>448</v>
      </c>
      <c r="C363" s="18" t="s">
        <v>1612</v>
      </c>
      <c r="D363" s="18" t="s">
        <v>1613</v>
      </c>
      <c r="E363" s="18" t="s">
        <v>1550</v>
      </c>
      <c r="F363" s="18" t="s">
        <v>1551</v>
      </c>
      <c r="G363" s="19">
        <v>44329</v>
      </c>
      <c r="H363" s="18" t="s">
        <v>360</v>
      </c>
      <c r="I363" s="19" t="e">
        <v>#N/A</v>
      </c>
      <c r="J363" s="19" t="e">
        <v>#N/A</v>
      </c>
      <c r="K363" s="19" t="e">
        <v>#N/A</v>
      </c>
      <c r="L363" s="19" t="e">
        <v>#N/A</v>
      </c>
      <c r="M363" s="19" t="e">
        <v>#N/A</v>
      </c>
      <c r="N363" s="20" t="s">
        <v>361</v>
      </c>
      <c r="O363" s="20" t="e">
        <v>#N/A</v>
      </c>
      <c r="P363" s="18" t="e">
        <f>Applications!$M363-Applications!$G363</f>
        <v>#N/A</v>
      </c>
    </row>
    <row r="364" spans="1:16" ht="20.25" customHeight="1" x14ac:dyDescent="0.35">
      <c r="A364" s="21" t="s">
        <v>1614</v>
      </c>
      <c r="B364" s="21" t="s">
        <v>1615</v>
      </c>
      <c r="C364" s="21" t="s">
        <v>324</v>
      </c>
      <c r="D364" s="21" t="s">
        <v>1616</v>
      </c>
      <c r="E364" s="21" t="s">
        <v>1550</v>
      </c>
      <c r="F364" s="21" t="s">
        <v>1551</v>
      </c>
      <c r="G364" s="22">
        <v>44329</v>
      </c>
      <c r="H364" s="21" t="s">
        <v>432</v>
      </c>
      <c r="I364" s="22" t="e">
        <v>#N/A</v>
      </c>
      <c r="J364" s="22" t="e">
        <v>#N/A</v>
      </c>
      <c r="K364" s="22" t="e">
        <v>#N/A</v>
      </c>
      <c r="L364" s="22" t="e">
        <v>#N/A</v>
      </c>
      <c r="M364" s="22" t="e">
        <v>#N/A</v>
      </c>
      <c r="N364" s="23" t="s">
        <v>361</v>
      </c>
      <c r="O364" s="23" t="e">
        <v>#N/A</v>
      </c>
      <c r="P364" s="21" t="e">
        <f>Applications!$M364-Applications!$G364</f>
        <v>#N/A</v>
      </c>
    </row>
    <row r="365" spans="1:16" ht="20.25" customHeight="1" x14ac:dyDescent="0.35">
      <c r="A365" s="18" t="s">
        <v>1617</v>
      </c>
      <c r="B365" s="18" t="s">
        <v>712</v>
      </c>
      <c r="C365" s="18" t="s">
        <v>1618</v>
      </c>
      <c r="D365" s="18" t="s">
        <v>1619</v>
      </c>
      <c r="E365" s="18" t="s">
        <v>1550</v>
      </c>
      <c r="F365" s="18" t="s">
        <v>1551</v>
      </c>
      <c r="G365" s="19">
        <v>44337</v>
      </c>
      <c r="H365" s="18" t="s">
        <v>432</v>
      </c>
      <c r="I365" s="19" t="e">
        <v>#N/A</v>
      </c>
      <c r="J365" s="19" t="e">
        <v>#N/A</v>
      </c>
      <c r="K365" s="19" t="e">
        <v>#N/A</v>
      </c>
      <c r="L365" s="19" t="e">
        <v>#N/A</v>
      </c>
      <c r="M365" s="19" t="e">
        <v>#N/A</v>
      </c>
      <c r="N365" s="20" t="s">
        <v>361</v>
      </c>
      <c r="O365" s="20" t="e">
        <v>#N/A</v>
      </c>
      <c r="P365" s="18" t="e">
        <f>Applications!$M365-Applications!$G365</f>
        <v>#N/A</v>
      </c>
    </row>
    <row r="366" spans="1:16" ht="20.25" customHeight="1" x14ac:dyDescent="0.35">
      <c r="A366" s="21" t="s">
        <v>1620</v>
      </c>
      <c r="B366" s="21" t="s">
        <v>215</v>
      </c>
      <c r="C366" s="21" t="s">
        <v>1621</v>
      </c>
      <c r="D366" s="21" t="s">
        <v>1622</v>
      </c>
      <c r="E366" s="21" t="s">
        <v>1550</v>
      </c>
      <c r="F366" s="21" t="s">
        <v>1551</v>
      </c>
      <c r="G366" s="22">
        <v>44337</v>
      </c>
      <c r="H366" s="21" t="s">
        <v>360</v>
      </c>
      <c r="I366" s="22" t="e">
        <v>#N/A</v>
      </c>
      <c r="J366" s="22" t="e">
        <v>#N/A</v>
      </c>
      <c r="K366" s="22" t="e">
        <v>#N/A</v>
      </c>
      <c r="L366" s="22" t="e">
        <v>#N/A</v>
      </c>
      <c r="M366" s="22" t="e">
        <v>#N/A</v>
      </c>
      <c r="N366" s="23" t="s">
        <v>361</v>
      </c>
      <c r="O366" s="23" t="e">
        <v>#N/A</v>
      </c>
      <c r="P366" s="21" t="e">
        <f>Applications!$M366-Applications!$G366</f>
        <v>#N/A</v>
      </c>
    </row>
    <row r="367" spans="1:16" ht="20.25" customHeight="1" x14ac:dyDescent="0.35">
      <c r="A367" s="18" t="s">
        <v>1623</v>
      </c>
      <c r="B367" s="18" t="s">
        <v>417</v>
      </c>
      <c r="C367" s="18" t="s">
        <v>1624</v>
      </c>
      <c r="D367" s="18" t="s">
        <v>1625</v>
      </c>
      <c r="E367" s="18" t="s">
        <v>1550</v>
      </c>
      <c r="F367" s="18" t="s">
        <v>1551</v>
      </c>
      <c r="G367" s="19">
        <v>44349</v>
      </c>
      <c r="H367" s="18" t="s">
        <v>405</v>
      </c>
      <c r="I367" s="19" t="e">
        <v>#N/A</v>
      </c>
      <c r="J367" s="19" t="e">
        <v>#N/A</v>
      </c>
      <c r="K367" s="19" t="e">
        <v>#N/A</v>
      </c>
      <c r="L367" s="19" t="e">
        <v>#N/A</v>
      </c>
      <c r="M367" s="19" t="e">
        <v>#N/A</v>
      </c>
      <c r="N367" s="20" t="s">
        <v>361</v>
      </c>
      <c r="O367" s="20" t="e">
        <v>#N/A</v>
      </c>
      <c r="P367" s="18" t="e">
        <f>Applications!$M367-Applications!$G367</f>
        <v>#N/A</v>
      </c>
    </row>
    <row r="368" spans="1:16" ht="20.25" customHeight="1" x14ac:dyDescent="0.35">
      <c r="A368" s="21" t="s">
        <v>1626</v>
      </c>
      <c r="B368" s="21" t="s">
        <v>206</v>
      </c>
      <c r="C368" s="21" t="s">
        <v>1627</v>
      </c>
      <c r="D368" s="21" t="s">
        <v>1628</v>
      </c>
      <c r="E368" s="21" t="s">
        <v>1550</v>
      </c>
      <c r="F368" s="21" t="s">
        <v>1551</v>
      </c>
      <c r="G368" s="22">
        <v>44351</v>
      </c>
      <c r="H368" s="21" t="s">
        <v>360</v>
      </c>
      <c r="I368" s="22" t="e">
        <v>#N/A</v>
      </c>
      <c r="J368" s="22" t="e">
        <v>#N/A</v>
      </c>
      <c r="K368" s="22" t="e">
        <v>#N/A</v>
      </c>
      <c r="L368" s="22" t="e">
        <v>#N/A</v>
      </c>
      <c r="M368" s="22" t="e">
        <v>#N/A</v>
      </c>
      <c r="N368" s="23" t="s">
        <v>361</v>
      </c>
      <c r="O368" s="23" t="e">
        <v>#N/A</v>
      </c>
      <c r="P368" s="21" t="e">
        <f>Applications!$M368-Applications!$G368</f>
        <v>#N/A</v>
      </c>
    </row>
    <row r="369" spans="1:16" ht="20.25" customHeight="1" x14ac:dyDescent="0.35">
      <c r="A369" s="18" t="s">
        <v>1629</v>
      </c>
      <c r="B369" s="18" t="s">
        <v>1630</v>
      </c>
      <c r="C369" s="18" t="s">
        <v>1631</v>
      </c>
      <c r="D369" s="18" t="s">
        <v>1632</v>
      </c>
      <c r="E369" s="18" t="s">
        <v>1550</v>
      </c>
      <c r="F369" s="18" t="s">
        <v>1551</v>
      </c>
      <c r="G369" s="19">
        <v>44351</v>
      </c>
      <c r="H369" s="18" t="s">
        <v>360</v>
      </c>
      <c r="I369" s="19" t="e">
        <v>#N/A</v>
      </c>
      <c r="J369" s="19" t="e">
        <v>#N/A</v>
      </c>
      <c r="K369" s="19" t="e">
        <v>#N/A</v>
      </c>
      <c r="L369" s="19" t="e">
        <v>#N/A</v>
      </c>
      <c r="M369" s="19" t="e">
        <v>#N/A</v>
      </c>
      <c r="N369" s="20" t="s">
        <v>361</v>
      </c>
      <c r="O369" s="20" t="e">
        <v>#N/A</v>
      </c>
      <c r="P369" s="18" t="e">
        <f>Applications!$M369-Applications!$G369</f>
        <v>#N/A</v>
      </c>
    </row>
    <row r="370" spans="1:16" ht="20.25" customHeight="1" x14ac:dyDescent="0.35">
      <c r="A370" s="21" t="s">
        <v>1633</v>
      </c>
      <c r="B370" s="21" t="s">
        <v>1510</v>
      </c>
      <c r="C370" s="21" t="s">
        <v>1634</v>
      </c>
      <c r="D370" s="21" t="s">
        <v>1635</v>
      </c>
      <c r="E370" s="21" t="s">
        <v>1550</v>
      </c>
      <c r="F370" s="21" t="s">
        <v>1551</v>
      </c>
      <c r="G370" s="22">
        <v>44355</v>
      </c>
      <c r="H370" s="21" t="s">
        <v>360</v>
      </c>
      <c r="I370" s="22" t="e">
        <v>#N/A</v>
      </c>
      <c r="J370" s="22" t="e">
        <v>#N/A</v>
      </c>
      <c r="K370" s="22" t="e">
        <v>#N/A</v>
      </c>
      <c r="L370" s="22" t="e">
        <v>#N/A</v>
      </c>
      <c r="M370" s="22" t="e">
        <v>#N/A</v>
      </c>
      <c r="N370" s="23" t="s">
        <v>361</v>
      </c>
      <c r="O370" s="23" t="e">
        <v>#N/A</v>
      </c>
      <c r="P370" s="21" t="e">
        <f>Applications!$M370-Applications!$G370</f>
        <v>#N/A</v>
      </c>
    </row>
    <row r="371" spans="1:16" ht="20.25" customHeight="1" x14ac:dyDescent="0.35">
      <c r="A371" s="18" t="s">
        <v>1636</v>
      </c>
      <c r="B371" s="18" t="s">
        <v>233</v>
      </c>
      <c r="C371" s="18" t="s">
        <v>1637</v>
      </c>
      <c r="D371" s="18" t="s">
        <v>1638</v>
      </c>
      <c r="E371" s="18" t="s">
        <v>1550</v>
      </c>
      <c r="F371" s="18" t="s">
        <v>1551</v>
      </c>
      <c r="G371" s="19">
        <v>44356</v>
      </c>
      <c r="H371" s="18" t="s">
        <v>360</v>
      </c>
      <c r="I371" s="19" t="e">
        <v>#N/A</v>
      </c>
      <c r="J371" s="19" t="e">
        <v>#N/A</v>
      </c>
      <c r="K371" s="19" t="e">
        <v>#N/A</v>
      </c>
      <c r="L371" s="19" t="e">
        <v>#N/A</v>
      </c>
      <c r="M371" s="19" t="e">
        <v>#N/A</v>
      </c>
      <c r="N371" s="20" t="s">
        <v>361</v>
      </c>
      <c r="O371" s="20" t="e">
        <v>#N/A</v>
      </c>
      <c r="P371" s="18" t="e">
        <f>Applications!$M371-Applications!$G371</f>
        <v>#N/A</v>
      </c>
    </row>
    <row r="372" spans="1:16" ht="20.25" customHeight="1" x14ac:dyDescent="0.35">
      <c r="A372" s="21" t="s">
        <v>1639</v>
      </c>
      <c r="B372" s="21" t="s">
        <v>1640</v>
      </c>
      <c r="C372" s="21" t="s">
        <v>606</v>
      </c>
      <c r="D372" s="21" t="s">
        <v>1641</v>
      </c>
      <c r="E372" s="21" t="s">
        <v>1550</v>
      </c>
      <c r="F372" s="21" t="s">
        <v>1551</v>
      </c>
      <c r="G372" s="22">
        <v>44356</v>
      </c>
      <c r="H372" s="21" t="s">
        <v>544</v>
      </c>
      <c r="I372" s="22" t="e">
        <v>#N/A</v>
      </c>
      <c r="J372" s="22" t="e">
        <v>#N/A</v>
      </c>
      <c r="K372" s="22" t="e">
        <v>#N/A</v>
      </c>
      <c r="L372" s="22" t="e">
        <v>#N/A</v>
      </c>
      <c r="M372" s="22" t="e">
        <v>#N/A</v>
      </c>
      <c r="N372" s="23" t="s">
        <v>361</v>
      </c>
      <c r="O372" s="23" t="e">
        <v>#N/A</v>
      </c>
      <c r="P372" s="21" t="e">
        <f>Applications!$M372-Applications!$G372</f>
        <v>#N/A</v>
      </c>
    </row>
    <row r="373" spans="1:16" ht="20.25" customHeight="1" x14ac:dyDescent="0.35">
      <c r="A373" s="18" t="s">
        <v>1642</v>
      </c>
      <c r="B373" s="18" t="s">
        <v>1643</v>
      </c>
      <c r="C373" s="18" t="s">
        <v>733</v>
      </c>
      <c r="D373" s="18" t="s">
        <v>1644</v>
      </c>
      <c r="E373" s="18" t="s">
        <v>1550</v>
      </c>
      <c r="F373" s="18" t="s">
        <v>1551</v>
      </c>
      <c r="G373" s="19">
        <v>44349</v>
      </c>
      <c r="H373" s="18" t="s">
        <v>360</v>
      </c>
      <c r="I373" s="19">
        <v>44364</v>
      </c>
      <c r="J373" s="19" t="e">
        <v>#N/A</v>
      </c>
      <c r="K373" s="19" t="e">
        <v>#N/A</v>
      </c>
      <c r="L373" s="19" t="e">
        <v>#N/A</v>
      </c>
      <c r="M373" s="19" t="e">
        <v>#N/A</v>
      </c>
      <c r="N373" s="20" t="s">
        <v>361</v>
      </c>
      <c r="O373" s="20" t="e">
        <v>#N/A</v>
      </c>
      <c r="P373" s="18" t="e">
        <f>Applications!$M373-Applications!$G373</f>
        <v>#N/A</v>
      </c>
    </row>
    <row r="374" spans="1:16" ht="20.25" customHeight="1" x14ac:dyDescent="0.35">
      <c r="A374" s="21" t="s">
        <v>1645</v>
      </c>
      <c r="B374" s="21" t="s">
        <v>1646</v>
      </c>
      <c r="C374" s="21" t="s">
        <v>1647</v>
      </c>
      <c r="D374" s="21" t="s">
        <v>1648</v>
      </c>
      <c r="E374" s="21" t="s">
        <v>1550</v>
      </c>
      <c r="F374" s="21" t="s">
        <v>1551</v>
      </c>
      <c r="G374" s="22">
        <v>44355</v>
      </c>
      <c r="H374" s="21" t="s">
        <v>360</v>
      </c>
      <c r="I374" s="22">
        <v>44363</v>
      </c>
      <c r="J374" s="22" t="e">
        <v>#N/A</v>
      </c>
      <c r="K374" s="22" t="e">
        <v>#N/A</v>
      </c>
      <c r="L374" s="22" t="e">
        <v>#N/A</v>
      </c>
      <c r="M374" s="22" t="e">
        <v>#N/A</v>
      </c>
      <c r="N374" s="23" t="s">
        <v>361</v>
      </c>
      <c r="O374" s="23" t="e">
        <v>#N/A</v>
      </c>
      <c r="P374" s="21" t="e">
        <f>Applications!$M374-Applications!$G374</f>
        <v>#N/A</v>
      </c>
    </row>
    <row r="375" spans="1:16" ht="20.25" customHeight="1" x14ac:dyDescent="0.35">
      <c r="A375" s="18" t="s">
        <v>1649</v>
      </c>
      <c r="B375" s="18" t="s">
        <v>1650</v>
      </c>
      <c r="C375" s="18" t="s">
        <v>1651</v>
      </c>
      <c r="D375" s="18" t="s">
        <v>1652</v>
      </c>
      <c r="E375" s="18" t="s">
        <v>1550</v>
      </c>
      <c r="F375" s="18" t="s">
        <v>1551</v>
      </c>
      <c r="G375" s="19">
        <v>44351</v>
      </c>
      <c r="H375" s="18" t="s">
        <v>360</v>
      </c>
      <c r="I375" s="19">
        <v>44362</v>
      </c>
      <c r="J375" s="19" t="e">
        <v>#N/A</v>
      </c>
      <c r="K375" s="19" t="e">
        <v>#N/A</v>
      </c>
      <c r="L375" s="19" t="e">
        <v>#N/A</v>
      </c>
      <c r="M375" s="19" t="e">
        <v>#N/A</v>
      </c>
      <c r="N375" s="20" t="s">
        <v>361</v>
      </c>
      <c r="O375" s="20" t="e">
        <v>#N/A</v>
      </c>
      <c r="P375" s="18" t="e">
        <f>Applications!$M375-Applications!$G375</f>
        <v>#N/A</v>
      </c>
    </row>
    <row r="376" spans="1:16" ht="20.25" customHeight="1" x14ac:dyDescent="0.35">
      <c r="A376" s="21" t="s">
        <v>1653</v>
      </c>
      <c r="B376" s="21" t="s">
        <v>837</v>
      </c>
      <c r="C376" s="21" t="s">
        <v>1654</v>
      </c>
      <c r="D376" s="21" t="s">
        <v>1655</v>
      </c>
      <c r="E376" s="21" t="s">
        <v>1550</v>
      </c>
      <c r="F376" s="21" t="s">
        <v>1551</v>
      </c>
      <c r="G376" s="22">
        <v>44350</v>
      </c>
      <c r="H376" s="21" t="s">
        <v>360</v>
      </c>
      <c r="I376" s="22">
        <v>44361</v>
      </c>
      <c r="J376" s="22" t="e">
        <v>#N/A</v>
      </c>
      <c r="K376" s="22" t="e">
        <v>#N/A</v>
      </c>
      <c r="L376" s="22" t="e">
        <v>#N/A</v>
      </c>
      <c r="M376" s="22" t="e">
        <v>#N/A</v>
      </c>
      <c r="N376" s="23" t="s">
        <v>361</v>
      </c>
      <c r="O376" s="23" t="e">
        <v>#N/A</v>
      </c>
      <c r="P376" s="21" t="e">
        <f>Applications!$M376-Applications!$G376</f>
        <v>#N/A</v>
      </c>
    </row>
    <row r="377" spans="1:16" ht="20.25" customHeight="1" x14ac:dyDescent="0.35">
      <c r="A377" s="18" t="s">
        <v>1656</v>
      </c>
      <c r="B377" s="18" t="s">
        <v>1657</v>
      </c>
      <c r="C377" s="18" t="s">
        <v>1658</v>
      </c>
      <c r="D377" s="18" t="s">
        <v>1659</v>
      </c>
      <c r="E377" s="18" t="s">
        <v>1550</v>
      </c>
      <c r="F377" s="18" t="s">
        <v>1551</v>
      </c>
      <c r="G377" s="19">
        <v>44349</v>
      </c>
      <c r="H377" s="18" t="s">
        <v>462</v>
      </c>
      <c r="I377" s="19">
        <v>44358</v>
      </c>
      <c r="J377" s="19" t="e">
        <v>#N/A</v>
      </c>
      <c r="K377" s="19" t="e">
        <v>#N/A</v>
      </c>
      <c r="L377" s="19" t="e">
        <v>#N/A</v>
      </c>
      <c r="M377" s="19" t="e">
        <v>#N/A</v>
      </c>
      <c r="N377" s="20" t="s">
        <v>361</v>
      </c>
      <c r="O377" s="20" t="e">
        <v>#N/A</v>
      </c>
      <c r="P377" s="18" t="e">
        <f>Applications!$M377-Applications!$G377</f>
        <v>#N/A</v>
      </c>
    </row>
    <row r="378" spans="1:16" ht="20.25" customHeight="1" x14ac:dyDescent="0.35">
      <c r="A378" s="21" t="s">
        <v>1660</v>
      </c>
      <c r="B378" s="21" t="s">
        <v>1661</v>
      </c>
      <c r="C378" s="21" t="s">
        <v>1662</v>
      </c>
      <c r="D378" s="21" t="s">
        <v>1663</v>
      </c>
      <c r="E378" s="21" t="s">
        <v>1550</v>
      </c>
      <c r="F378" s="21" t="s">
        <v>1551</v>
      </c>
      <c r="G378" s="22">
        <v>44342</v>
      </c>
      <c r="H378" s="21" t="s">
        <v>360</v>
      </c>
      <c r="I378" s="22">
        <v>44356</v>
      </c>
      <c r="J378" s="22" t="e">
        <v>#N/A</v>
      </c>
      <c r="K378" s="22" t="e">
        <v>#N/A</v>
      </c>
      <c r="L378" s="22" t="e">
        <v>#N/A</v>
      </c>
      <c r="M378" s="22" t="e">
        <v>#N/A</v>
      </c>
      <c r="N378" s="23" t="s">
        <v>361</v>
      </c>
      <c r="O378" s="23" t="e">
        <v>#N/A</v>
      </c>
      <c r="P378" s="21" t="e">
        <f>Applications!$M378-Applications!$G378</f>
        <v>#N/A</v>
      </c>
    </row>
    <row r="379" spans="1:16" ht="20.25" customHeight="1" x14ac:dyDescent="0.35">
      <c r="A379" s="18" t="s">
        <v>1664</v>
      </c>
      <c r="B379" s="18" t="s">
        <v>1665</v>
      </c>
      <c r="C379" s="18" t="s">
        <v>1666</v>
      </c>
      <c r="D379" s="18" t="s">
        <v>1667</v>
      </c>
      <c r="E379" s="18" t="s">
        <v>1550</v>
      </c>
      <c r="F379" s="18" t="s">
        <v>1551</v>
      </c>
      <c r="G379" s="19">
        <v>44344</v>
      </c>
      <c r="H379" s="18" t="s">
        <v>370</v>
      </c>
      <c r="I379" s="19">
        <v>44356</v>
      </c>
      <c r="J379" s="19" t="e">
        <v>#N/A</v>
      </c>
      <c r="K379" s="19" t="e">
        <v>#N/A</v>
      </c>
      <c r="L379" s="19" t="e">
        <v>#N/A</v>
      </c>
      <c r="M379" s="19" t="e">
        <v>#N/A</v>
      </c>
      <c r="N379" s="20" t="s">
        <v>361</v>
      </c>
      <c r="O379" s="20" t="e">
        <v>#N/A</v>
      </c>
      <c r="P379" s="18" t="e">
        <f>Applications!$M379-Applications!$G379</f>
        <v>#N/A</v>
      </c>
    </row>
    <row r="380" spans="1:16" ht="20.25" customHeight="1" x14ac:dyDescent="0.35">
      <c r="A380" s="21" t="s">
        <v>1668</v>
      </c>
      <c r="B380" s="21" t="s">
        <v>775</v>
      </c>
      <c r="C380" s="21" t="s">
        <v>1287</v>
      </c>
      <c r="D380" s="21" t="s">
        <v>1669</v>
      </c>
      <c r="E380" s="21" t="s">
        <v>1550</v>
      </c>
      <c r="F380" s="21" t="s">
        <v>1551</v>
      </c>
      <c r="G380" s="22">
        <v>44343</v>
      </c>
      <c r="H380" s="21" t="s">
        <v>360</v>
      </c>
      <c r="I380" s="22">
        <v>44351</v>
      </c>
      <c r="J380" s="22" t="e">
        <v>#N/A</v>
      </c>
      <c r="K380" s="22" t="e">
        <v>#N/A</v>
      </c>
      <c r="L380" s="22" t="e">
        <v>#N/A</v>
      </c>
      <c r="M380" s="22" t="e">
        <v>#N/A</v>
      </c>
      <c r="N380" s="23" t="s">
        <v>361</v>
      </c>
      <c r="O380" s="23" t="e">
        <v>#N/A</v>
      </c>
      <c r="P380" s="21" t="e">
        <f>Applications!$M380-Applications!$G380</f>
        <v>#N/A</v>
      </c>
    </row>
    <row r="381" spans="1:16" ht="20.25" customHeight="1" x14ac:dyDescent="0.35">
      <c r="A381" s="18" t="s">
        <v>1670</v>
      </c>
      <c r="B381" s="18" t="s">
        <v>1290</v>
      </c>
      <c r="C381" s="18" t="s">
        <v>1088</v>
      </c>
      <c r="D381" s="18" t="s">
        <v>1671</v>
      </c>
      <c r="E381" s="18" t="s">
        <v>1550</v>
      </c>
      <c r="F381" s="18" t="s">
        <v>1551</v>
      </c>
      <c r="G381" s="19">
        <v>44329</v>
      </c>
      <c r="H381" s="18" t="s">
        <v>360</v>
      </c>
      <c r="I381" s="19">
        <v>44343</v>
      </c>
      <c r="J381" s="19" t="e">
        <v>#N/A</v>
      </c>
      <c r="K381" s="19" t="e">
        <v>#N/A</v>
      </c>
      <c r="L381" s="19" t="e">
        <v>#N/A</v>
      </c>
      <c r="M381" s="19" t="e">
        <v>#N/A</v>
      </c>
      <c r="N381" s="20" t="s">
        <v>361</v>
      </c>
      <c r="O381" s="20" t="e">
        <v>#N/A</v>
      </c>
      <c r="P381" s="18" t="e">
        <f>Applications!$M381-Applications!$G381</f>
        <v>#N/A</v>
      </c>
    </row>
    <row r="382" spans="1:16" ht="20.25" customHeight="1" x14ac:dyDescent="0.35">
      <c r="A382" s="21" t="s">
        <v>1672</v>
      </c>
      <c r="B382" s="21" t="s">
        <v>1673</v>
      </c>
      <c r="C382" s="21" t="s">
        <v>1674</v>
      </c>
      <c r="D382" s="21" t="s">
        <v>1675</v>
      </c>
      <c r="E382" s="21" t="s">
        <v>1550</v>
      </c>
      <c r="F382" s="21" t="s">
        <v>1551</v>
      </c>
      <c r="G382" s="22">
        <v>44329</v>
      </c>
      <c r="H382" s="21" t="s">
        <v>544</v>
      </c>
      <c r="I382" s="22">
        <v>44343</v>
      </c>
      <c r="J382" s="22" t="e">
        <v>#N/A</v>
      </c>
      <c r="K382" s="22" t="e">
        <v>#N/A</v>
      </c>
      <c r="L382" s="22" t="e">
        <v>#N/A</v>
      </c>
      <c r="M382" s="22" t="e">
        <v>#N/A</v>
      </c>
      <c r="N382" s="23" t="s">
        <v>361</v>
      </c>
      <c r="O382" s="23" t="e">
        <v>#N/A</v>
      </c>
      <c r="P382" s="21" t="e">
        <f>Applications!$M382-Applications!$G382</f>
        <v>#N/A</v>
      </c>
    </row>
    <row r="383" spans="1:16" ht="20.25" customHeight="1" x14ac:dyDescent="0.35">
      <c r="A383" s="18" t="s">
        <v>1676</v>
      </c>
      <c r="B383" s="18" t="s">
        <v>1677</v>
      </c>
      <c r="C383" s="18" t="s">
        <v>1678</v>
      </c>
      <c r="D383" s="18" t="s">
        <v>1679</v>
      </c>
      <c r="E383" s="18" t="s">
        <v>1550</v>
      </c>
      <c r="F383" s="18" t="s">
        <v>1551</v>
      </c>
      <c r="G383" s="19">
        <v>44322</v>
      </c>
      <c r="H383" s="18" t="s">
        <v>462</v>
      </c>
      <c r="I383" s="19">
        <v>44337</v>
      </c>
      <c r="J383" s="19" t="e">
        <v>#N/A</v>
      </c>
      <c r="K383" s="19" t="e">
        <v>#N/A</v>
      </c>
      <c r="L383" s="19" t="e">
        <v>#N/A</v>
      </c>
      <c r="M383" s="19" t="e">
        <v>#N/A</v>
      </c>
      <c r="N383" s="20" t="s">
        <v>361</v>
      </c>
      <c r="O383" s="20" t="e">
        <v>#N/A</v>
      </c>
      <c r="P383" s="18" t="e">
        <f>Applications!$M383-Applications!$G383</f>
        <v>#N/A</v>
      </c>
    </row>
    <row r="384" spans="1:16" ht="20.25" customHeight="1" x14ac:dyDescent="0.35">
      <c r="A384" s="21" t="s">
        <v>1680</v>
      </c>
      <c r="B384" s="21" t="s">
        <v>1451</v>
      </c>
      <c r="C384" s="21" t="s">
        <v>1681</v>
      </c>
      <c r="D384" s="21" t="s">
        <v>1682</v>
      </c>
      <c r="E384" s="21" t="s">
        <v>1550</v>
      </c>
      <c r="F384" s="21" t="s">
        <v>1551</v>
      </c>
      <c r="G384" s="22">
        <v>44329</v>
      </c>
      <c r="H384" s="21" t="s">
        <v>544</v>
      </c>
      <c r="I384" s="22">
        <v>44337</v>
      </c>
      <c r="J384" s="22" t="e">
        <v>#N/A</v>
      </c>
      <c r="K384" s="22" t="e">
        <v>#N/A</v>
      </c>
      <c r="L384" s="22" t="e">
        <v>#N/A</v>
      </c>
      <c r="M384" s="22" t="e">
        <v>#N/A</v>
      </c>
      <c r="N384" s="23" t="s">
        <v>361</v>
      </c>
      <c r="O384" s="23" t="e">
        <v>#N/A</v>
      </c>
      <c r="P384" s="21" t="e">
        <f>Applications!$M384-Applications!$G384</f>
        <v>#N/A</v>
      </c>
    </row>
    <row r="385" spans="1:16" ht="20.25" customHeight="1" x14ac:dyDescent="0.35">
      <c r="A385" s="18" t="s">
        <v>1683</v>
      </c>
      <c r="B385" s="18" t="s">
        <v>1684</v>
      </c>
      <c r="C385" s="18" t="s">
        <v>1685</v>
      </c>
      <c r="D385" s="18" t="s">
        <v>1686</v>
      </c>
      <c r="E385" s="18" t="s">
        <v>1550</v>
      </c>
      <c r="F385" s="18" t="s">
        <v>1551</v>
      </c>
      <c r="G385" s="19">
        <v>44330</v>
      </c>
      <c r="H385" s="18" t="s">
        <v>360</v>
      </c>
      <c r="I385" s="19">
        <v>44337</v>
      </c>
      <c r="J385" s="19" t="e">
        <v>#N/A</v>
      </c>
      <c r="K385" s="19" t="e">
        <v>#N/A</v>
      </c>
      <c r="L385" s="19" t="e">
        <v>#N/A</v>
      </c>
      <c r="M385" s="19" t="e">
        <v>#N/A</v>
      </c>
      <c r="N385" s="20" t="s">
        <v>361</v>
      </c>
      <c r="O385" s="20" t="e">
        <v>#N/A</v>
      </c>
      <c r="P385" s="18" t="e">
        <f>Applications!$M385-Applications!$G385</f>
        <v>#N/A</v>
      </c>
    </row>
    <row r="386" spans="1:16" ht="20.25" customHeight="1" x14ac:dyDescent="0.35">
      <c r="A386" s="21" t="s">
        <v>1687</v>
      </c>
      <c r="B386" s="21" t="s">
        <v>1688</v>
      </c>
      <c r="C386" s="21" t="s">
        <v>205</v>
      </c>
      <c r="D386" s="21" t="s">
        <v>1689</v>
      </c>
      <c r="E386" s="21" t="s">
        <v>1550</v>
      </c>
      <c r="F386" s="21" t="s">
        <v>1551</v>
      </c>
      <c r="G386" s="22">
        <v>44326</v>
      </c>
      <c r="H386" s="21" t="s">
        <v>544</v>
      </c>
      <c r="I386" s="22">
        <v>44335</v>
      </c>
      <c r="J386" s="22" t="e">
        <v>#N/A</v>
      </c>
      <c r="K386" s="22" t="e">
        <v>#N/A</v>
      </c>
      <c r="L386" s="22" t="e">
        <v>#N/A</v>
      </c>
      <c r="M386" s="22" t="e">
        <v>#N/A</v>
      </c>
      <c r="N386" s="23" t="s">
        <v>361</v>
      </c>
      <c r="O386" s="23" t="e">
        <v>#N/A</v>
      </c>
      <c r="P386" s="21" t="e">
        <f>Applications!$M386-Applications!$G386</f>
        <v>#N/A</v>
      </c>
    </row>
    <row r="387" spans="1:16" ht="20.25" customHeight="1" x14ac:dyDescent="0.35">
      <c r="A387" s="18" t="s">
        <v>1690</v>
      </c>
      <c r="B387" s="18" t="s">
        <v>1593</v>
      </c>
      <c r="C387" s="18" t="s">
        <v>1691</v>
      </c>
      <c r="D387" s="18" t="s">
        <v>1692</v>
      </c>
      <c r="E387" s="18" t="s">
        <v>1550</v>
      </c>
      <c r="F387" s="18" t="s">
        <v>1551</v>
      </c>
      <c r="G387" s="19">
        <v>44329</v>
      </c>
      <c r="H387" s="18" t="s">
        <v>370</v>
      </c>
      <c r="I387" s="19">
        <v>44335</v>
      </c>
      <c r="J387" s="19" t="e">
        <v>#N/A</v>
      </c>
      <c r="K387" s="19" t="e">
        <v>#N/A</v>
      </c>
      <c r="L387" s="19" t="e">
        <v>#N/A</v>
      </c>
      <c r="M387" s="19" t="e">
        <v>#N/A</v>
      </c>
      <c r="N387" s="20" t="s">
        <v>361</v>
      </c>
      <c r="O387" s="20" t="e">
        <v>#N/A</v>
      </c>
      <c r="P387" s="18" t="e">
        <f>Applications!$M387-Applications!$G387</f>
        <v>#N/A</v>
      </c>
    </row>
    <row r="388" spans="1:16" ht="20.25" customHeight="1" x14ac:dyDescent="0.35">
      <c r="A388" s="21" t="s">
        <v>1693</v>
      </c>
      <c r="B388" s="21" t="s">
        <v>1694</v>
      </c>
      <c r="C388" s="21" t="s">
        <v>565</v>
      </c>
      <c r="D388" s="21" t="s">
        <v>1695</v>
      </c>
      <c r="E388" s="21" t="s">
        <v>1550</v>
      </c>
      <c r="F388" s="21" t="s">
        <v>1551</v>
      </c>
      <c r="G388" s="22">
        <v>44322</v>
      </c>
      <c r="H388" s="21" t="s">
        <v>544</v>
      </c>
      <c r="I388" s="22">
        <v>44329</v>
      </c>
      <c r="J388" s="22" t="e">
        <v>#N/A</v>
      </c>
      <c r="K388" s="22" t="e">
        <v>#N/A</v>
      </c>
      <c r="L388" s="22" t="e">
        <v>#N/A</v>
      </c>
      <c r="M388" s="22" t="e">
        <v>#N/A</v>
      </c>
      <c r="N388" s="23" t="s">
        <v>361</v>
      </c>
      <c r="O388" s="23" t="e">
        <v>#N/A</v>
      </c>
      <c r="P388" s="21" t="e">
        <f>Applications!$M388-Applications!$G388</f>
        <v>#N/A</v>
      </c>
    </row>
    <row r="389" spans="1:16" ht="20.25" customHeight="1" x14ac:dyDescent="0.35">
      <c r="A389" s="18" t="s">
        <v>1696</v>
      </c>
      <c r="B389" s="18" t="s">
        <v>227</v>
      </c>
      <c r="C389" s="18" t="s">
        <v>1697</v>
      </c>
      <c r="D389" s="18" t="s">
        <v>1698</v>
      </c>
      <c r="E389" s="18" t="s">
        <v>1550</v>
      </c>
      <c r="F389" s="18" t="s">
        <v>1551</v>
      </c>
      <c r="G389" s="19">
        <v>44315</v>
      </c>
      <c r="H389" s="18" t="s">
        <v>360</v>
      </c>
      <c r="I389" s="19">
        <v>44328</v>
      </c>
      <c r="J389" s="19" t="e">
        <v>#N/A</v>
      </c>
      <c r="K389" s="19" t="e">
        <v>#N/A</v>
      </c>
      <c r="L389" s="19" t="e">
        <v>#N/A</v>
      </c>
      <c r="M389" s="19" t="e">
        <v>#N/A</v>
      </c>
      <c r="N389" s="20" t="s">
        <v>361</v>
      </c>
      <c r="O389" s="20" t="e">
        <v>#N/A</v>
      </c>
      <c r="P389" s="18" t="e">
        <f>Applications!$M389-Applications!$G389</f>
        <v>#N/A</v>
      </c>
    </row>
    <row r="390" spans="1:16" ht="20.25" customHeight="1" x14ac:dyDescent="0.35">
      <c r="A390" s="21" t="s">
        <v>1699</v>
      </c>
      <c r="B390" s="21" t="s">
        <v>1700</v>
      </c>
      <c r="C390" s="21" t="s">
        <v>1701</v>
      </c>
      <c r="D390" s="21" t="s">
        <v>1702</v>
      </c>
      <c r="E390" s="21" t="s">
        <v>1550</v>
      </c>
      <c r="F390" s="21" t="s">
        <v>1551</v>
      </c>
      <c r="G390" s="22">
        <v>44320</v>
      </c>
      <c r="H390" s="21" t="s">
        <v>370</v>
      </c>
      <c r="I390" s="22">
        <v>44327</v>
      </c>
      <c r="J390" s="22" t="e">
        <v>#N/A</v>
      </c>
      <c r="K390" s="22" t="e">
        <v>#N/A</v>
      </c>
      <c r="L390" s="22" t="e">
        <v>#N/A</v>
      </c>
      <c r="M390" s="22" t="e">
        <v>#N/A</v>
      </c>
      <c r="N390" s="23" t="s">
        <v>361</v>
      </c>
      <c r="O390" s="23" t="e">
        <v>#N/A</v>
      </c>
      <c r="P390" s="21" t="e">
        <f>Applications!$M390-Applications!$G390</f>
        <v>#N/A</v>
      </c>
    </row>
    <row r="391" spans="1:16" ht="20.25" customHeight="1" x14ac:dyDescent="0.35">
      <c r="A391" s="18" t="s">
        <v>1703</v>
      </c>
      <c r="B391" s="18" t="s">
        <v>1704</v>
      </c>
      <c r="C391" s="18" t="s">
        <v>1705</v>
      </c>
      <c r="D391" s="18" t="s">
        <v>1706</v>
      </c>
      <c r="E391" s="18" t="s">
        <v>1550</v>
      </c>
      <c r="F391" s="18" t="s">
        <v>1551</v>
      </c>
      <c r="G391" s="19">
        <v>44308</v>
      </c>
      <c r="H391" s="18" t="s">
        <v>360</v>
      </c>
      <c r="I391" s="19">
        <v>44319</v>
      </c>
      <c r="J391" s="19" t="e">
        <v>#N/A</v>
      </c>
      <c r="K391" s="19" t="e">
        <v>#N/A</v>
      </c>
      <c r="L391" s="19" t="e">
        <v>#N/A</v>
      </c>
      <c r="M391" s="19" t="e">
        <v>#N/A</v>
      </c>
      <c r="N391" s="20" t="s">
        <v>361</v>
      </c>
      <c r="O391" s="20" t="e">
        <v>#N/A</v>
      </c>
      <c r="P391" s="18" t="e">
        <f>Applications!$M391-Applications!$G391</f>
        <v>#N/A</v>
      </c>
    </row>
    <row r="392" spans="1:16" ht="20.25" customHeight="1" x14ac:dyDescent="0.35">
      <c r="A392" s="21" t="s">
        <v>1707</v>
      </c>
      <c r="B392" s="21" t="s">
        <v>417</v>
      </c>
      <c r="C392" s="21" t="s">
        <v>1708</v>
      </c>
      <c r="D392" s="21" t="s">
        <v>1709</v>
      </c>
      <c r="E392" s="21" t="s">
        <v>1550</v>
      </c>
      <c r="F392" s="21" t="s">
        <v>1551</v>
      </c>
      <c r="G392" s="22">
        <v>44294</v>
      </c>
      <c r="H392" s="21" t="s">
        <v>360</v>
      </c>
      <c r="I392" s="22">
        <v>44308</v>
      </c>
      <c r="J392" s="22" t="e">
        <v>#N/A</v>
      </c>
      <c r="K392" s="22" t="e">
        <v>#N/A</v>
      </c>
      <c r="L392" s="22" t="e">
        <v>#N/A</v>
      </c>
      <c r="M392" s="22" t="e">
        <v>#N/A</v>
      </c>
      <c r="N392" s="23" t="s">
        <v>361</v>
      </c>
      <c r="O392" s="23" t="e">
        <v>#N/A</v>
      </c>
      <c r="P392" s="21" t="e">
        <f>Applications!$M392-Applications!$G392</f>
        <v>#N/A</v>
      </c>
    </row>
    <row r="393" spans="1:16" ht="20.25" customHeight="1" x14ac:dyDescent="0.35">
      <c r="A393" s="18" t="s">
        <v>1710</v>
      </c>
      <c r="B393" s="18" t="s">
        <v>736</v>
      </c>
      <c r="C393" s="18" t="s">
        <v>1711</v>
      </c>
      <c r="D393" s="18" t="s">
        <v>1712</v>
      </c>
      <c r="E393" s="18" t="s">
        <v>1550</v>
      </c>
      <c r="F393" s="18" t="s">
        <v>1551</v>
      </c>
      <c r="G393" s="19">
        <v>44295</v>
      </c>
      <c r="H393" s="18" t="s">
        <v>370</v>
      </c>
      <c r="I393" s="19">
        <v>44308</v>
      </c>
      <c r="J393" s="19" t="e">
        <v>#N/A</v>
      </c>
      <c r="K393" s="19" t="e">
        <v>#N/A</v>
      </c>
      <c r="L393" s="19" t="e">
        <v>#N/A</v>
      </c>
      <c r="M393" s="19" t="e">
        <v>#N/A</v>
      </c>
      <c r="N393" s="20" t="s">
        <v>361</v>
      </c>
      <c r="O393" s="20" t="e">
        <v>#N/A</v>
      </c>
      <c r="P393" s="18" t="e">
        <f>Applications!$M393-Applications!$G393</f>
        <v>#N/A</v>
      </c>
    </row>
    <row r="394" spans="1:16" ht="20.25" customHeight="1" x14ac:dyDescent="0.35">
      <c r="A394" s="21" t="s">
        <v>1713</v>
      </c>
      <c r="B394" s="21" t="s">
        <v>779</v>
      </c>
      <c r="C394" s="21" t="s">
        <v>1714</v>
      </c>
      <c r="D394" s="21" t="s">
        <v>1715</v>
      </c>
      <c r="E394" s="21" t="s">
        <v>1550</v>
      </c>
      <c r="F394" s="21" t="s">
        <v>1551</v>
      </c>
      <c r="G394" s="22">
        <v>44291</v>
      </c>
      <c r="H394" s="21" t="s">
        <v>360</v>
      </c>
      <c r="I394" s="22">
        <v>44300</v>
      </c>
      <c r="J394" s="22" t="e">
        <v>#N/A</v>
      </c>
      <c r="K394" s="22" t="e">
        <v>#N/A</v>
      </c>
      <c r="L394" s="22" t="e">
        <v>#N/A</v>
      </c>
      <c r="M394" s="22" t="e">
        <v>#N/A</v>
      </c>
      <c r="N394" s="23" t="s">
        <v>361</v>
      </c>
      <c r="O394" s="23" t="e">
        <v>#N/A</v>
      </c>
      <c r="P394" s="21" t="e">
        <f>Applications!$M394-Applications!$G394</f>
        <v>#N/A</v>
      </c>
    </row>
    <row r="395" spans="1:16" ht="20.25" customHeight="1" x14ac:dyDescent="0.35">
      <c r="A395" s="18" t="s">
        <v>1716</v>
      </c>
      <c r="B395" s="18" t="s">
        <v>1717</v>
      </c>
      <c r="C395" s="18" t="s">
        <v>1718</v>
      </c>
      <c r="D395" s="18" t="s">
        <v>1719</v>
      </c>
      <c r="E395" s="18" t="s">
        <v>1550</v>
      </c>
      <c r="F395" s="18" t="s">
        <v>1551</v>
      </c>
      <c r="G395" s="19">
        <v>44292</v>
      </c>
      <c r="H395" s="18" t="s">
        <v>370</v>
      </c>
      <c r="I395" s="19">
        <v>44300</v>
      </c>
      <c r="J395" s="19" t="e">
        <v>#N/A</v>
      </c>
      <c r="K395" s="19" t="e">
        <v>#N/A</v>
      </c>
      <c r="L395" s="19" t="e">
        <v>#N/A</v>
      </c>
      <c r="M395" s="19" t="e">
        <v>#N/A</v>
      </c>
      <c r="N395" s="20" t="s">
        <v>361</v>
      </c>
      <c r="O395" s="20" t="e">
        <v>#N/A</v>
      </c>
      <c r="P395" s="18" t="e">
        <f>Applications!$M395-Applications!$G395</f>
        <v>#N/A</v>
      </c>
    </row>
    <row r="396" spans="1:16" ht="20.25" customHeight="1" x14ac:dyDescent="0.35">
      <c r="A396" s="21" t="s">
        <v>1720</v>
      </c>
      <c r="B396" s="21" t="s">
        <v>1721</v>
      </c>
      <c r="C396" s="21" t="s">
        <v>1722</v>
      </c>
      <c r="D396" s="21" t="s">
        <v>1723</v>
      </c>
      <c r="E396" s="21" t="s">
        <v>1550</v>
      </c>
      <c r="F396" s="21" t="s">
        <v>1551</v>
      </c>
      <c r="G396" s="22">
        <v>44286</v>
      </c>
      <c r="H396" s="21" t="s">
        <v>360</v>
      </c>
      <c r="I396" s="22">
        <v>44298</v>
      </c>
      <c r="J396" s="22" t="e">
        <v>#N/A</v>
      </c>
      <c r="K396" s="22" t="e">
        <v>#N/A</v>
      </c>
      <c r="L396" s="22" t="e">
        <v>#N/A</v>
      </c>
      <c r="M396" s="22" t="e">
        <v>#N/A</v>
      </c>
      <c r="N396" s="23" t="s">
        <v>361</v>
      </c>
      <c r="O396" s="23" t="e">
        <v>#N/A</v>
      </c>
      <c r="P396" s="21" t="e">
        <f>Applications!$M396-Applications!$G396</f>
        <v>#N/A</v>
      </c>
    </row>
    <row r="397" spans="1:16" ht="20.25" customHeight="1" x14ac:dyDescent="0.35">
      <c r="A397" s="18" t="s">
        <v>1724</v>
      </c>
      <c r="B397" s="18" t="s">
        <v>189</v>
      </c>
      <c r="C397" s="18" t="s">
        <v>1725</v>
      </c>
      <c r="D397" s="18" t="s">
        <v>1726</v>
      </c>
      <c r="E397" s="18" t="s">
        <v>1550</v>
      </c>
      <c r="F397" s="18" t="s">
        <v>1551</v>
      </c>
      <c r="G397" s="19">
        <v>44284</v>
      </c>
      <c r="H397" s="18" t="s">
        <v>360</v>
      </c>
      <c r="I397" s="19">
        <v>44295</v>
      </c>
      <c r="J397" s="19" t="e">
        <v>#N/A</v>
      </c>
      <c r="K397" s="19" t="e">
        <v>#N/A</v>
      </c>
      <c r="L397" s="19" t="e">
        <v>#N/A</v>
      </c>
      <c r="M397" s="19" t="e">
        <v>#N/A</v>
      </c>
      <c r="N397" s="20" t="s">
        <v>361</v>
      </c>
      <c r="O397" s="20" t="e">
        <v>#N/A</v>
      </c>
      <c r="P397" s="18" t="e">
        <f>Applications!$M397-Applications!$G397</f>
        <v>#N/A</v>
      </c>
    </row>
    <row r="398" spans="1:16" ht="20.25" customHeight="1" x14ac:dyDescent="0.35">
      <c r="A398" s="21" t="s">
        <v>1727</v>
      </c>
      <c r="B398" s="21" t="s">
        <v>186</v>
      </c>
      <c r="C398" s="21" t="s">
        <v>1728</v>
      </c>
      <c r="D398" s="21" t="s">
        <v>1729</v>
      </c>
      <c r="E398" s="21" t="s">
        <v>1550</v>
      </c>
      <c r="F398" s="21" t="s">
        <v>1551</v>
      </c>
      <c r="G398" s="22">
        <v>44284</v>
      </c>
      <c r="H398" s="21" t="s">
        <v>360</v>
      </c>
      <c r="I398" s="22">
        <v>44294</v>
      </c>
      <c r="J398" s="22" t="e">
        <v>#N/A</v>
      </c>
      <c r="K398" s="22" t="e">
        <v>#N/A</v>
      </c>
      <c r="L398" s="22" t="e">
        <v>#N/A</v>
      </c>
      <c r="M398" s="22" t="e">
        <v>#N/A</v>
      </c>
      <c r="N398" s="23" t="s">
        <v>361</v>
      </c>
      <c r="O398" s="23" t="e">
        <v>#N/A</v>
      </c>
      <c r="P398" s="21" t="e">
        <f>Applications!$M398-Applications!$G398</f>
        <v>#N/A</v>
      </c>
    </row>
    <row r="399" spans="1:16" ht="20.25" customHeight="1" x14ac:dyDescent="0.35">
      <c r="A399" s="18" t="s">
        <v>1730</v>
      </c>
      <c r="B399" s="18" t="s">
        <v>482</v>
      </c>
      <c r="C399" s="18" t="s">
        <v>1731</v>
      </c>
      <c r="D399" s="18" t="s">
        <v>1732</v>
      </c>
      <c r="E399" s="18" t="s">
        <v>1550</v>
      </c>
      <c r="F399" s="18" t="s">
        <v>1551</v>
      </c>
      <c r="G399" s="19">
        <v>44286</v>
      </c>
      <c r="H399" s="18" t="s">
        <v>360</v>
      </c>
      <c r="I399" s="19">
        <v>44292</v>
      </c>
      <c r="J399" s="19" t="e">
        <v>#N/A</v>
      </c>
      <c r="K399" s="19" t="e">
        <v>#N/A</v>
      </c>
      <c r="L399" s="19" t="e">
        <v>#N/A</v>
      </c>
      <c r="M399" s="19" t="e">
        <v>#N/A</v>
      </c>
      <c r="N399" s="20" t="s">
        <v>361</v>
      </c>
      <c r="O399" s="20" t="e">
        <v>#N/A</v>
      </c>
      <c r="P399" s="18" t="e">
        <f>Applications!$M399-Applications!$G399</f>
        <v>#N/A</v>
      </c>
    </row>
    <row r="400" spans="1:16" ht="20.25" customHeight="1" x14ac:dyDescent="0.35">
      <c r="A400" s="21" t="s">
        <v>1733</v>
      </c>
      <c r="B400" s="21" t="s">
        <v>1734</v>
      </c>
      <c r="C400" s="21" t="s">
        <v>1735</v>
      </c>
      <c r="D400" s="21" t="s">
        <v>1736</v>
      </c>
      <c r="E400" s="21" t="s">
        <v>1550</v>
      </c>
      <c r="F400" s="21" t="s">
        <v>1551</v>
      </c>
      <c r="G400" s="22">
        <v>44279</v>
      </c>
      <c r="H400" s="21" t="s">
        <v>370</v>
      </c>
      <c r="I400" s="22">
        <v>44286</v>
      </c>
      <c r="J400" s="22" t="e">
        <v>#N/A</v>
      </c>
      <c r="K400" s="22" t="e">
        <v>#N/A</v>
      </c>
      <c r="L400" s="22" t="e">
        <v>#N/A</v>
      </c>
      <c r="M400" s="22" t="e">
        <v>#N/A</v>
      </c>
      <c r="N400" s="23" t="s">
        <v>361</v>
      </c>
      <c r="O400" s="23" t="e">
        <v>#N/A</v>
      </c>
      <c r="P400" s="21" t="e">
        <f>Applications!$M400-Applications!$G400</f>
        <v>#N/A</v>
      </c>
    </row>
    <row r="401" spans="1:16" ht="20.25" customHeight="1" x14ac:dyDescent="0.35">
      <c r="A401" s="18" t="s">
        <v>1737</v>
      </c>
      <c r="B401" s="18" t="s">
        <v>1738</v>
      </c>
      <c r="C401" s="18" t="s">
        <v>319</v>
      </c>
      <c r="D401" s="18" t="s">
        <v>1739</v>
      </c>
      <c r="E401" s="18" t="s">
        <v>1550</v>
      </c>
      <c r="F401" s="18" t="s">
        <v>1551</v>
      </c>
      <c r="G401" s="19">
        <v>44270</v>
      </c>
      <c r="H401" s="18" t="s">
        <v>360</v>
      </c>
      <c r="I401" s="19">
        <v>44280</v>
      </c>
      <c r="J401" s="19" t="e">
        <v>#N/A</v>
      </c>
      <c r="K401" s="19" t="e">
        <v>#N/A</v>
      </c>
      <c r="L401" s="19" t="e">
        <v>#N/A</v>
      </c>
      <c r="M401" s="19" t="e">
        <v>#N/A</v>
      </c>
      <c r="N401" s="20" t="s">
        <v>361</v>
      </c>
      <c r="O401" s="20" t="e">
        <v>#N/A</v>
      </c>
      <c r="P401" s="18" t="e">
        <f>Applications!$M401-Applications!$G401</f>
        <v>#N/A</v>
      </c>
    </row>
    <row r="402" spans="1:16" ht="20.25" customHeight="1" x14ac:dyDescent="0.35">
      <c r="A402" s="21" t="s">
        <v>1740</v>
      </c>
      <c r="B402" s="21" t="s">
        <v>1741</v>
      </c>
      <c r="C402" s="21" t="s">
        <v>1518</v>
      </c>
      <c r="D402" s="21" t="s">
        <v>1742</v>
      </c>
      <c r="E402" s="21" t="s">
        <v>1550</v>
      </c>
      <c r="F402" s="21" t="s">
        <v>1551</v>
      </c>
      <c r="G402" s="22">
        <v>44266</v>
      </c>
      <c r="H402" s="21" t="s">
        <v>432</v>
      </c>
      <c r="I402" s="22">
        <v>44278</v>
      </c>
      <c r="J402" s="22" t="e">
        <v>#N/A</v>
      </c>
      <c r="K402" s="22" t="e">
        <v>#N/A</v>
      </c>
      <c r="L402" s="22" t="e">
        <v>#N/A</v>
      </c>
      <c r="M402" s="22" t="e">
        <v>#N/A</v>
      </c>
      <c r="N402" s="23" t="s">
        <v>361</v>
      </c>
      <c r="O402" s="23" t="e">
        <v>#N/A</v>
      </c>
      <c r="P402" s="21" t="e">
        <f>Applications!$M402-Applications!$G402</f>
        <v>#N/A</v>
      </c>
    </row>
    <row r="403" spans="1:16" ht="20.25" customHeight="1" x14ac:dyDescent="0.35">
      <c r="A403" s="18" t="s">
        <v>1743</v>
      </c>
      <c r="B403" s="18" t="s">
        <v>1744</v>
      </c>
      <c r="C403" s="18" t="s">
        <v>1745</v>
      </c>
      <c r="D403" s="18" t="s">
        <v>1746</v>
      </c>
      <c r="E403" s="18" t="s">
        <v>1550</v>
      </c>
      <c r="F403" s="18" t="s">
        <v>1551</v>
      </c>
      <c r="G403" s="19">
        <v>44267</v>
      </c>
      <c r="H403" s="18" t="s">
        <v>360</v>
      </c>
      <c r="I403" s="19">
        <v>44278</v>
      </c>
      <c r="J403" s="19" t="e">
        <v>#N/A</v>
      </c>
      <c r="K403" s="19" t="e">
        <v>#N/A</v>
      </c>
      <c r="L403" s="19" t="e">
        <v>#N/A</v>
      </c>
      <c r="M403" s="19" t="e">
        <v>#N/A</v>
      </c>
      <c r="N403" s="20" t="s">
        <v>361</v>
      </c>
      <c r="O403" s="20" t="e">
        <v>#N/A</v>
      </c>
      <c r="P403" s="18" t="e">
        <f>Applications!$M403-Applications!$G403</f>
        <v>#N/A</v>
      </c>
    </row>
    <row r="404" spans="1:16" ht="20.25" customHeight="1" x14ac:dyDescent="0.35">
      <c r="A404" s="21" t="s">
        <v>1747</v>
      </c>
      <c r="B404" s="21" t="s">
        <v>1748</v>
      </c>
      <c r="C404" s="21" t="s">
        <v>1749</v>
      </c>
      <c r="D404" s="21" t="s">
        <v>1750</v>
      </c>
      <c r="E404" s="21" t="s">
        <v>1550</v>
      </c>
      <c r="F404" s="21" t="s">
        <v>1551</v>
      </c>
      <c r="G404" s="22">
        <v>44266</v>
      </c>
      <c r="H404" s="21" t="s">
        <v>360</v>
      </c>
      <c r="I404" s="22">
        <v>44277</v>
      </c>
      <c r="J404" s="22" t="e">
        <v>#N/A</v>
      </c>
      <c r="K404" s="22" t="e">
        <v>#N/A</v>
      </c>
      <c r="L404" s="22" t="e">
        <v>#N/A</v>
      </c>
      <c r="M404" s="22" t="e">
        <v>#N/A</v>
      </c>
      <c r="N404" s="23" t="s">
        <v>361</v>
      </c>
      <c r="O404" s="23" t="e">
        <v>#N/A</v>
      </c>
      <c r="P404" s="21" t="e">
        <f>Applications!$M404-Applications!$G404</f>
        <v>#N/A</v>
      </c>
    </row>
    <row r="405" spans="1:16" ht="20.25" customHeight="1" x14ac:dyDescent="0.35">
      <c r="A405" s="18" t="s">
        <v>1751</v>
      </c>
      <c r="B405" s="18" t="s">
        <v>1752</v>
      </c>
      <c r="C405" s="18" t="s">
        <v>1753</v>
      </c>
      <c r="D405" s="18" t="s">
        <v>1754</v>
      </c>
      <c r="E405" s="18" t="s">
        <v>1550</v>
      </c>
      <c r="F405" s="18" t="s">
        <v>1551</v>
      </c>
      <c r="G405" s="19">
        <v>44266</v>
      </c>
      <c r="H405" s="18" t="s">
        <v>360</v>
      </c>
      <c r="I405" s="19">
        <v>44274</v>
      </c>
      <c r="J405" s="19" t="e">
        <v>#N/A</v>
      </c>
      <c r="K405" s="19" t="e">
        <v>#N/A</v>
      </c>
      <c r="L405" s="19" t="e">
        <v>#N/A</v>
      </c>
      <c r="M405" s="19" t="e">
        <v>#N/A</v>
      </c>
      <c r="N405" s="20" t="s">
        <v>361</v>
      </c>
      <c r="O405" s="20" t="e">
        <v>#N/A</v>
      </c>
      <c r="P405" s="18" t="e">
        <f>Applications!$M405-Applications!$G405</f>
        <v>#N/A</v>
      </c>
    </row>
    <row r="406" spans="1:16" ht="20.25" customHeight="1" x14ac:dyDescent="0.35">
      <c r="A406" s="21" t="s">
        <v>1755</v>
      </c>
      <c r="B406" s="21" t="s">
        <v>1419</v>
      </c>
      <c r="C406" s="21" t="s">
        <v>1756</v>
      </c>
      <c r="D406" s="21" t="s">
        <v>1757</v>
      </c>
      <c r="E406" s="21" t="s">
        <v>1550</v>
      </c>
      <c r="F406" s="21" t="s">
        <v>1551</v>
      </c>
      <c r="G406" s="22">
        <v>44256</v>
      </c>
      <c r="H406" s="21" t="s">
        <v>360</v>
      </c>
      <c r="I406" s="22">
        <v>44264</v>
      </c>
      <c r="J406" s="22" t="e">
        <v>#N/A</v>
      </c>
      <c r="K406" s="22" t="e">
        <v>#N/A</v>
      </c>
      <c r="L406" s="22" t="e">
        <v>#N/A</v>
      </c>
      <c r="M406" s="22" t="e">
        <v>#N/A</v>
      </c>
      <c r="N406" s="23" t="s">
        <v>361</v>
      </c>
      <c r="O406" s="23" t="e">
        <v>#N/A</v>
      </c>
      <c r="P406" s="21" t="e">
        <f>Applications!$M406-Applications!$G406</f>
        <v>#N/A</v>
      </c>
    </row>
    <row r="407" spans="1:16" ht="20.25" customHeight="1" x14ac:dyDescent="0.35">
      <c r="A407" s="18" t="s">
        <v>1758</v>
      </c>
      <c r="B407" s="18" t="s">
        <v>186</v>
      </c>
      <c r="C407" s="18" t="s">
        <v>1759</v>
      </c>
      <c r="D407" s="18" t="s">
        <v>1760</v>
      </c>
      <c r="E407" s="18" t="s">
        <v>1550</v>
      </c>
      <c r="F407" s="18" t="s">
        <v>1551</v>
      </c>
      <c r="G407" s="19">
        <v>44249</v>
      </c>
      <c r="H407" s="18" t="s">
        <v>360</v>
      </c>
      <c r="I407" s="19">
        <v>44260</v>
      </c>
      <c r="J407" s="19" t="e">
        <v>#N/A</v>
      </c>
      <c r="K407" s="19" t="e">
        <v>#N/A</v>
      </c>
      <c r="L407" s="19" t="e">
        <v>#N/A</v>
      </c>
      <c r="M407" s="19" t="e">
        <v>#N/A</v>
      </c>
      <c r="N407" s="20" t="s">
        <v>361</v>
      </c>
      <c r="O407" s="20" t="e">
        <v>#N/A</v>
      </c>
      <c r="P407" s="18" t="e">
        <f>Applications!$M407-Applications!$G407</f>
        <v>#N/A</v>
      </c>
    </row>
    <row r="408" spans="1:16" ht="20.25" customHeight="1" x14ac:dyDescent="0.35">
      <c r="A408" s="21" t="s">
        <v>1761</v>
      </c>
      <c r="B408" s="21" t="s">
        <v>546</v>
      </c>
      <c r="C408" s="21" t="s">
        <v>1762</v>
      </c>
      <c r="D408" s="21" t="s">
        <v>1763</v>
      </c>
      <c r="E408" s="21" t="s">
        <v>1550</v>
      </c>
      <c r="F408" s="21" t="s">
        <v>1551</v>
      </c>
      <c r="G408" s="22">
        <v>44252</v>
      </c>
      <c r="H408" s="21" t="s">
        <v>405</v>
      </c>
      <c r="I408" s="22">
        <v>44257</v>
      </c>
      <c r="J408" s="22" t="e">
        <v>#N/A</v>
      </c>
      <c r="K408" s="22" t="e">
        <v>#N/A</v>
      </c>
      <c r="L408" s="22" t="e">
        <v>#N/A</v>
      </c>
      <c r="M408" s="22" t="e">
        <v>#N/A</v>
      </c>
      <c r="N408" s="23" t="s">
        <v>361</v>
      </c>
      <c r="O408" s="23" t="e">
        <v>#N/A</v>
      </c>
      <c r="P408" s="21" t="e">
        <f>Applications!$M408-Applications!$G408</f>
        <v>#N/A</v>
      </c>
    </row>
    <row r="409" spans="1:16" ht="20.25" customHeight="1" x14ac:dyDescent="0.35">
      <c r="A409" s="18" t="s">
        <v>1764</v>
      </c>
      <c r="B409" s="18" t="s">
        <v>546</v>
      </c>
      <c r="C409" s="18" t="s">
        <v>211</v>
      </c>
      <c r="D409" s="18" t="s">
        <v>1765</v>
      </c>
      <c r="E409" s="18" t="s">
        <v>1550</v>
      </c>
      <c r="F409" s="18" t="s">
        <v>1551</v>
      </c>
      <c r="G409" s="19">
        <v>44237</v>
      </c>
      <c r="H409" s="18" t="s">
        <v>432</v>
      </c>
      <c r="I409" s="19">
        <v>44249</v>
      </c>
      <c r="J409" s="19" t="e">
        <v>#N/A</v>
      </c>
      <c r="K409" s="19" t="e">
        <v>#N/A</v>
      </c>
      <c r="L409" s="19" t="e">
        <v>#N/A</v>
      </c>
      <c r="M409" s="19" t="e">
        <v>#N/A</v>
      </c>
      <c r="N409" s="20" t="s">
        <v>361</v>
      </c>
      <c r="O409" s="20" t="e">
        <v>#N/A</v>
      </c>
      <c r="P409" s="18" t="e">
        <f>Applications!$M409-Applications!$G409</f>
        <v>#N/A</v>
      </c>
    </row>
    <row r="410" spans="1:16" ht="20.25" customHeight="1" x14ac:dyDescent="0.35">
      <c r="A410" s="21" t="s">
        <v>1766</v>
      </c>
      <c r="B410" s="21" t="s">
        <v>253</v>
      </c>
      <c r="C410" s="21" t="s">
        <v>1767</v>
      </c>
      <c r="D410" s="21" t="s">
        <v>1768</v>
      </c>
      <c r="E410" s="21" t="s">
        <v>1550</v>
      </c>
      <c r="F410" s="21" t="s">
        <v>1551</v>
      </c>
      <c r="G410" s="22">
        <v>44237</v>
      </c>
      <c r="H410" s="21" t="s">
        <v>370</v>
      </c>
      <c r="I410" s="22">
        <v>44244</v>
      </c>
      <c r="J410" s="22" t="e">
        <v>#N/A</v>
      </c>
      <c r="K410" s="22" t="e">
        <v>#N/A</v>
      </c>
      <c r="L410" s="22" t="e">
        <v>#N/A</v>
      </c>
      <c r="M410" s="22" t="e">
        <v>#N/A</v>
      </c>
      <c r="N410" s="23" t="s">
        <v>361</v>
      </c>
      <c r="O410" s="23" t="e">
        <v>#N/A</v>
      </c>
      <c r="P410" s="21" t="e">
        <f>Applications!$M410-Applications!$G410</f>
        <v>#N/A</v>
      </c>
    </row>
    <row r="411" spans="1:16" ht="20.25" customHeight="1" x14ac:dyDescent="0.35">
      <c r="A411" s="18" t="s">
        <v>1769</v>
      </c>
      <c r="B411" s="18" t="s">
        <v>1770</v>
      </c>
      <c r="C411" s="18" t="s">
        <v>1771</v>
      </c>
      <c r="D411" s="18" t="s">
        <v>1772</v>
      </c>
      <c r="E411" s="18" t="s">
        <v>1550</v>
      </c>
      <c r="F411" s="18" t="s">
        <v>1551</v>
      </c>
      <c r="G411" s="19">
        <v>44215</v>
      </c>
      <c r="H411" s="18" t="s">
        <v>544</v>
      </c>
      <c r="I411" s="19">
        <v>44232</v>
      </c>
      <c r="J411" s="19" t="e">
        <v>#N/A</v>
      </c>
      <c r="K411" s="19" t="e">
        <v>#N/A</v>
      </c>
      <c r="L411" s="19" t="e">
        <v>#N/A</v>
      </c>
      <c r="M411" s="19" t="e">
        <v>#N/A</v>
      </c>
      <c r="N411" s="20" t="s">
        <v>361</v>
      </c>
      <c r="O411" s="20" t="e">
        <v>#N/A</v>
      </c>
      <c r="P411" s="18" t="e">
        <f>Applications!$M411-Applications!$G411</f>
        <v>#N/A</v>
      </c>
    </row>
    <row r="412" spans="1:16" ht="20.25" customHeight="1" x14ac:dyDescent="0.35">
      <c r="A412" s="21" t="s">
        <v>1773</v>
      </c>
      <c r="B412" s="21" t="s">
        <v>1774</v>
      </c>
      <c r="C412" s="21" t="s">
        <v>575</v>
      </c>
      <c r="D412" s="21" t="s">
        <v>1775</v>
      </c>
      <c r="E412" s="21" t="s">
        <v>1550</v>
      </c>
      <c r="F412" s="21" t="s">
        <v>1551</v>
      </c>
      <c r="G412" s="22">
        <v>44223</v>
      </c>
      <c r="H412" s="21" t="s">
        <v>360</v>
      </c>
      <c r="I412" s="22">
        <v>44232</v>
      </c>
      <c r="J412" s="22" t="e">
        <v>#N/A</v>
      </c>
      <c r="K412" s="22" t="e">
        <v>#N/A</v>
      </c>
      <c r="L412" s="22" t="e">
        <v>#N/A</v>
      </c>
      <c r="M412" s="22" t="e">
        <v>#N/A</v>
      </c>
      <c r="N412" s="23" t="s">
        <v>361</v>
      </c>
      <c r="O412" s="23" t="e">
        <v>#N/A</v>
      </c>
      <c r="P412" s="21" t="e">
        <f>Applications!$M412-Applications!$G412</f>
        <v>#N/A</v>
      </c>
    </row>
    <row r="413" spans="1:16" ht="20.25" customHeight="1" x14ac:dyDescent="0.35">
      <c r="A413" s="18" t="s">
        <v>1776</v>
      </c>
      <c r="B413" s="18" t="s">
        <v>1777</v>
      </c>
      <c r="C413" s="18" t="s">
        <v>1778</v>
      </c>
      <c r="D413" s="18" t="s">
        <v>1779</v>
      </c>
      <c r="E413" s="18" t="s">
        <v>1550</v>
      </c>
      <c r="F413" s="18" t="s">
        <v>1551</v>
      </c>
      <c r="G413" s="19">
        <v>44223</v>
      </c>
      <c r="H413" s="18" t="s">
        <v>360</v>
      </c>
      <c r="I413" s="19">
        <v>44231</v>
      </c>
      <c r="J413" s="19" t="e">
        <v>#N/A</v>
      </c>
      <c r="K413" s="19" t="e">
        <v>#N/A</v>
      </c>
      <c r="L413" s="19" t="e">
        <v>#N/A</v>
      </c>
      <c r="M413" s="19" t="e">
        <v>#N/A</v>
      </c>
      <c r="N413" s="20" t="s">
        <v>361</v>
      </c>
      <c r="O413" s="20" t="e">
        <v>#N/A</v>
      </c>
      <c r="P413" s="18" t="e">
        <f>Applications!$M413-Applications!$G413</f>
        <v>#N/A</v>
      </c>
    </row>
    <row r="414" spans="1:16" ht="20.25" customHeight="1" x14ac:dyDescent="0.35">
      <c r="A414" s="21" t="s">
        <v>1780</v>
      </c>
      <c r="B414" s="21" t="s">
        <v>1036</v>
      </c>
      <c r="C414" s="21" t="s">
        <v>1781</v>
      </c>
      <c r="D414" s="21" t="s">
        <v>1782</v>
      </c>
      <c r="E414" s="21" t="s">
        <v>1550</v>
      </c>
      <c r="F414" s="21" t="s">
        <v>1551</v>
      </c>
      <c r="G414" s="22">
        <v>44224</v>
      </c>
      <c r="H414" s="21" t="s">
        <v>370</v>
      </c>
      <c r="I414" s="22">
        <v>44230</v>
      </c>
      <c r="J414" s="22" t="e">
        <v>#N/A</v>
      </c>
      <c r="K414" s="22" t="e">
        <v>#N/A</v>
      </c>
      <c r="L414" s="22" t="e">
        <v>#N/A</v>
      </c>
      <c r="M414" s="22" t="e">
        <v>#N/A</v>
      </c>
      <c r="N414" s="23" t="s">
        <v>361</v>
      </c>
      <c r="O414" s="23" t="e">
        <v>#N/A</v>
      </c>
      <c r="P414" s="21" t="e">
        <f>Applications!$M414-Applications!$G414</f>
        <v>#N/A</v>
      </c>
    </row>
    <row r="415" spans="1:16" ht="20.25" customHeight="1" x14ac:dyDescent="0.35">
      <c r="A415" s="18" t="s">
        <v>1783</v>
      </c>
      <c r="B415" s="18" t="s">
        <v>1264</v>
      </c>
      <c r="C415" s="18" t="s">
        <v>956</v>
      </c>
      <c r="D415" s="18" t="s">
        <v>1784</v>
      </c>
      <c r="E415" s="18" t="s">
        <v>1550</v>
      </c>
      <c r="F415" s="18" t="s">
        <v>1551</v>
      </c>
      <c r="G415" s="19">
        <v>44215</v>
      </c>
      <c r="H415" s="18" t="s">
        <v>360</v>
      </c>
      <c r="I415" s="19">
        <v>44229</v>
      </c>
      <c r="J415" s="19" t="e">
        <v>#N/A</v>
      </c>
      <c r="K415" s="19" t="e">
        <v>#N/A</v>
      </c>
      <c r="L415" s="19" t="e">
        <v>#N/A</v>
      </c>
      <c r="M415" s="19" t="e">
        <v>#N/A</v>
      </c>
      <c r="N415" s="20" t="s">
        <v>361</v>
      </c>
      <c r="O415" s="20" t="e">
        <v>#N/A</v>
      </c>
      <c r="P415" s="18" t="e">
        <f>Applications!$M415-Applications!$G415</f>
        <v>#N/A</v>
      </c>
    </row>
    <row r="416" spans="1:16" ht="20.25" customHeight="1" x14ac:dyDescent="0.35">
      <c r="A416" s="21" t="s">
        <v>1785</v>
      </c>
      <c r="B416" s="21" t="s">
        <v>1786</v>
      </c>
      <c r="C416" s="21" t="s">
        <v>1787</v>
      </c>
      <c r="D416" s="21" t="s">
        <v>1788</v>
      </c>
      <c r="E416" s="21" t="s">
        <v>1550</v>
      </c>
      <c r="F416" s="21" t="s">
        <v>1551</v>
      </c>
      <c r="G416" s="22">
        <v>44215</v>
      </c>
      <c r="H416" s="21" t="s">
        <v>360</v>
      </c>
      <c r="I416" s="22">
        <v>44221</v>
      </c>
      <c r="J416" s="22" t="e">
        <v>#N/A</v>
      </c>
      <c r="K416" s="22" t="e">
        <v>#N/A</v>
      </c>
      <c r="L416" s="22" t="e">
        <v>#N/A</v>
      </c>
      <c r="M416" s="22" t="e">
        <v>#N/A</v>
      </c>
      <c r="N416" s="23" t="s">
        <v>361</v>
      </c>
      <c r="O416" s="23" t="e">
        <v>#N/A</v>
      </c>
      <c r="P416" s="21" t="e">
        <f>Applications!$M416-Applications!$G416</f>
        <v>#N/A</v>
      </c>
    </row>
    <row r="417" spans="1:16" ht="20.25" customHeight="1" x14ac:dyDescent="0.35">
      <c r="A417" s="18" t="s">
        <v>1789</v>
      </c>
      <c r="B417" s="18" t="s">
        <v>554</v>
      </c>
      <c r="C417" s="18" t="s">
        <v>1790</v>
      </c>
      <c r="D417" s="18" t="s">
        <v>1791</v>
      </c>
      <c r="E417" s="18" t="s">
        <v>1550</v>
      </c>
      <c r="F417" s="18" t="s">
        <v>1551</v>
      </c>
      <c r="G417" s="19">
        <v>44349</v>
      </c>
      <c r="H417" s="18" t="s">
        <v>462</v>
      </c>
      <c r="I417" s="19">
        <v>44358</v>
      </c>
      <c r="J417" s="19">
        <v>44384</v>
      </c>
      <c r="K417" s="19" t="e">
        <v>#N/A</v>
      </c>
      <c r="L417" s="19" t="e">
        <v>#N/A</v>
      </c>
      <c r="M417" s="19" t="e">
        <v>#N/A</v>
      </c>
      <c r="N417" s="20" t="s">
        <v>361</v>
      </c>
      <c r="O417" s="20" t="e">
        <v>#N/A</v>
      </c>
      <c r="P417" s="18" t="e">
        <f>Applications!$M417-Applications!$G417</f>
        <v>#N/A</v>
      </c>
    </row>
    <row r="418" spans="1:16" ht="20.25" customHeight="1" x14ac:dyDescent="0.35">
      <c r="A418" s="21" t="s">
        <v>1792</v>
      </c>
      <c r="B418" s="21" t="s">
        <v>1190</v>
      </c>
      <c r="C418" s="21" t="s">
        <v>208</v>
      </c>
      <c r="D418" s="21" t="s">
        <v>1793</v>
      </c>
      <c r="E418" s="21" t="s">
        <v>1550</v>
      </c>
      <c r="F418" s="21" t="s">
        <v>1551</v>
      </c>
      <c r="G418" s="22">
        <v>44349</v>
      </c>
      <c r="H418" s="21" t="s">
        <v>370</v>
      </c>
      <c r="I418" s="22">
        <v>44369</v>
      </c>
      <c r="J418" s="22">
        <v>44383</v>
      </c>
      <c r="K418" s="22" t="e">
        <v>#N/A</v>
      </c>
      <c r="L418" s="22" t="e">
        <v>#N/A</v>
      </c>
      <c r="M418" s="22" t="e">
        <v>#N/A</v>
      </c>
      <c r="N418" s="23" t="s">
        <v>361</v>
      </c>
      <c r="O418" s="23" t="e">
        <v>#N/A</v>
      </c>
      <c r="P418" s="21" t="e">
        <f>Applications!$M418-Applications!$G418</f>
        <v>#N/A</v>
      </c>
    </row>
    <row r="419" spans="1:16" ht="20.25" customHeight="1" x14ac:dyDescent="0.35">
      <c r="A419" s="18" t="s">
        <v>1794</v>
      </c>
      <c r="B419" s="18" t="s">
        <v>1795</v>
      </c>
      <c r="C419" s="18" t="s">
        <v>1796</v>
      </c>
      <c r="D419" s="18" t="s">
        <v>1797</v>
      </c>
      <c r="E419" s="18" t="s">
        <v>1550</v>
      </c>
      <c r="F419" s="18" t="s">
        <v>1551</v>
      </c>
      <c r="G419" s="19">
        <v>44356</v>
      </c>
      <c r="H419" s="18" t="s">
        <v>544</v>
      </c>
      <c r="I419" s="19">
        <v>44365</v>
      </c>
      <c r="J419" s="19">
        <v>44379</v>
      </c>
      <c r="K419" s="19" t="e">
        <v>#N/A</v>
      </c>
      <c r="L419" s="19" t="e">
        <v>#N/A</v>
      </c>
      <c r="M419" s="19" t="e">
        <v>#N/A</v>
      </c>
      <c r="N419" s="20" t="s">
        <v>361</v>
      </c>
      <c r="O419" s="20" t="e">
        <v>#N/A</v>
      </c>
      <c r="P419" s="18" t="e">
        <f>Applications!$M419-Applications!$G419</f>
        <v>#N/A</v>
      </c>
    </row>
    <row r="420" spans="1:16" ht="20.25" customHeight="1" x14ac:dyDescent="0.35">
      <c r="A420" s="21" t="s">
        <v>1798</v>
      </c>
      <c r="B420" s="21" t="s">
        <v>195</v>
      </c>
      <c r="C420" s="21" t="s">
        <v>1799</v>
      </c>
      <c r="D420" s="21" t="s">
        <v>1800</v>
      </c>
      <c r="E420" s="21" t="s">
        <v>1550</v>
      </c>
      <c r="F420" s="21" t="s">
        <v>1551</v>
      </c>
      <c r="G420" s="22">
        <v>44350</v>
      </c>
      <c r="H420" s="21" t="s">
        <v>360</v>
      </c>
      <c r="I420" s="22">
        <v>44362</v>
      </c>
      <c r="J420" s="22">
        <v>44371</v>
      </c>
      <c r="K420" s="22" t="e">
        <v>#N/A</v>
      </c>
      <c r="L420" s="22" t="e">
        <v>#N/A</v>
      </c>
      <c r="M420" s="22" t="e">
        <v>#N/A</v>
      </c>
      <c r="N420" s="23" t="s">
        <v>361</v>
      </c>
      <c r="O420" s="23" t="e">
        <v>#N/A</v>
      </c>
      <c r="P420" s="21" t="e">
        <f>Applications!$M420-Applications!$G420</f>
        <v>#N/A</v>
      </c>
    </row>
    <row r="421" spans="1:16" ht="20.25" customHeight="1" x14ac:dyDescent="0.35">
      <c r="A421" s="18" t="s">
        <v>1801</v>
      </c>
      <c r="B421" s="18" t="s">
        <v>712</v>
      </c>
      <c r="C421" s="18" t="s">
        <v>226</v>
      </c>
      <c r="D421" s="18" t="s">
        <v>1802</v>
      </c>
      <c r="E421" s="18" t="s">
        <v>1550</v>
      </c>
      <c r="F421" s="18" t="s">
        <v>1551</v>
      </c>
      <c r="G421" s="19">
        <v>44351</v>
      </c>
      <c r="H421" s="18" t="s">
        <v>360</v>
      </c>
      <c r="I421" s="19">
        <v>44363</v>
      </c>
      <c r="J421" s="19">
        <v>44370</v>
      </c>
      <c r="K421" s="19" t="e">
        <v>#N/A</v>
      </c>
      <c r="L421" s="19" t="e">
        <v>#N/A</v>
      </c>
      <c r="M421" s="19" t="e">
        <v>#N/A</v>
      </c>
      <c r="N421" s="20" t="s">
        <v>361</v>
      </c>
      <c r="O421" s="20" t="e">
        <v>#N/A</v>
      </c>
      <c r="P421" s="18" t="e">
        <f>Applications!$M421-Applications!$G421</f>
        <v>#N/A</v>
      </c>
    </row>
    <row r="422" spans="1:16" ht="20.25" customHeight="1" x14ac:dyDescent="0.35">
      <c r="A422" s="21" t="s">
        <v>1803</v>
      </c>
      <c r="B422" s="21" t="s">
        <v>253</v>
      </c>
      <c r="C422" s="21" t="s">
        <v>1804</v>
      </c>
      <c r="D422" s="21" t="s">
        <v>1805</v>
      </c>
      <c r="E422" s="21" t="s">
        <v>1550</v>
      </c>
      <c r="F422" s="21" t="s">
        <v>1551</v>
      </c>
      <c r="G422" s="22">
        <v>44349</v>
      </c>
      <c r="H422" s="21" t="s">
        <v>360</v>
      </c>
      <c r="I422" s="22">
        <v>44357</v>
      </c>
      <c r="J422" s="22">
        <v>44369</v>
      </c>
      <c r="K422" s="22" t="e">
        <v>#N/A</v>
      </c>
      <c r="L422" s="22" t="e">
        <v>#N/A</v>
      </c>
      <c r="M422" s="22" t="e">
        <v>#N/A</v>
      </c>
      <c r="N422" s="23" t="s">
        <v>361</v>
      </c>
      <c r="O422" s="23" t="e">
        <v>#N/A</v>
      </c>
      <c r="P422" s="21" t="e">
        <f>Applications!$M422-Applications!$G422</f>
        <v>#N/A</v>
      </c>
    </row>
    <row r="423" spans="1:16" ht="20.25" customHeight="1" x14ac:dyDescent="0.35">
      <c r="A423" s="18" t="s">
        <v>1806</v>
      </c>
      <c r="B423" s="18" t="s">
        <v>215</v>
      </c>
      <c r="C423" s="18" t="s">
        <v>1807</v>
      </c>
      <c r="D423" s="18" t="s">
        <v>1808</v>
      </c>
      <c r="E423" s="18" t="s">
        <v>1550</v>
      </c>
      <c r="F423" s="18" t="s">
        <v>1551</v>
      </c>
      <c r="G423" s="19">
        <v>44349</v>
      </c>
      <c r="H423" s="18" t="s">
        <v>405</v>
      </c>
      <c r="I423" s="19">
        <v>44357</v>
      </c>
      <c r="J423" s="19">
        <v>44368</v>
      </c>
      <c r="K423" s="19" t="e">
        <v>#N/A</v>
      </c>
      <c r="L423" s="19" t="e">
        <v>#N/A</v>
      </c>
      <c r="M423" s="19" t="e">
        <v>#N/A</v>
      </c>
      <c r="N423" s="20" t="s">
        <v>361</v>
      </c>
      <c r="O423" s="20" t="e">
        <v>#N/A</v>
      </c>
      <c r="P423" s="18" t="e">
        <f>Applications!$M423-Applications!$G423</f>
        <v>#N/A</v>
      </c>
    </row>
    <row r="424" spans="1:16" ht="20.25" customHeight="1" x14ac:dyDescent="0.35">
      <c r="A424" s="21" t="s">
        <v>1809</v>
      </c>
      <c r="B424" s="21" t="s">
        <v>1586</v>
      </c>
      <c r="C424" s="21" t="s">
        <v>1810</v>
      </c>
      <c r="D424" s="21" t="s">
        <v>1811</v>
      </c>
      <c r="E424" s="21" t="s">
        <v>1550</v>
      </c>
      <c r="F424" s="21" t="s">
        <v>1551</v>
      </c>
      <c r="G424" s="22">
        <v>44348</v>
      </c>
      <c r="H424" s="21" t="s">
        <v>360</v>
      </c>
      <c r="I424" s="22">
        <v>44358</v>
      </c>
      <c r="J424" s="22">
        <v>44365</v>
      </c>
      <c r="K424" s="22" t="e">
        <v>#N/A</v>
      </c>
      <c r="L424" s="22" t="e">
        <v>#N/A</v>
      </c>
      <c r="M424" s="22" t="e">
        <v>#N/A</v>
      </c>
      <c r="N424" s="23" t="s">
        <v>361</v>
      </c>
      <c r="O424" s="23" t="e">
        <v>#N/A</v>
      </c>
      <c r="P424" s="21" t="e">
        <f>Applications!$M424-Applications!$G424</f>
        <v>#N/A</v>
      </c>
    </row>
    <row r="425" spans="1:16" ht="20.25" customHeight="1" x14ac:dyDescent="0.35">
      <c r="A425" s="18" t="s">
        <v>1812</v>
      </c>
      <c r="B425" s="18" t="s">
        <v>1005</v>
      </c>
      <c r="C425" s="18" t="s">
        <v>1813</v>
      </c>
      <c r="D425" s="18" t="s">
        <v>1814</v>
      </c>
      <c r="E425" s="18" t="s">
        <v>1550</v>
      </c>
      <c r="F425" s="18" t="s">
        <v>1551</v>
      </c>
      <c r="G425" s="19">
        <v>44343</v>
      </c>
      <c r="H425" s="18" t="s">
        <v>360</v>
      </c>
      <c r="I425" s="19">
        <v>44348</v>
      </c>
      <c r="J425" s="19">
        <v>44361</v>
      </c>
      <c r="K425" s="19" t="e">
        <v>#N/A</v>
      </c>
      <c r="L425" s="19" t="e">
        <v>#N/A</v>
      </c>
      <c r="M425" s="19" t="e">
        <v>#N/A</v>
      </c>
      <c r="N425" s="20" t="s">
        <v>361</v>
      </c>
      <c r="O425" s="20" t="e">
        <v>#N/A</v>
      </c>
      <c r="P425" s="18" t="e">
        <f>Applications!$M425-Applications!$G425</f>
        <v>#N/A</v>
      </c>
    </row>
    <row r="426" spans="1:16" ht="20.25" customHeight="1" x14ac:dyDescent="0.35">
      <c r="A426" s="21" t="s">
        <v>1815</v>
      </c>
      <c r="B426" s="21" t="s">
        <v>1816</v>
      </c>
      <c r="C426" s="21" t="s">
        <v>1817</v>
      </c>
      <c r="D426" s="21" t="s">
        <v>1818</v>
      </c>
      <c r="E426" s="21" t="s">
        <v>1550</v>
      </c>
      <c r="F426" s="21" t="s">
        <v>1551</v>
      </c>
      <c r="G426" s="22">
        <v>44337</v>
      </c>
      <c r="H426" s="21" t="s">
        <v>360</v>
      </c>
      <c r="I426" s="22">
        <v>44354</v>
      </c>
      <c r="J426" s="22">
        <v>44357</v>
      </c>
      <c r="K426" s="22" t="e">
        <v>#N/A</v>
      </c>
      <c r="L426" s="22" t="e">
        <v>#N/A</v>
      </c>
      <c r="M426" s="22" t="e">
        <v>#N/A</v>
      </c>
      <c r="N426" s="23" t="s">
        <v>361</v>
      </c>
      <c r="O426" s="23" t="e">
        <v>#N/A</v>
      </c>
      <c r="P426" s="21" t="e">
        <f>Applications!$M426-Applications!$G426</f>
        <v>#N/A</v>
      </c>
    </row>
    <row r="427" spans="1:16" ht="20.25" customHeight="1" x14ac:dyDescent="0.35">
      <c r="A427" s="18" t="s">
        <v>1819</v>
      </c>
      <c r="B427" s="18" t="s">
        <v>744</v>
      </c>
      <c r="C427" s="18" t="s">
        <v>1820</v>
      </c>
      <c r="D427" s="18" t="s">
        <v>1821</v>
      </c>
      <c r="E427" s="18" t="s">
        <v>1550</v>
      </c>
      <c r="F427" s="18" t="s">
        <v>1551</v>
      </c>
      <c r="G427" s="19">
        <v>44322</v>
      </c>
      <c r="H427" s="18" t="s">
        <v>370</v>
      </c>
      <c r="I427" s="19">
        <v>44335</v>
      </c>
      <c r="J427" s="19">
        <v>44354</v>
      </c>
      <c r="K427" s="19" t="e">
        <v>#N/A</v>
      </c>
      <c r="L427" s="19" t="e">
        <v>#N/A</v>
      </c>
      <c r="M427" s="19" t="e">
        <v>#N/A</v>
      </c>
      <c r="N427" s="20" t="s">
        <v>361</v>
      </c>
      <c r="O427" s="20" t="e">
        <v>#N/A</v>
      </c>
      <c r="P427" s="18" t="e">
        <f>Applications!$M427-Applications!$G427</f>
        <v>#N/A</v>
      </c>
    </row>
    <row r="428" spans="1:16" ht="20.25" customHeight="1" x14ac:dyDescent="0.35">
      <c r="A428" s="21" t="s">
        <v>1822</v>
      </c>
      <c r="B428" s="21" t="s">
        <v>1823</v>
      </c>
      <c r="C428" s="21" t="s">
        <v>1824</v>
      </c>
      <c r="D428" s="21" t="s">
        <v>1825</v>
      </c>
      <c r="E428" s="21" t="s">
        <v>1550</v>
      </c>
      <c r="F428" s="21" t="s">
        <v>1551</v>
      </c>
      <c r="G428" s="22">
        <v>44322</v>
      </c>
      <c r="H428" s="21" t="s">
        <v>370</v>
      </c>
      <c r="I428" s="22">
        <v>44336</v>
      </c>
      <c r="J428" s="22">
        <v>44349</v>
      </c>
      <c r="K428" s="22" t="e">
        <v>#N/A</v>
      </c>
      <c r="L428" s="22" t="e">
        <v>#N/A</v>
      </c>
      <c r="M428" s="22" t="e">
        <v>#N/A</v>
      </c>
      <c r="N428" s="23" t="s">
        <v>361</v>
      </c>
      <c r="O428" s="23" t="e">
        <v>#N/A</v>
      </c>
      <c r="P428" s="21" t="e">
        <f>Applications!$M428-Applications!$G428</f>
        <v>#N/A</v>
      </c>
    </row>
    <row r="429" spans="1:16" ht="20.25" customHeight="1" x14ac:dyDescent="0.35">
      <c r="A429" s="18" t="s">
        <v>1826</v>
      </c>
      <c r="B429" s="18" t="s">
        <v>1451</v>
      </c>
      <c r="C429" s="18" t="s">
        <v>1827</v>
      </c>
      <c r="D429" s="18" t="s">
        <v>1828</v>
      </c>
      <c r="E429" s="18" t="s">
        <v>1550</v>
      </c>
      <c r="F429" s="18" t="s">
        <v>1551</v>
      </c>
      <c r="G429" s="19">
        <v>44306</v>
      </c>
      <c r="H429" s="18" t="s">
        <v>360</v>
      </c>
      <c r="I429" s="19">
        <v>44314</v>
      </c>
      <c r="J429" s="19">
        <v>44330</v>
      </c>
      <c r="K429" s="19" t="e">
        <v>#N/A</v>
      </c>
      <c r="L429" s="19" t="e">
        <v>#N/A</v>
      </c>
      <c r="M429" s="19" t="e">
        <v>#N/A</v>
      </c>
      <c r="N429" s="20" t="s">
        <v>361</v>
      </c>
      <c r="O429" s="20" t="e">
        <v>#N/A</v>
      </c>
      <c r="P429" s="18" t="e">
        <f>Applications!$M429-Applications!$G429</f>
        <v>#N/A</v>
      </c>
    </row>
    <row r="430" spans="1:16" ht="20.25" customHeight="1" x14ac:dyDescent="0.35">
      <c r="A430" s="21" t="s">
        <v>1829</v>
      </c>
      <c r="B430" s="21" t="s">
        <v>1830</v>
      </c>
      <c r="C430" s="21" t="s">
        <v>1831</v>
      </c>
      <c r="D430" s="21" t="s">
        <v>1832</v>
      </c>
      <c r="E430" s="21" t="s">
        <v>1550</v>
      </c>
      <c r="F430" s="21" t="s">
        <v>1551</v>
      </c>
      <c r="G430" s="22">
        <v>44302</v>
      </c>
      <c r="H430" s="21" t="s">
        <v>462</v>
      </c>
      <c r="I430" s="22">
        <v>44313</v>
      </c>
      <c r="J430" s="22">
        <v>44326</v>
      </c>
      <c r="K430" s="22" t="e">
        <v>#N/A</v>
      </c>
      <c r="L430" s="22" t="e">
        <v>#N/A</v>
      </c>
      <c r="M430" s="22" t="e">
        <v>#N/A</v>
      </c>
      <c r="N430" s="23" t="s">
        <v>361</v>
      </c>
      <c r="O430" s="23" t="e">
        <v>#N/A</v>
      </c>
      <c r="P430" s="21" t="e">
        <f>Applications!$M430-Applications!$G430</f>
        <v>#N/A</v>
      </c>
    </row>
    <row r="431" spans="1:16" ht="20.25" customHeight="1" x14ac:dyDescent="0.35">
      <c r="A431" s="18" t="s">
        <v>1833</v>
      </c>
      <c r="B431" s="18" t="s">
        <v>1834</v>
      </c>
      <c r="C431" s="18" t="s">
        <v>1587</v>
      </c>
      <c r="D431" s="18" t="s">
        <v>1835</v>
      </c>
      <c r="E431" s="18" t="s">
        <v>1550</v>
      </c>
      <c r="F431" s="18" t="s">
        <v>1551</v>
      </c>
      <c r="G431" s="19">
        <v>44294</v>
      </c>
      <c r="H431" s="18" t="s">
        <v>370</v>
      </c>
      <c r="I431" s="19">
        <v>44307</v>
      </c>
      <c r="J431" s="19">
        <v>44319</v>
      </c>
      <c r="K431" s="19" t="e">
        <v>#N/A</v>
      </c>
      <c r="L431" s="19" t="e">
        <v>#N/A</v>
      </c>
      <c r="M431" s="19" t="e">
        <v>#N/A</v>
      </c>
      <c r="N431" s="20" t="s">
        <v>361</v>
      </c>
      <c r="O431" s="20" t="e">
        <v>#N/A</v>
      </c>
      <c r="P431" s="18" t="e">
        <f>Applications!$M431-Applications!$G431</f>
        <v>#N/A</v>
      </c>
    </row>
    <row r="432" spans="1:16" ht="20.25" customHeight="1" x14ac:dyDescent="0.35">
      <c r="A432" s="21" t="s">
        <v>1836</v>
      </c>
      <c r="B432" s="21" t="s">
        <v>335</v>
      </c>
      <c r="C432" s="21" t="s">
        <v>640</v>
      </c>
      <c r="D432" s="21" t="s">
        <v>1837</v>
      </c>
      <c r="E432" s="21" t="s">
        <v>1550</v>
      </c>
      <c r="F432" s="21" t="s">
        <v>1551</v>
      </c>
      <c r="G432" s="22">
        <v>44286</v>
      </c>
      <c r="H432" s="21" t="s">
        <v>360</v>
      </c>
      <c r="I432" s="22">
        <v>44300</v>
      </c>
      <c r="J432" s="22">
        <v>44309</v>
      </c>
      <c r="K432" s="22" t="e">
        <v>#N/A</v>
      </c>
      <c r="L432" s="22" t="e">
        <v>#N/A</v>
      </c>
      <c r="M432" s="22" t="e">
        <v>#N/A</v>
      </c>
      <c r="N432" s="23" t="s">
        <v>361</v>
      </c>
      <c r="O432" s="23" t="e">
        <v>#N/A</v>
      </c>
      <c r="P432" s="21" t="e">
        <f>Applications!$M432-Applications!$G432</f>
        <v>#N/A</v>
      </c>
    </row>
    <row r="433" spans="1:16" ht="20.25" customHeight="1" x14ac:dyDescent="0.35">
      <c r="A433" s="18" t="s">
        <v>1838</v>
      </c>
      <c r="B433" s="18" t="s">
        <v>478</v>
      </c>
      <c r="C433" s="18" t="s">
        <v>956</v>
      </c>
      <c r="D433" s="18" t="s">
        <v>1839</v>
      </c>
      <c r="E433" s="18" t="s">
        <v>1550</v>
      </c>
      <c r="F433" s="18" t="s">
        <v>1551</v>
      </c>
      <c r="G433" s="19">
        <v>44279</v>
      </c>
      <c r="H433" s="18" t="s">
        <v>360</v>
      </c>
      <c r="I433" s="19">
        <v>44295</v>
      </c>
      <c r="J433" s="19">
        <v>44307</v>
      </c>
      <c r="K433" s="19" t="e">
        <v>#N/A</v>
      </c>
      <c r="L433" s="19" t="e">
        <v>#N/A</v>
      </c>
      <c r="M433" s="19" t="e">
        <v>#N/A</v>
      </c>
      <c r="N433" s="20" t="s">
        <v>361</v>
      </c>
      <c r="O433" s="20" t="e">
        <v>#N/A</v>
      </c>
      <c r="P433" s="18" t="e">
        <f>Applications!$M433-Applications!$G433</f>
        <v>#N/A</v>
      </c>
    </row>
    <row r="434" spans="1:16" ht="20.25" customHeight="1" x14ac:dyDescent="0.35">
      <c r="A434" s="21" t="s">
        <v>1840</v>
      </c>
      <c r="B434" s="21" t="s">
        <v>1841</v>
      </c>
      <c r="C434" s="21" t="s">
        <v>719</v>
      </c>
      <c r="D434" s="21" t="s">
        <v>1842</v>
      </c>
      <c r="E434" s="21" t="s">
        <v>1550</v>
      </c>
      <c r="F434" s="21" t="s">
        <v>1551</v>
      </c>
      <c r="G434" s="22">
        <v>44280</v>
      </c>
      <c r="H434" s="21" t="s">
        <v>370</v>
      </c>
      <c r="I434" s="22">
        <v>44292</v>
      </c>
      <c r="J434" s="22">
        <v>44307</v>
      </c>
      <c r="K434" s="22" t="e">
        <v>#N/A</v>
      </c>
      <c r="L434" s="22" t="e">
        <v>#N/A</v>
      </c>
      <c r="M434" s="22" t="e">
        <v>#N/A</v>
      </c>
      <c r="N434" s="23" t="s">
        <v>361</v>
      </c>
      <c r="O434" s="23" t="e">
        <v>#N/A</v>
      </c>
      <c r="P434" s="21" t="e">
        <f>Applications!$M434-Applications!$G434</f>
        <v>#N/A</v>
      </c>
    </row>
    <row r="435" spans="1:16" ht="20.25" customHeight="1" x14ac:dyDescent="0.35">
      <c r="A435" s="18" t="s">
        <v>1843</v>
      </c>
      <c r="B435" s="18" t="s">
        <v>1844</v>
      </c>
      <c r="C435" s="18" t="s">
        <v>1845</v>
      </c>
      <c r="D435" s="18" t="s">
        <v>1846</v>
      </c>
      <c r="E435" s="18" t="s">
        <v>1550</v>
      </c>
      <c r="F435" s="18" t="s">
        <v>1551</v>
      </c>
      <c r="G435" s="19">
        <v>44284</v>
      </c>
      <c r="H435" s="18" t="s">
        <v>544</v>
      </c>
      <c r="I435" s="19">
        <v>44299</v>
      </c>
      <c r="J435" s="19">
        <v>44306</v>
      </c>
      <c r="K435" s="19" t="e">
        <v>#N/A</v>
      </c>
      <c r="L435" s="19" t="e">
        <v>#N/A</v>
      </c>
      <c r="M435" s="19" t="e">
        <v>#N/A</v>
      </c>
      <c r="N435" s="20" t="s">
        <v>361</v>
      </c>
      <c r="O435" s="20" t="e">
        <v>#N/A</v>
      </c>
      <c r="P435" s="18" t="e">
        <f>Applications!$M435-Applications!$G435</f>
        <v>#N/A</v>
      </c>
    </row>
    <row r="436" spans="1:16" ht="20.25" customHeight="1" x14ac:dyDescent="0.35">
      <c r="A436" s="21" t="s">
        <v>1847</v>
      </c>
      <c r="B436" s="21" t="s">
        <v>215</v>
      </c>
      <c r="C436" s="21" t="s">
        <v>1848</v>
      </c>
      <c r="D436" s="21" t="s">
        <v>1849</v>
      </c>
      <c r="E436" s="21" t="s">
        <v>1550</v>
      </c>
      <c r="F436" s="21" t="s">
        <v>1551</v>
      </c>
      <c r="G436" s="22">
        <v>44284</v>
      </c>
      <c r="H436" s="21" t="s">
        <v>360</v>
      </c>
      <c r="I436" s="22">
        <v>44298</v>
      </c>
      <c r="J436" s="22">
        <v>44306</v>
      </c>
      <c r="K436" s="22" t="e">
        <v>#N/A</v>
      </c>
      <c r="L436" s="22" t="e">
        <v>#N/A</v>
      </c>
      <c r="M436" s="22" t="e">
        <v>#N/A</v>
      </c>
      <c r="N436" s="23" t="s">
        <v>361</v>
      </c>
      <c r="O436" s="23" t="e">
        <v>#N/A</v>
      </c>
      <c r="P436" s="21" t="e">
        <f>Applications!$M436-Applications!$G436</f>
        <v>#N/A</v>
      </c>
    </row>
    <row r="437" spans="1:16" ht="20.25" customHeight="1" x14ac:dyDescent="0.35">
      <c r="A437" s="18" t="s">
        <v>1850</v>
      </c>
      <c r="B437" s="18" t="s">
        <v>827</v>
      </c>
      <c r="C437" s="18" t="s">
        <v>1851</v>
      </c>
      <c r="D437" s="18" t="s">
        <v>1852</v>
      </c>
      <c r="E437" s="18" t="s">
        <v>1550</v>
      </c>
      <c r="F437" s="18" t="s">
        <v>1551</v>
      </c>
      <c r="G437" s="19">
        <v>44280</v>
      </c>
      <c r="H437" s="18" t="s">
        <v>360</v>
      </c>
      <c r="I437" s="19">
        <v>44292</v>
      </c>
      <c r="J437" s="19">
        <v>44305</v>
      </c>
      <c r="K437" s="19" t="e">
        <v>#N/A</v>
      </c>
      <c r="L437" s="19" t="e">
        <v>#N/A</v>
      </c>
      <c r="M437" s="19" t="e">
        <v>#N/A</v>
      </c>
      <c r="N437" s="20" t="s">
        <v>361</v>
      </c>
      <c r="O437" s="20" t="e">
        <v>#N/A</v>
      </c>
      <c r="P437" s="18" t="e">
        <f>Applications!$M437-Applications!$G437</f>
        <v>#N/A</v>
      </c>
    </row>
    <row r="438" spans="1:16" ht="20.25" customHeight="1" x14ac:dyDescent="0.35">
      <c r="A438" s="21" t="s">
        <v>1853</v>
      </c>
      <c r="B438" s="21" t="s">
        <v>1854</v>
      </c>
      <c r="C438" s="21" t="s">
        <v>1540</v>
      </c>
      <c r="D438" s="21" t="s">
        <v>1855</v>
      </c>
      <c r="E438" s="21" t="s">
        <v>1550</v>
      </c>
      <c r="F438" s="21" t="s">
        <v>1551</v>
      </c>
      <c r="G438" s="22">
        <v>44280</v>
      </c>
      <c r="H438" s="21" t="s">
        <v>370</v>
      </c>
      <c r="I438" s="22">
        <v>44291</v>
      </c>
      <c r="J438" s="22">
        <v>44299</v>
      </c>
      <c r="K438" s="22" t="e">
        <v>#N/A</v>
      </c>
      <c r="L438" s="22" t="e">
        <v>#N/A</v>
      </c>
      <c r="M438" s="22" t="e">
        <v>#N/A</v>
      </c>
      <c r="N438" s="23" t="s">
        <v>361</v>
      </c>
      <c r="O438" s="23" t="e">
        <v>#N/A</v>
      </c>
      <c r="P438" s="21" t="e">
        <f>Applications!$M438-Applications!$G438</f>
        <v>#N/A</v>
      </c>
    </row>
    <row r="439" spans="1:16" ht="20.25" customHeight="1" x14ac:dyDescent="0.35">
      <c r="A439" s="18" t="s">
        <v>1856</v>
      </c>
      <c r="B439" s="18" t="s">
        <v>1419</v>
      </c>
      <c r="C439" s="18" t="s">
        <v>1857</v>
      </c>
      <c r="D439" s="18" t="s">
        <v>1858</v>
      </c>
      <c r="E439" s="18" t="s">
        <v>1550</v>
      </c>
      <c r="F439" s="18" t="s">
        <v>1551</v>
      </c>
      <c r="G439" s="19">
        <v>44270</v>
      </c>
      <c r="H439" s="18" t="s">
        <v>432</v>
      </c>
      <c r="I439" s="19">
        <v>44274</v>
      </c>
      <c r="J439" s="19">
        <v>44291</v>
      </c>
      <c r="K439" s="19" t="e">
        <v>#N/A</v>
      </c>
      <c r="L439" s="19" t="e">
        <v>#N/A</v>
      </c>
      <c r="M439" s="19" t="e">
        <v>#N/A</v>
      </c>
      <c r="N439" s="20" t="s">
        <v>361</v>
      </c>
      <c r="O439" s="20" t="e">
        <v>#N/A</v>
      </c>
      <c r="P439" s="18" t="e">
        <f>Applications!$M439-Applications!$G439</f>
        <v>#N/A</v>
      </c>
    </row>
    <row r="440" spans="1:16" ht="20.25" customHeight="1" x14ac:dyDescent="0.35">
      <c r="A440" s="21" t="s">
        <v>1859</v>
      </c>
      <c r="B440" s="21" t="s">
        <v>1271</v>
      </c>
      <c r="C440" s="21" t="s">
        <v>1860</v>
      </c>
      <c r="D440" s="21" t="s">
        <v>1861</v>
      </c>
      <c r="E440" s="21" t="s">
        <v>1550</v>
      </c>
      <c r="F440" s="21" t="s">
        <v>1551</v>
      </c>
      <c r="G440" s="22">
        <v>44267</v>
      </c>
      <c r="H440" s="21" t="s">
        <v>360</v>
      </c>
      <c r="I440" s="22">
        <v>44274</v>
      </c>
      <c r="J440" s="22">
        <v>44284</v>
      </c>
      <c r="K440" s="22" t="e">
        <v>#N/A</v>
      </c>
      <c r="L440" s="22" t="e">
        <v>#N/A</v>
      </c>
      <c r="M440" s="22" t="e">
        <v>#N/A</v>
      </c>
      <c r="N440" s="23" t="s">
        <v>361</v>
      </c>
      <c r="O440" s="23" t="e">
        <v>#N/A</v>
      </c>
      <c r="P440" s="21" t="e">
        <f>Applications!$M440-Applications!$G440</f>
        <v>#N/A</v>
      </c>
    </row>
    <row r="441" spans="1:16" ht="20.25" customHeight="1" x14ac:dyDescent="0.35">
      <c r="A441" s="18" t="s">
        <v>1862</v>
      </c>
      <c r="B441" s="18" t="s">
        <v>1863</v>
      </c>
      <c r="C441" s="18" t="s">
        <v>1864</v>
      </c>
      <c r="D441" s="18" t="s">
        <v>1865</v>
      </c>
      <c r="E441" s="18" t="s">
        <v>1550</v>
      </c>
      <c r="F441" s="18" t="s">
        <v>1551</v>
      </c>
      <c r="G441" s="19">
        <v>44266</v>
      </c>
      <c r="H441" s="18" t="s">
        <v>370</v>
      </c>
      <c r="I441" s="19">
        <v>44273</v>
      </c>
      <c r="J441" s="19">
        <v>44280</v>
      </c>
      <c r="K441" s="19" t="e">
        <v>#N/A</v>
      </c>
      <c r="L441" s="19" t="e">
        <v>#N/A</v>
      </c>
      <c r="M441" s="19" t="e">
        <v>#N/A</v>
      </c>
      <c r="N441" s="20" t="s">
        <v>361</v>
      </c>
      <c r="O441" s="20" t="e">
        <v>#N/A</v>
      </c>
      <c r="P441" s="18" t="e">
        <f>Applications!$M441-Applications!$G441</f>
        <v>#N/A</v>
      </c>
    </row>
    <row r="442" spans="1:16" ht="20.25" customHeight="1" x14ac:dyDescent="0.35">
      <c r="A442" s="21" t="s">
        <v>1866</v>
      </c>
      <c r="B442" s="21" t="s">
        <v>478</v>
      </c>
      <c r="C442" s="21" t="s">
        <v>1867</v>
      </c>
      <c r="D442" s="21" t="s">
        <v>1868</v>
      </c>
      <c r="E442" s="21" t="s">
        <v>1550</v>
      </c>
      <c r="F442" s="21" t="s">
        <v>1551</v>
      </c>
      <c r="G442" s="22">
        <v>44266</v>
      </c>
      <c r="H442" s="21" t="s">
        <v>360</v>
      </c>
      <c r="I442" s="22">
        <v>44272</v>
      </c>
      <c r="J442" s="22">
        <v>44279</v>
      </c>
      <c r="K442" s="22" t="e">
        <v>#N/A</v>
      </c>
      <c r="L442" s="22" t="e">
        <v>#N/A</v>
      </c>
      <c r="M442" s="22" t="e">
        <v>#N/A</v>
      </c>
      <c r="N442" s="23" t="s">
        <v>361</v>
      </c>
      <c r="O442" s="23" t="e">
        <v>#N/A</v>
      </c>
      <c r="P442" s="21" t="e">
        <f>Applications!$M442-Applications!$G442</f>
        <v>#N/A</v>
      </c>
    </row>
    <row r="443" spans="1:16" ht="20.25" customHeight="1" x14ac:dyDescent="0.35">
      <c r="A443" s="18" t="s">
        <v>1869</v>
      </c>
      <c r="B443" s="18" t="s">
        <v>1795</v>
      </c>
      <c r="C443" s="18" t="s">
        <v>1870</v>
      </c>
      <c r="D443" s="18" t="s">
        <v>1871</v>
      </c>
      <c r="E443" s="18" t="s">
        <v>1550</v>
      </c>
      <c r="F443" s="18" t="s">
        <v>1551</v>
      </c>
      <c r="G443" s="19">
        <v>44253</v>
      </c>
      <c r="H443" s="18" t="s">
        <v>360</v>
      </c>
      <c r="I443" s="19">
        <v>44263</v>
      </c>
      <c r="J443" s="19">
        <v>44277</v>
      </c>
      <c r="K443" s="19" t="e">
        <v>#N/A</v>
      </c>
      <c r="L443" s="19" t="e">
        <v>#N/A</v>
      </c>
      <c r="M443" s="19" t="e">
        <v>#N/A</v>
      </c>
      <c r="N443" s="20" t="s">
        <v>361</v>
      </c>
      <c r="O443" s="20" t="e">
        <v>#N/A</v>
      </c>
      <c r="P443" s="18" t="e">
        <f>Applications!$M443-Applications!$G443</f>
        <v>#N/A</v>
      </c>
    </row>
    <row r="444" spans="1:16" ht="20.25" customHeight="1" x14ac:dyDescent="0.35">
      <c r="A444" s="21" t="s">
        <v>1872</v>
      </c>
      <c r="B444" s="21" t="s">
        <v>1510</v>
      </c>
      <c r="C444" s="21" t="s">
        <v>1873</v>
      </c>
      <c r="D444" s="21" t="s">
        <v>1874</v>
      </c>
      <c r="E444" s="21" t="s">
        <v>1550</v>
      </c>
      <c r="F444" s="21" t="s">
        <v>1551</v>
      </c>
      <c r="G444" s="22">
        <v>44252</v>
      </c>
      <c r="H444" s="21" t="s">
        <v>462</v>
      </c>
      <c r="I444" s="22">
        <v>44264</v>
      </c>
      <c r="J444" s="22">
        <v>44273</v>
      </c>
      <c r="K444" s="22" t="e">
        <v>#N/A</v>
      </c>
      <c r="L444" s="22" t="e">
        <v>#N/A</v>
      </c>
      <c r="M444" s="22" t="e">
        <v>#N/A</v>
      </c>
      <c r="N444" s="23" t="s">
        <v>361</v>
      </c>
      <c r="O444" s="23" t="e">
        <v>#N/A</v>
      </c>
      <c r="P444" s="21" t="e">
        <f>Applications!$M444-Applications!$G444</f>
        <v>#N/A</v>
      </c>
    </row>
    <row r="445" spans="1:16" ht="20.25" customHeight="1" x14ac:dyDescent="0.35">
      <c r="A445" s="18" t="s">
        <v>1875</v>
      </c>
      <c r="B445" s="18" t="s">
        <v>719</v>
      </c>
      <c r="C445" s="18" t="s">
        <v>1876</v>
      </c>
      <c r="D445" s="18" t="s">
        <v>1877</v>
      </c>
      <c r="E445" s="18" t="s">
        <v>1550</v>
      </c>
      <c r="F445" s="18" t="s">
        <v>1551</v>
      </c>
      <c r="G445" s="19">
        <v>44253</v>
      </c>
      <c r="H445" s="18" t="s">
        <v>405</v>
      </c>
      <c r="I445" s="19">
        <v>44263</v>
      </c>
      <c r="J445" s="19">
        <v>44272</v>
      </c>
      <c r="K445" s="19" t="e">
        <v>#N/A</v>
      </c>
      <c r="L445" s="19" t="e">
        <v>#N/A</v>
      </c>
      <c r="M445" s="19" t="e">
        <v>#N/A</v>
      </c>
      <c r="N445" s="20" t="s">
        <v>361</v>
      </c>
      <c r="O445" s="20" t="e">
        <v>#N/A</v>
      </c>
      <c r="P445" s="18" t="e">
        <f>Applications!$M445-Applications!$G445</f>
        <v>#N/A</v>
      </c>
    </row>
    <row r="446" spans="1:16" ht="20.25" customHeight="1" x14ac:dyDescent="0.35">
      <c r="A446" s="21" t="s">
        <v>1878</v>
      </c>
      <c r="B446" s="21" t="s">
        <v>1650</v>
      </c>
      <c r="C446" s="21" t="s">
        <v>1879</v>
      </c>
      <c r="D446" s="21" t="s">
        <v>1880</v>
      </c>
      <c r="E446" s="21" t="s">
        <v>1550</v>
      </c>
      <c r="F446" s="21" t="s">
        <v>1551</v>
      </c>
      <c r="G446" s="22">
        <v>44249</v>
      </c>
      <c r="H446" s="21" t="s">
        <v>462</v>
      </c>
      <c r="I446" s="22">
        <v>44260</v>
      </c>
      <c r="J446" s="22">
        <v>44267</v>
      </c>
      <c r="K446" s="22" t="e">
        <v>#N/A</v>
      </c>
      <c r="L446" s="22" t="e">
        <v>#N/A</v>
      </c>
      <c r="M446" s="22" t="e">
        <v>#N/A</v>
      </c>
      <c r="N446" s="23" t="s">
        <v>361</v>
      </c>
      <c r="O446" s="23" t="e">
        <v>#N/A</v>
      </c>
      <c r="P446" s="21" t="e">
        <f>Applications!$M446-Applications!$G446</f>
        <v>#N/A</v>
      </c>
    </row>
    <row r="447" spans="1:16" ht="20.25" customHeight="1" x14ac:dyDescent="0.35">
      <c r="A447" s="18" t="s">
        <v>1881</v>
      </c>
      <c r="B447" s="18" t="s">
        <v>1882</v>
      </c>
      <c r="C447" s="18" t="s">
        <v>1883</v>
      </c>
      <c r="D447" s="18" t="s">
        <v>1884</v>
      </c>
      <c r="E447" s="18" t="s">
        <v>1550</v>
      </c>
      <c r="F447" s="18" t="s">
        <v>1551</v>
      </c>
      <c r="G447" s="19">
        <v>44239</v>
      </c>
      <c r="H447" s="18" t="s">
        <v>360</v>
      </c>
      <c r="I447" s="19">
        <v>44252</v>
      </c>
      <c r="J447" s="19">
        <v>44265</v>
      </c>
      <c r="K447" s="19" t="e">
        <v>#N/A</v>
      </c>
      <c r="L447" s="19" t="e">
        <v>#N/A</v>
      </c>
      <c r="M447" s="19" t="e">
        <v>#N/A</v>
      </c>
      <c r="N447" s="20" t="s">
        <v>361</v>
      </c>
      <c r="O447" s="20" t="e">
        <v>#N/A</v>
      </c>
      <c r="P447" s="18" t="e">
        <f>Applications!$M447-Applications!$G447</f>
        <v>#N/A</v>
      </c>
    </row>
    <row r="448" spans="1:16" ht="20.25" customHeight="1" x14ac:dyDescent="0.35">
      <c r="A448" s="21" t="s">
        <v>1885</v>
      </c>
      <c r="B448" s="21" t="s">
        <v>1886</v>
      </c>
      <c r="C448" s="21" t="s">
        <v>1887</v>
      </c>
      <c r="D448" s="21" t="s">
        <v>1888</v>
      </c>
      <c r="E448" s="21" t="s">
        <v>1550</v>
      </c>
      <c r="F448" s="21" t="s">
        <v>1551</v>
      </c>
      <c r="G448" s="22">
        <v>44245</v>
      </c>
      <c r="H448" s="21" t="s">
        <v>405</v>
      </c>
      <c r="I448" s="22">
        <v>44258</v>
      </c>
      <c r="J448" s="22">
        <v>44264</v>
      </c>
      <c r="K448" s="22" t="e">
        <v>#N/A</v>
      </c>
      <c r="L448" s="22" t="e">
        <v>#N/A</v>
      </c>
      <c r="M448" s="22" t="e">
        <v>#N/A</v>
      </c>
      <c r="N448" s="23" t="s">
        <v>361</v>
      </c>
      <c r="O448" s="23" t="e">
        <v>#N/A</v>
      </c>
      <c r="P448" s="21" t="e">
        <f>Applications!$M448-Applications!$G448</f>
        <v>#N/A</v>
      </c>
    </row>
    <row r="449" spans="1:16" ht="20.25" customHeight="1" x14ac:dyDescent="0.35">
      <c r="A449" s="18" t="s">
        <v>1889</v>
      </c>
      <c r="B449" s="18" t="s">
        <v>215</v>
      </c>
      <c r="C449" s="18" t="s">
        <v>1890</v>
      </c>
      <c r="D449" s="18" t="s">
        <v>1891</v>
      </c>
      <c r="E449" s="18" t="s">
        <v>1550</v>
      </c>
      <c r="F449" s="18" t="s">
        <v>1551</v>
      </c>
      <c r="G449" s="19">
        <v>44239</v>
      </c>
      <c r="H449" s="18" t="s">
        <v>360</v>
      </c>
      <c r="I449" s="19">
        <v>44252</v>
      </c>
      <c r="J449" s="19">
        <v>44264</v>
      </c>
      <c r="K449" s="19" t="e">
        <v>#N/A</v>
      </c>
      <c r="L449" s="19" t="e">
        <v>#N/A</v>
      </c>
      <c r="M449" s="19" t="e">
        <v>#N/A</v>
      </c>
      <c r="N449" s="20" t="s">
        <v>361</v>
      </c>
      <c r="O449" s="20" t="e">
        <v>#N/A</v>
      </c>
      <c r="P449" s="18" t="e">
        <f>Applications!$M449-Applications!$G449</f>
        <v>#N/A</v>
      </c>
    </row>
    <row r="450" spans="1:16" ht="20.25" customHeight="1" x14ac:dyDescent="0.35">
      <c r="A450" s="21" t="s">
        <v>1892</v>
      </c>
      <c r="B450" s="21" t="s">
        <v>1893</v>
      </c>
      <c r="C450" s="21" t="s">
        <v>1894</v>
      </c>
      <c r="D450" s="21" t="s">
        <v>1895</v>
      </c>
      <c r="E450" s="21" t="s">
        <v>1550</v>
      </c>
      <c r="F450" s="21" t="s">
        <v>1551</v>
      </c>
      <c r="G450" s="22">
        <v>44239</v>
      </c>
      <c r="H450" s="21" t="s">
        <v>405</v>
      </c>
      <c r="I450" s="22">
        <v>44249</v>
      </c>
      <c r="J450" s="22">
        <v>44263</v>
      </c>
      <c r="K450" s="22" t="e">
        <v>#N/A</v>
      </c>
      <c r="L450" s="22" t="e">
        <v>#N/A</v>
      </c>
      <c r="M450" s="22" t="e">
        <v>#N/A</v>
      </c>
      <c r="N450" s="23" t="s">
        <v>361</v>
      </c>
      <c r="O450" s="23" t="e">
        <v>#N/A</v>
      </c>
      <c r="P450" s="21" t="e">
        <f>Applications!$M450-Applications!$G450</f>
        <v>#N/A</v>
      </c>
    </row>
    <row r="451" spans="1:16" ht="20.25" customHeight="1" x14ac:dyDescent="0.35">
      <c r="A451" s="18" t="s">
        <v>1896</v>
      </c>
      <c r="B451" s="18" t="s">
        <v>407</v>
      </c>
      <c r="C451" s="18" t="s">
        <v>1897</v>
      </c>
      <c r="D451" s="18" t="s">
        <v>1898</v>
      </c>
      <c r="E451" s="18" t="s">
        <v>1550</v>
      </c>
      <c r="F451" s="18" t="s">
        <v>1551</v>
      </c>
      <c r="G451" s="19">
        <v>44223</v>
      </c>
      <c r="H451" s="18" t="s">
        <v>360</v>
      </c>
      <c r="I451" s="19">
        <v>44242</v>
      </c>
      <c r="J451" s="19">
        <v>44256</v>
      </c>
      <c r="K451" s="19" t="e">
        <v>#N/A</v>
      </c>
      <c r="L451" s="19" t="e">
        <v>#N/A</v>
      </c>
      <c r="M451" s="19" t="e">
        <v>#N/A</v>
      </c>
      <c r="N451" s="20" t="s">
        <v>361</v>
      </c>
      <c r="O451" s="20" t="e">
        <v>#N/A</v>
      </c>
      <c r="P451" s="18" t="e">
        <f>Applications!$M451-Applications!$G451</f>
        <v>#N/A</v>
      </c>
    </row>
    <row r="452" spans="1:16" ht="20.25" customHeight="1" x14ac:dyDescent="0.35">
      <c r="A452" s="21" t="s">
        <v>1899</v>
      </c>
      <c r="B452" s="21" t="s">
        <v>233</v>
      </c>
      <c r="C452" s="21" t="s">
        <v>1900</v>
      </c>
      <c r="D452" s="21" t="s">
        <v>1901</v>
      </c>
      <c r="E452" s="21" t="s">
        <v>1550</v>
      </c>
      <c r="F452" s="21" t="s">
        <v>1551</v>
      </c>
      <c r="G452" s="22">
        <v>44231</v>
      </c>
      <c r="H452" s="21" t="s">
        <v>370</v>
      </c>
      <c r="I452" s="22">
        <v>44245</v>
      </c>
      <c r="J452" s="22">
        <v>44253</v>
      </c>
      <c r="K452" s="22" t="e">
        <v>#N/A</v>
      </c>
      <c r="L452" s="22" t="e">
        <v>#N/A</v>
      </c>
      <c r="M452" s="22" t="e">
        <v>#N/A</v>
      </c>
      <c r="N452" s="23" t="s">
        <v>361</v>
      </c>
      <c r="O452" s="23" t="e">
        <v>#N/A</v>
      </c>
      <c r="P452" s="21" t="e">
        <f>Applications!$M452-Applications!$G452</f>
        <v>#N/A</v>
      </c>
    </row>
    <row r="453" spans="1:16" ht="20.25" customHeight="1" x14ac:dyDescent="0.35">
      <c r="A453" s="18" t="s">
        <v>1902</v>
      </c>
      <c r="B453" s="18" t="s">
        <v>295</v>
      </c>
      <c r="C453" s="18" t="s">
        <v>1903</v>
      </c>
      <c r="D453" s="18" t="s">
        <v>1904</v>
      </c>
      <c r="E453" s="18" t="s">
        <v>1550</v>
      </c>
      <c r="F453" s="18" t="s">
        <v>1551</v>
      </c>
      <c r="G453" s="19">
        <v>44224</v>
      </c>
      <c r="H453" s="18" t="s">
        <v>370</v>
      </c>
      <c r="I453" s="19">
        <v>44238</v>
      </c>
      <c r="J453" s="19">
        <v>44251</v>
      </c>
      <c r="K453" s="19" t="e">
        <v>#N/A</v>
      </c>
      <c r="L453" s="19" t="e">
        <v>#N/A</v>
      </c>
      <c r="M453" s="19" t="e">
        <v>#N/A</v>
      </c>
      <c r="N453" s="20" t="s">
        <v>361</v>
      </c>
      <c r="O453" s="20" t="e">
        <v>#N/A</v>
      </c>
      <c r="P453" s="18" t="e">
        <f>Applications!$M453-Applications!$G453</f>
        <v>#N/A</v>
      </c>
    </row>
    <row r="454" spans="1:16" ht="20.25" customHeight="1" x14ac:dyDescent="0.35">
      <c r="A454" s="21" t="s">
        <v>1905</v>
      </c>
      <c r="B454" s="21" t="s">
        <v>1547</v>
      </c>
      <c r="C454" s="21" t="s">
        <v>956</v>
      </c>
      <c r="D454" s="21" t="s">
        <v>1906</v>
      </c>
      <c r="E454" s="21" t="s">
        <v>1550</v>
      </c>
      <c r="F454" s="21" t="s">
        <v>1551</v>
      </c>
      <c r="G454" s="22">
        <v>44223</v>
      </c>
      <c r="H454" s="21" t="s">
        <v>360</v>
      </c>
      <c r="I454" s="22">
        <v>44235</v>
      </c>
      <c r="J454" s="22">
        <v>44249</v>
      </c>
      <c r="K454" s="22" t="e">
        <v>#N/A</v>
      </c>
      <c r="L454" s="22" t="e">
        <v>#N/A</v>
      </c>
      <c r="M454" s="22" t="e">
        <v>#N/A</v>
      </c>
      <c r="N454" s="23" t="s">
        <v>361</v>
      </c>
      <c r="O454" s="23" t="e">
        <v>#N/A</v>
      </c>
      <c r="P454" s="21" t="e">
        <f>Applications!$M454-Applications!$G454</f>
        <v>#N/A</v>
      </c>
    </row>
    <row r="455" spans="1:16" ht="20.25" customHeight="1" x14ac:dyDescent="0.35">
      <c r="A455" s="18" t="s">
        <v>1907</v>
      </c>
      <c r="B455" s="18" t="s">
        <v>719</v>
      </c>
      <c r="C455" s="18" t="s">
        <v>1908</v>
      </c>
      <c r="D455" s="18" t="s">
        <v>1909</v>
      </c>
      <c r="E455" s="18" t="s">
        <v>1550</v>
      </c>
      <c r="F455" s="18" t="s">
        <v>1551</v>
      </c>
      <c r="G455" s="19">
        <v>44224</v>
      </c>
      <c r="H455" s="18" t="s">
        <v>360</v>
      </c>
      <c r="I455" s="19">
        <v>44231</v>
      </c>
      <c r="J455" s="19">
        <v>44245</v>
      </c>
      <c r="K455" s="19" t="e">
        <v>#N/A</v>
      </c>
      <c r="L455" s="19" t="e">
        <v>#N/A</v>
      </c>
      <c r="M455" s="19" t="e">
        <v>#N/A</v>
      </c>
      <c r="N455" s="20" t="s">
        <v>361</v>
      </c>
      <c r="O455" s="20" t="e">
        <v>#N/A</v>
      </c>
      <c r="P455" s="18" t="e">
        <f>Applications!$M455-Applications!$G455</f>
        <v>#N/A</v>
      </c>
    </row>
    <row r="456" spans="1:16" ht="20.25" customHeight="1" x14ac:dyDescent="0.35">
      <c r="A456" s="21" t="s">
        <v>1910</v>
      </c>
      <c r="B456" s="21" t="s">
        <v>827</v>
      </c>
      <c r="C456" s="21" t="s">
        <v>1911</v>
      </c>
      <c r="D456" s="21" t="s">
        <v>1912</v>
      </c>
      <c r="E456" s="21" t="s">
        <v>1550</v>
      </c>
      <c r="F456" s="21" t="s">
        <v>1551</v>
      </c>
      <c r="G456" s="22">
        <v>44221</v>
      </c>
      <c r="H456" s="21" t="s">
        <v>370</v>
      </c>
      <c r="I456" s="22">
        <v>44225</v>
      </c>
      <c r="J456" s="22">
        <v>44244</v>
      </c>
      <c r="K456" s="22" t="e">
        <v>#N/A</v>
      </c>
      <c r="L456" s="22" t="e">
        <v>#N/A</v>
      </c>
      <c r="M456" s="22" t="e">
        <v>#N/A</v>
      </c>
      <c r="N456" s="23" t="s">
        <v>361</v>
      </c>
      <c r="O456" s="23" t="e">
        <v>#N/A</v>
      </c>
      <c r="P456" s="21" t="e">
        <f>Applications!$M456-Applications!$G456</f>
        <v>#N/A</v>
      </c>
    </row>
    <row r="457" spans="1:16" ht="20.25" customHeight="1" x14ac:dyDescent="0.35">
      <c r="A457" s="18" t="s">
        <v>1913</v>
      </c>
      <c r="B457" s="18" t="s">
        <v>148</v>
      </c>
      <c r="C457" s="18" t="s">
        <v>1658</v>
      </c>
      <c r="D457" s="18" t="s">
        <v>1914</v>
      </c>
      <c r="E457" s="18" t="s">
        <v>1550</v>
      </c>
      <c r="F457" s="18" t="s">
        <v>1551</v>
      </c>
      <c r="G457" s="19">
        <v>44224</v>
      </c>
      <c r="H457" s="18" t="s">
        <v>370</v>
      </c>
      <c r="I457" s="19">
        <v>44235</v>
      </c>
      <c r="J457" s="19">
        <v>44243</v>
      </c>
      <c r="K457" s="19" t="e">
        <v>#N/A</v>
      </c>
      <c r="L457" s="19" t="e">
        <v>#N/A</v>
      </c>
      <c r="M457" s="19" t="e">
        <v>#N/A</v>
      </c>
      <c r="N457" s="20" t="s">
        <v>361</v>
      </c>
      <c r="O457" s="20" t="e">
        <v>#N/A</v>
      </c>
      <c r="P457" s="18" t="e">
        <f>Applications!$M457-Applications!$G457</f>
        <v>#N/A</v>
      </c>
    </row>
    <row r="458" spans="1:16" ht="20.25" customHeight="1" x14ac:dyDescent="0.35">
      <c r="A458" s="21" t="s">
        <v>1915</v>
      </c>
      <c r="B458" s="21" t="s">
        <v>1916</v>
      </c>
      <c r="C458" s="21" t="s">
        <v>1917</v>
      </c>
      <c r="D458" s="21" t="s">
        <v>1918</v>
      </c>
      <c r="E458" s="21" t="s">
        <v>1550</v>
      </c>
      <c r="F458" s="21" t="s">
        <v>1551</v>
      </c>
      <c r="G458" s="22">
        <v>44224</v>
      </c>
      <c r="H458" s="21" t="s">
        <v>462</v>
      </c>
      <c r="I458" s="22">
        <v>44238</v>
      </c>
      <c r="J458" s="22">
        <v>44242</v>
      </c>
      <c r="K458" s="22" t="e">
        <v>#N/A</v>
      </c>
      <c r="L458" s="22" t="e">
        <v>#N/A</v>
      </c>
      <c r="M458" s="22" t="e">
        <v>#N/A</v>
      </c>
      <c r="N458" s="23" t="s">
        <v>361</v>
      </c>
      <c r="O458" s="23" t="e">
        <v>#N/A</v>
      </c>
      <c r="P458" s="21" t="e">
        <f>Applications!$M458-Applications!$G458</f>
        <v>#N/A</v>
      </c>
    </row>
    <row r="459" spans="1:16" ht="20.25" customHeight="1" x14ac:dyDescent="0.35">
      <c r="A459" s="18" t="s">
        <v>1919</v>
      </c>
      <c r="B459" s="18" t="s">
        <v>1167</v>
      </c>
      <c r="C459" s="18" t="s">
        <v>1920</v>
      </c>
      <c r="D459" s="18" t="s">
        <v>1921</v>
      </c>
      <c r="E459" s="18" t="s">
        <v>1550</v>
      </c>
      <c r="F459" s="18" t="s">
        <v>1551</v>
      </c>
      <c r="G459" s="19">
        <v>44216</v>
      </c>
      <c r="H459" s="18" t="s">
        <v>360</v>
      </c>
      <c r="I459" s="19">
        <v>44228</v>
      </c>
      <c r="J459" s="19">
        <v>44242</v>
      </c>
      <c r="K459" s="19" t="e">
        <v>#N/A</v>
      </c>
      <c r="L459" s="19" t="e">
        <v>#N/A</v>
      </c>
      <c r="M459" s="19" t="e">
        <v>#N/A</v>
      </c>
      <c r="N459" s="20" t="s">
        <v>361</v>
      </c>
      <c r="O459" s="20" t="e">
        <v>#N/A</v>
      </c>
      <c r="P459" s="18" t="e">
        <f>Applications!$M459-Applications!$G459</f>
        <v>#N/A</v>
      </c>
    </row>
    <row r="460" spans="1:16" ht="20.25" customHeight="1" x14ac:dyDescent="0.35">
      <c r="A460" s="21" t="s">
        <v>1922</v>
      </c>
      <c r="B460" s="21" t="s">
        <v>1923</v>
      </c>
      <c r="C460" s="21" t="s">
        <v>399</v>
      </c>
      <c r="D460" s="21" t="s">
        <v>1924</v>
      </c>
      <c r="E460" s="21" t="s">
        <v>1550</v>
      </c>
      <c r="F460" s="21" t="s">
        <v>1551</v>
      </c>
      <c r="G460" s="22">
        <v>44221</v>
      </c>
      <c r="H460" s="21" t="s">
        <v>360</v>
      </c>
      <c r="I460" s="22">
        <v>44230</v>
      </c>
      <c r="J460" s="22">
        <v>44238</v>
      </c>
      <c r="K460" s="22" t="e">
        <v>#N/A</v>
      </c>
      <c r="L460" s="22" t="e">
        <v>#N/A</v>
      </c>
      <c r="M460" s="22" t="e">
        <v>#N/A</v>
      </c>
      <c r="N460" s="23" t="s">
        <v>361</v>
      </c>
      <c r="O460" s="23" t="e">
        <v>#N/A</v>
      </c>
      <c r="P460" s="21" t="e">
        <f>Applications!$M460-Applications!$G460</f>
        <v>#N/A</v>
      </c>
    </row>
    <row r="461" spans="1:16" ht="20.25" customHeight="1" x14ac:dyDescent="0.35">
      <c r="A461" s="18" t="s">
        <v>1925</v>
      </c>
      <c r="B461" s="18" t="s">
        <v>1926</v>
      </c>
      <c r="C461" s="18" t="s">
        <v>1927</v>
      </c>
      <c r="D461" s="18" t="s">
        <v>1928</v>
      </c>
      <c r="E461" s="18" t="s">
        <v>1550</v>
      </c>
      <c r="F461" s="18" t="s">
        <v>1551</v>
      </c>
      <c r="G461" s="19">
        <v>44216</v>
      </c>
      <c r="H461" s="18" t="s">
        <v>360</v>
      </c>
      <c r="I461" s="19">
        <v>44228</v>
      </c>
      <c r="J461" s="19">
        <v>44236</v>
      </c>
      <c r="K461" s="19" t="e">
        <v>#N/A</v>
      </c>
      <c r="L461" s="19" t="e">
        <v>#N/A</v>
      </c>
      <c r="M461" s="19" t="e">
        <v>#N/A</v>
      </c>
      <c r="N461" s="20" t="s">
        <v>361</v>
      </c>
      <c r="O461" s="20" t="e">
        <v>#N/A</v>
      </c>
      <c r="P461" s="18" t="e">
        <f>Applications!$M461-Applications!$G461</f>
        <v>#N/A</v>
      </c>
    </row>
    <row r="462" spans="1:16" ht="20.25" customHeight="1" x14ac:dyDescent="0.35">
      <c r="A462" s="21" t="s">
        <v>1929</v>
      </c>
      <c r="B462" s="21" t="s">
        <v>1930</v>
      </c>
      <c r="C462" s="21" t="s">
        <v>1931</v>
      </c>
      <c r="D462" s="21" t="s">
        <v>1932</v>
      </c>
      <c r="E462" s="21" t="s">
        <v>1550</v>
      </c>
      <c r="F462" s="21" t="s">
        <v>1551</v>
      </c>
      <c r="G462" s="22">
        <v>44356</v>
      </c>
      <c r="H462" s="21" t="s">
        <v>360</v>
      </c>
      <c r="I462" s="22">
        <v>44369</v>
      </c>
      <c r="J462" s="22">
        <v>44383</v>
      </c>
      <c r="K462" s="22">
        <v>44391</v>
      </c>
      <c r="L462" s="22" t="e">
        <v>#N/A</v>
      </c>
      <c r="M462" s="22" t="e">
        <v>#N/A</v>
      </c>
      <c r="N462" s="23" t="s">
        <v>361</v>
      </c>
      <c r="O462" s="23" t="e">
        <v>#N/A</v>
      </c>
      <c r="P462" s="21" t="e">
        <f>Applications!$M462-Applications!$G462</f>
        <v>#N/A</v>
      </c>
    </row>
    <row r="463" spans="1:16" ht="20.25" customHeight="1" x14ac:dyDescent="0.35">
      <c r="A463" s="18" t="s">
        <v>1933</v>
      </c>
      <c r="B463" s="18" t="s">
        <v>1934</v>
      </c>
      <c r="C463" s="18" t="s">
        <v>280</v>
      </c>
      <c r="D463" s="18" t="s">
        <v>1935</v>
      </c>
      <c r="E463" s="18" t="s">
        <v>1550</v>
      </c>
      <c r="F463" s="18" t="s">
        <v>1551</v>
      </c>
      <c r="G463" s="19">
        <v>44351</v>
      </c>
      <c r="H463" s="18" t="s">
        <v>405</v>
      </c>
      <c r="I463" s="19">
        <v>44363</v>
      </c>
      <c r="J463" s="19">
        <v>44376</v>
      </c>
      <c r="K463" s="19">
        <v>44386</v>
      </c>
      <c r="L463" s="19" t="e">
        <v>#N/A</v>
      </c>
      <c r="M463" s="19" t="e">
        <v>#N/A</v>
      </c>
      <c r="N463" s="20" t="s">
        <v>361</v>
      </c>
      <c r="O463" s="20" t="e">
        <v>#N/A</v>
      </c>
      <c r="P463" s="18" t="e">
        <f>Applications!$M463-Applications!$G463</f>
        <v>#N/A</v>
      </c>
    </row>
    <row r="464" spans="1:16" ht="20.25" customHeight="1" x14ac:dyDescent="0.35">
      <c r="A464" s="21" t="s">
        <v>1936</v>
      </c>
      <c r="B464" s="21" t="s">
        <v>1937</v>
      </c>
      <c r="C464" s="21" t="s">
        <v>280</v>
      </c>
      <c r="D464" s="21" t="s">
        <v>1938</v>
      </c>
      <c r="E464" s="21" t="s">
        <v>1550</v>
      </c>
      <c r="F464" s="21" t="s">
        <v>1551</v>
      </c>
      <c r="G464" s="22">
        <v>44355</v>
      </c>
      <c r="H464" s="21" t="s">
        <v>462</v>
      </c>
      <c r="I464" s="22">
        <v>44358</v>
      </c>
      <c r="J464" s="22">
        <v>44368</v>
      </c>
      <c r="K464" s="22">
        <v>44383</v>
      </c>
      <c r="L464" s="22" t="e">
        <v>#N/A</v>
      </c>
      <c r="M464" s="22" t="e">
        <v>#N/A</v>
      </c>
      <c r="N464" s="23" t="s">
        <v>361</v>
      </c>
      <c r="O464" s="23" t="e">
        <v>#N/A</v>
      </c>
      <c r="P464" s="21" t="e">
        <f>Applications!$M464-Applications!$G464</f>
        <v>#N/A</v>
      </c>
    </row>
    <row r="465" spans="1:16" ht="20.25" customHeight="1" x14ac:dyDescent="0.35">
      <c r="A465" s="18" t="s">
        <v>1939</v>
      </c>
      <c r="B465" s="18" t="s">
        <v>215</v>
      </c>
      <c r="C465" s="18" t="s">
        <v>1940</v>
      </c>
      <c r="D465" s="18" t="s">
        <v>1941</v>
      </c>
      <c r="E465" s="18" t="s">
        <v>1550</v>
      </c>
      <c r="F465" s="18" t="s">
        <v>1551</v>
      </c>
      <c r="G465" s="19">
        <v>44351</v>
      </c>
      <c r="H465" s="18" t="s">
        <v>405</v>
      </c>
      <c r="I465" s="19">
        <v>44361</v>
      </c>
      <c r="J465" s="19">
        <v>44371</v>
      </c>
      <c r="K465" s="19">
        <v>44378</v>
      </c>
      <c r="L465" s="19" t="e">
        <v>#N/A</v>
      </c>
      <c r="M465" s="19" t="e">
        <v>#N/A</v>
      </c>
      <c r="N465" s="20" t="s">
        <v>361</v>
      </c>
      <c r="O465" s="20" t="e">
        <v>#N/A</v>
      </c>
      <c r="P465" s="18" t="e">
        <f>Applications!$M465-Applications!$G465</f>
        <v>#N/A</v>
      </c>
    </row>
    <row r="466" spans="1:16" ht="20.25" customHeight="1" x14ac:dyDescent="0.35">
      <c r="A466" s="21" t="s">
        <v>1942</v>
      </c>
      <c r="B466" s="21" t="s">
        <v>1943</v>
      </c>
      <c r="C466" s="21" t="s">
        <v>1944</v>
      </c>
      <c r="D466" s="21" t="s">
        <v>1945</v>
      </c>
      <c r="E466" s="21" t="s">
        <v>1550</v>
      </c>
      <c r="F466" s="21" t="s">
        <v>1551</v>
      </c>
      <c r="G466" s="22">
        <v>44344</v>
      </c>
      <c r="H466" s="21" t="s">
        <v>360</v>
      </c>
      <c r="I466" s="22">
        <v>44349</v>
      </c>
      <c r="J466" s="22">
        <v>44361</v>
      </c>
      <c r="K466" s="22">
        <v>44370</v>
      </c>
      <c r="L466" s="22" t="e">
        <v>#N/A</v>
      </c>
      <c r="M466" s="22" t="e">
        <v>#N/A</v>
      </c>
      <c r="N466" s="23" t="s">
        <v>361</v>
      </c>
      <c r="O466" s="23" t="e">
        <v>#N/A</v>
      </c>
      <c r="P466" s="21" t="e">
        <f>Applications!$M466-Applications!$G466</f>
        <v>#N/A</v>
      </c>
    </row>
    <row r="467" spans="1:16" ht="20.25" customHeight="1" x14ac:dyDescent="0.35">
      <c r="A467" s="18" t="s">
        <v>1946</v>
      </c>
      <c r="B467" s="18" t="s">
        <v>736</v>
      </c>
      <c r="C467" s="18" t="s">
        <v>324</v>
      </c>
      <c r="D467" s="18" t="s">
        <v>1947</v>
      </c>
      <c r="E467" s="18" t="s">
        <v>1550</v>
      </c>
      <c r="F467" s="18" t="s">
        <v>1551</v>
      </c>
      <c r="G467" s="19">
        <v>44349</v>
      </c>
      <c r="H467" s="18" t="s">
        <v>360</v>
      </c>
      <c r="I467" s="19">
        <v>44358</v>
      </c>
      <c r="J467" s="19">
        <v>44362</v>
      </c>
      <c r="K467" s="19">
        <v>44369</v>
      </c>
      <c r="L467" s="19" t="e">
        <v>#N/A</v>
      </c>
      <c r="M467" s="19" t="e">
        <v>#N/A</v>
      </c>
      <c r="N467" s="20" t="s">
        <v>361</v>
      </c>
      <c r="O467" s="20" t="e">
        <v>#N/A</v>
      </c>
      <c r="P467" s="18" t="e">
        <f>Applications!$M467-Applications!$G467</f>
        <v>#N/A</v>
      </c>
    </row>
    <row r="468" spans="1:16" ht="20.25" customHeight="1" x14ac:dyDescent="0.35">
      <c r="A468" s="21" t="s">
        <v>1948</v>
      </c>
      <c r="B468" s="21" t="s">
        <v>757</v>
      </c>
      <c r="C468" s="21" t="s">
        <v>1949</v>
      </c>
      <c r="D468" s="21" t="s">
        <v>1950</v>
      </c>
      <c r="E468" s="21" t="s">
        <v>1550</v>
      </c>
      <c r="F468" s="21" t="s">
        <v>1551</v>
      </c>
      <c r="G468" s="22">
        <v>44329</v>
      </c>
      <c r="H468" s="21" t="s">
        <v>360</v>
      </c>
      <c r="I468" s="22">
        <v>44340</v>
      </c>
      <c r="J468" s="22">
        <v>44350</v>
      </c>
      <c r="K468" s="22">
        <v>44358</v>
      </c>
      <c r="L468" s="22" t="e">
        <v>#N/A</v>
      </c>
      <c r="M468" s="22" t="e">
        <v>#N/A</v>
      </c>
      <c r="N468" s="23" t="s">
        <v>361</v>
      </c>
      <c r="O468" s="23" t="e">
        <v>#N/A</v>
      </c>
      <c r="P468" s="21" t="e">
        <f>Applications!$M468-Applications!$G468</f>
        <v>#N/A</v>
      </c>
    </row>
    <row r="469" spans="1:16" ht="20.25" customHeight="1" x14ac:dyDescent="0.35">
      <c r="A469" s="18" t="s">
        <v>1951</v>
      </c>
      <c r="B469" s="18" t="s">
        <v>387</v>
      </c>
      <c r="C469" s="18" t="s">
        <v>1952</v>
      </c>
      <c r="D469" s="18" t="s">
        <v>1953</v>
      </c>
      <c r="E469" s="18" t="s">
        <v>1550</v>
      </c>
      <c r="F469" s="18" t="s">
        <v>1551</v>
      </c>
      <c r="G469" s="19">
        <v>44316</v>
      </c>
      <c r="H469" s="18" t="s">
        <v>544</v>
      </c>
      <c r="I469" s="19">
        <v>44328</v>
      </c>
      <c r="J469" s="19">
        <v>44344</v>
      </c>
      <c r="K469" s="19">
        <v>44356</v>
      </c>
      <c r="L469" s="19" t="e">
        <v>#N/A</v>
      </c>
      <c r="M469" s="19" t="e">
        <v>#N/A</v>
      </c>
      <c r="N469" s="20" t="s">
        <v>361</v>
      </c>
      <c r="O469" s="20" t="e">
        <v>#N/A</v>
      </c>
      <c r="P469" s="18" t="e">
        <f>Applications!$M469-Applications!$G469</f>
        <v>#N/A</v>
      </c>
    </row>
    <row r="470" spans="1:16" ht="20.25" customHeight="1" x14ac:dyDescent="0.35">
      <c r="A470" s="21" t="s">
        <v>1954</v>
      </c>
      <c r="B470" s="21" t="s">
        <v>1066</v>
      </c>
      <c r="C470" s="21" t="s">
        <v>1955</v>
      </c>
      <c r="D470" s="21" t="s">
        <v>1956</v>
      </c>
      <c r="E470" s="21" t="s">
        <v>1550</v>
      </c>
      <c r="F470" s="21" t="s">
        <v>1551</v>
      </c>
      <c r="G470" s="22">
        <v>44326</v>
      </c>
      <c r="H470" s="21" t="s">
        <v>360</v>
      </c>
      <c r="I470" s="22">
        <v>44335</v>
      </c>
      <c r="J470" s="22">
        <v>44343</v>
      </c>
      <c r="K470" s="22">
        <v>44356</v>
      </c>
      <c r="L470" s="22" t="e">
        <v>#N/A</v>
      </c>
      <c r="M470" s="22" t="e">
        <v>#N/A</v>
      </c>
      <c r="N470" s="23" t="s">
        <v>361</v>
      </c>
      <c r="O470" s="23" t="e">
        <v>#N/A</v>
      </c>
      <c r="P470" s="21" t="e">
        <f>Applications!$M470-Applications!$G470</f>
        <v>#N/A</v>
      </c>
    </row>
    <row r="471" spans="1:16" ht="20.25" customHeight="1" x14ac:dyDescent="0.35">
      <c r="A471" s="18" t="s">
        <v>1957</v>
      </c>
      <c r="B471" s="18" t="s">
        <v>1419</v>
      </c>
      <c r="C471" s="18" t="s">
        <v>1958</v>
      </c>
      <c r="D471" s="18" t="s">
        <v>1959</v>
      </c>
      <c r="E471" s="18" t="s">
        <v>1550</v>
      </c>
      <c r="F471" s="18" t="s">
        <v>1551</v>
      </c>
      <c r="G471" s="19">
        <v>44337</v>
      </c>
      <c r="H471" s="18" t="s">
        <v>370</v>
      </c>
      <c r="I471" s="19">
        <v>44342</v>
      </c>
      <c r="J471" s="19">
        <v>44344</v>
      </c>
      <c r="K471" s="19">
        <v>44351</v>
      </c>
      <c r="L471" s="19" t="e">
        <v>#N/A</v>
      </c>
      <c r="M471" s="19" t="e">
        <v>#N/A</v>
      </c>
      <c r="N471" s="20" t="s">
        <v>361</v>
      </c>
      <c r="O471" s="20" t="e">
        <v>#N/A</v>
      </c>
      <c r="P471" s="18" t="e">
        <f>Applications!$M471-Applications!$G471</f>
        <v>#N/A</v>
      </c>
    </row>
    <row r="472" spans="1:16" ht="20.25" customHeight="1" x14ac:dyDescent="0.35">
      <c r="A472" s="21" t="s">
        <v>1960</v>
      </c>
      <c r="B472" s="21" t="s">
        <v>153</v>
      </c>
      <c r="C472" s="21" t="s">
        <v>324</v>
      </c>
      <c r="D472" s="21" t="s">
        <v>1961</v>
      </c>
      <c r="E472" s="21" t="s">
        <v>1550</v>
      </c>
      <c r="F472" s="21" t="s">
        <v>1551</v>
      </c>
      <c r="G472" s="22">
        <v>44313</v>
      </c>
      <c r="H472" s="21" t="s">
        <v>370</v>
      </c>
      <c r="I472" s="22">
        <v>44320</v>
      </c>
      <c r="J472" s="22">
        <v>44334</v>
      </c>
      <c r="K472" s="22">
        <v>44350</v>
      </c>
      <c r="L472" s="22" t="e">
        <v>#N/A</v>
      </c>
      <c r="M472" s="22" t="e">
        <v>#N/A</v>
      </c>
      <c r="N472" s="23" t="s">
        <v>361</v>
      </c>
      <c r="O472" s="23" t="e">
        <v>#N/A</v>
      </c>
      <c r="P472" s="21" t="e">
        <f>Applications!$M472-Applications!$G472</f>
        <v>#N/A</v>
      </c>
    </row>
    <row r="473" spans="1:16" ht="20.25" customHeight="1" x14ac:dyDescent="0.35">
      <c r="A473" s="18" t="s">
        <v>1962</v>
      </c>
      <c r="B473" s="18" t="s">
        <v>1963</v>
      </c>
      <c r="C473" s="18" t="s">
        <v>1964</v>
      </c>
      <c r="D473" s="18" t="s">
        <v>1965</v>
      </c>
      <c r="E473" s="18" t="s">
        <v>1550</v>
      </c>
      <c r="F473" s="18" t="s">
        <v>1551</v>
      </c>
      <c r="G473" s="19">
        <v>44295</v>
      </c>
      <c r="H473" s="18" t="s">
        <v>360</v>
      </c>
      <c r="I473" s="19">
        <v>44308</v>
      </c>
      <c r="J473" s="19">
        <v>44320</v>
      </c>
      <c r="K473" s="19">
        <v>44329</v>
      </c>
      <c r="L473" s="19" t="e">
        <v>#N/A</v>
      </c>
      <c r="M473" s="19" t="e">
        <v>#N/A</v>
      </c>
      <c r="N473" s="20" t="s">
        <v>361</v>
      </c>
      <c r="O473" s="20" t="e">
        <v>#N/A</v>
      </c>
      <c r="P473" s="18" t="e">
        <f>Applications!$M473-Applications!$G473</f>
        <v>#N/A</v>
      </c>
    </row>
    <row r="474" spans="1:16" ht="20.25" customHeight="1" x14ac:dyDescent="0.35">
      <c r="A474" s="21" t="s">
        <v>1966</v>
      </c>
      <c r="B474" s="21" t="s">
        <v>448</v>
      </c>
      <c r="C474" s="21" t="s">
        <v>441</v>
      </c>
      <c r="D474" s="21" t="s">
        <v>1967</v>
      </c>
      <c r="E474" s="21" t="s">
        <v>1550</v>
      </c>
      <c r="F474" s="21" t="s">
        <v>1551</v>
      </c>
      <c r="G474" s="22">
        <v>44295</v>
      </c>
      <c r="H474" s="21" t="s">
        <v>405</v>
      </c>
      <c r="I474" s="22">
        <v>44302</v>
      </c>
      <c r="J474" s="22">
        <v>44320</v>
      </c>
      <c r="K474" s="22">
        <v>44328</v>
      </c>
      <c r="L474" s="22" t="e">
        <v>#N/A</v>
      </c>
      <c r="M474" s="22" t="e">
        <v>#N/A</v>
      </c>
      <c r="N474" s="23" t="s">
        <v>361</v>
      </c>
      <c r="O474" s="23" t="e">
        <v>#N/A</v>
      </c>
      <c r="P474" s="21" t="e">
        <f>Applications!$M474-Applications!$G474</f>
        <v>#N/A</v>
      </c>
    </row>
    <row r="475" spans="1:16" ht="20.25" customHeight="1" x14ac:dyDescent="0.35">
      <c r="A475" s="18" t="s">
        <v>1968</v>
      </c>
      <c r="B475" s="18" t="s">
        <v>1969</v>
      </c>
      <c r="C475" s="18" t="s">
        <v>1970</v>
      </c>
      <c r="D475" s="18" t="s">
        <v>1971</v>
      </c>
      <c r="E475" s="18" t="s">
        <v>1550</v>
      </c>
      <c r="F475" s="18" t="s">
        <v>1551</v>
      </c>
      <c r="G475" s="19">
        <v>44278</v>
      </c>
      <c r="H475" s="18" t="s">
        <v>370</v>
      </c>
      <c r="I475" s="19">
        <v>44285</v>
      </c>
      <c r="J475" s="19">
        <v>44299</v>
      </c>
      <c r="K475" s="19">
        <v>44315</v>
      </c>
      <c r="L475" s="19" t="e">
        <v>#N/A</v>
      </c>
      <c r="M475" s="19" t="e">
        <v>#N/A</v>
      </c>
      <c r="N475" s="20" t="s">
        <v>361</v>
      </c>
      <c r="O475" s="20" t="e">
        <v>#N/A</v>
      </c>
      <c r="P475" s="18" t="e">
        <f>Applications!$M475-Applications!$G475</f>
        <v>#N/A</v>
      </c>
    </row>
    <row r="476" spans="1:16" ht="20.25" customHeight="1" x14ac:dyDescent="0.35">
      <c r="A476" s="21" t="s">
        <v>1972</v>
      </c>
      <c r="B476" s="21" t="s">
        <v>163</v>
      </c>
      <c r="C476" s="21" t="s">
        <v>1973</v>
      </c>
      <c r="D476" s="21" t="s">
        <v>1974</v>
      </c>
      <c r="E476" s="21" t="s">
        <v>1550</v>
      </c>
      <c r="F476" s="21" t="s">
        <v>1551</v>
      </c>
      <c r="G476" s="22">
        <v>44266</v>
      </c>
      <c r="H476" s="21" t="s">
        <v>370</v>
      </c>
      <c r="I476" s="22">
        <v>44277</v>
      </c>
      <c r="J476" s="22">
        <v>44287</v>
      </c>
      <c r="K476" s="22">
        <v>44301</v>
      </c>
      <c r="L476" s="22" t="e">
        <v>#N/A</v>
      </c>
      <c r="M476" s="22" t="e">
        <v>#N/A</v>
      </c>
      <c r="N476" s="23" t="s">
        <v>361</v>
      </c>
      <c r="O476" s="23" t="e">
        <v>#N/A</v>
      </c>
      <c r="P476" s="21" t="e">
        <f>Applications!$M476-Applications!$G476</f>
        <v>#N/A</v>
      </c>
    </row>
    <row r="477" spans="1:16" ht="20.25" customHeight="1" x14ac:dyDescent="0.35">
      <c r="A477" s="18" t="s">
        <v>1975</v>
      </c>
      <c r="B477" s="18" t="s">
        <v>1343</v>
      </c>
      <c r="C477" s="18" t="s">
        <v>1976</v>
      </c>
      <c r="D477" s="18" t="s">
        <v>1977</v>
      </c>
      <c r="E477" s="18" t="s">
        <v>1550</v>
      </c>
      <c r="F477" s="18" t="s">
        <v>1551</v>
      </c>
      <c r="G477" s="19">
        <v>44266</v>
      </c>
      <c r="H477" s="18" t="s">
        <v>432</v>
      </c>
      <c r="I477" s="19">
        <v>44278</v>
      </c>
      <c r="J477" s="19">
        <v>44286</v>
      </c>
      <c r="K477" s="19">
        <v>44301</v>
      </c>
      <c r="L477" s="19" t="e">
        <v>#N/A</v>
      </c>
      <c r="M477" s="19" t="e">
        <v>#N/A</v>
      </c>
      <c r="N477" s="20" t="s">
        <v>361</v>
      </c>
      <c r="O477" s="20" t="e">
        <v>#N/A</v>
      </c>
      <c r="P477" s="18" t="e">
        <f>Applications!$M477-Applications!$G477</f>
        <v>#N/A</v>
      </c>
    </row>
    <row r="478" spans="1:16" ht="20.25" customHeight="1" x14ac:dyDescent="0.35">
      <c r="A478" s="21" t="s">
        <v>1978</v>
      </c>
      <c r="B478" s="21" t="s">
        <v>1979</v>
      </c>
      <c r="C478" s="21" t="s">
        <v>1600</v>
      </c>
      <c r="D478" s="21" t="s">
        <v>1980</v>
      </c>
      <c r="E478" s="21" t="s">
        <v>1550</v>
      </c>
      <c r="F478" s="21" t="s">
        <v>1551</v>
      </c>
      <c r="G478" s="22">
        <v>44252</v>
      </c>
      <c r="H478" s="21" t="s">
        <v>370</v>
      </c>
      <c r="I478" s="22">
        <v>44265</v>
      </c>
      <c r="J478" s="22">
        <v>44277</v>
      </c>
      <c r="K478" s="22">
        <v>44285</v>
      </c>
      <c r="L478" s="22" t="e">
        <v>#N/A</v>
      </c>
      <c r="M478" s="22" t="e">
        <v>#N/A</v>
      </c>
      <c r="N478" s="23" t="s">
        <v>361</v>
      </c>
      <c r="O478" s="23" t="e">
        <v>#N/A</v>
      </c>
      <c r="P478" s="21" t="e">
        <f>Applications!$M478-Applications!$G478</f>
        <v>#N/A</v>
      </c>
    </row>
    <row r="479" spans="1:16" ht="20.25" customHeight="1" x14ac:dyDescent="0.35">
      <c r="A479" s="18" t="s">
        <v>1981</v>
      </c>
      <c r="B479" s="18" t="s">
        <v>1982</v>
      </c>
      <c r="C479" s="18" t="s">
        <v>1983</v>
      </c>
      <c r="D479" s="18" t="s">
        <v>1984</v>
      </c>
      <c r="E479" s="18" t="s">
        <v>1550</v>
      </c>
      <c r="F479" s="18" t="s">
        <v>1551</v>
      </c>
      <c r="G479" s="19">
        <v>44242</v>
      </c>
      <c r="H479" s="18" t="s">
        <v>360</v>
      </c>
      <c r="I479" s="19">
        <v>44246</v>
      </c>
      <c r="J479" s="19">
        <v>44260</v>
      </c>
      <c r="K479" s="19">
        <v>44272</v>
      </c>
      <c r="L479" s="19" t="e">
        <v>#N/A</v>
      </c>
      <c r="M479" s="19" t="e">
        <v>#N/A</v>
      </c>
      <c r="N479" s="20" t="s">
        <v>361</v>
      </c>
      <c r="O479" s="20" t="e">
        <v>#N/A</v>
      </c>
      <c r="P479" s="18" t="e">
        <f>Applications!$M479-Applications!$G479</f>
        <v>#N/A</v>
      </c>
    </row>
    <row r="480" spans="1:16" ht="20.25" customHeight="1" x14ac:dyDescent="0.35">
      <c r="A480" s="21" t="s">
        <v>1985</v>
      </c>
      <c r="B480" s="21" t="s">
        <v>1150</v>
      </c>
      <c r="C480" s="21" t="s">
        <v>324</v>
      </c>
      <c r="D480" s="21" t="s">
        <v>1986</v>
      </c>
      <c r="E480" s="21" t="s">
        <v>1550</v>
      </c>
      <c r="F480" s="21" t="s">
        <v>1551</v>
      </c>
      <c r="G480" s="22">
        <v>44224</v>
      </c>
      <c r="H480" s="21" t="s">
        <v>360</v>
      </c>
      <c r="I480" s="22">
        <v>44239</v>
      </c>
      <c r="J480" s="22">
        <v>44257</v>
      </c>
      <c r="K480" s="22">
        <v>44272</v>
      </c>
      <c r="L480" s="22" t="e">
        <v>#N/A</v>
      </c>
      <c r="M480" s="22" t="e">
        <v>#N/A</v>
      </c>
      <c r="N480" s="23" t="s">
        <v>361</v>
      </c>
      <c r="O480" s="23" t="e">
        <v>#N/A</v>
      </c>
      <c r="P480" s="21" t="e">
        <f>Applications!$M480-Applications!$G480</f>
        <v>#N/A</v>
      </c>
    </row>
    <row r="481" spans="1:16" ht="20.25" customHeight="1" x14ac:dyDescent="0.35">
      <c r="A481" s="18" t="s">
        <v>1987</v>
      </c>
      <c r="B481" s="18" t="s">
        <v>1988</v>
      </c>
      <c r="C481" s="18" t="s">
        <v>1989</v>
      </c>
      <c r="D481" s="18" t="s">
        <v>1990</v>
      </c>
      <c r="E481" s="18" t="s">
        <v>1550</v>
      </c>
      <c r="F481" s="18" t="s">
        <v>1551</v>
      </c>
      <c r="G481" s="19">
        <v>44224</v>
      </c>
      <c r="H481" s="18" t="s">
        <v>360</v>
      </c>
      <c r="I481" s="19">
        <v>44235</v>
      </c>
      <c r="J481" s="19">
        <v>44243</v>
      </c>
      <c r="K481" s="19">
        <v>44252</v>
      </c>
      <c r="L481" s="19" t="e">
        <v>#N/A</v>
      </c>
      <c r="M481" s="19" t="e">
        <v>#N/A</v>
      </c>
      <c r="N481" s="20" t="s">
        <v>361</v>
      </c>
      <c r="O481" s="20" t="e">
        <v>#N/A</v>
      </c>
      <c r="P481" s="18" t="e">
        <f>Applications!$M481-Applications!$G481</f>
        <v>#N/A</v>
      </c>
    </row>
    <row r="482" spans="1:16" ht="20.25" customHeight="1" x14ac:dyDescent="0.35">
      <c r="A482" s="21" t="s">
        <v>1991</v>
      </c>
      <c r="B482" s="21" t="s">
        <v>1992</v>
      </c>
      <c r="C482" s="21" t="s">
        <v>1993</v>
      </c>
      <c r="D482" s="21" t="s">
        <v>1994</v>
      </c>
      <c r="E482" s="21" t="s">
        <v>1550</v>
      </c>
      <c r="F482" s="21" t="s">
        <v>1551</v>
      </c>
      <c r="G482" s="22">
        <v>44225</v>
      </c>
      <c r="H482" s="21" t="s">
        <v>462</v>
      </c>
      <c r="I482" s="22">
        <v>44232</v>
      </c>
      <c r="J482" s="22">
        <v>44239</v>
      </c>
      <c r="K482" s="22">
        <v>44246</v>
      </c>
      <c r="L482" s="22" t="e">
        <v>#N/A</v>
      </c>
      <c r="M482" s="22" t="e">
        <v>#N/A</v>
      </c>
      <c r="N482" s="23" t="s">
        <v>361</v>
      </c>
      <c r="O482" s="23" t="e">
        <v>#N/A</v>
      </c>
      <c r="P482" s="21" t="e">
        <f>Applications!$M482-Applications!$G482</f>
        <v>#N/A</v>
      </c>
    </row>
    <row r="483" spans="1:16" ht="20.25" customHeight="1" x14ac:dyDescent="0.35">
      <c r="A483" s="18" t="s">
        <v>1995</v>
      </c>
      <c r="B483" s="18" t="s">
        <v>215</v>
      </c>
      <c r="C483" s="18" t="s">
        <v>1996</v>
      </c>
      <c r="D483" s="18" t="s">
        <v>1997</v>
      </c>
      <c r="E483" s="18" t="s">
        <v>1550</v>
      </c>
      <c r="F483" s="18" t="s">
        <v>1551</v>
      </c>
      <c r="G483" s="19">
        <v>44215</v>
      </c>
      <c r="H483" s="18" t="s">
        <v>360</v>
      </c>
      <c r="I483" s="19">
        <v>44230</v>
      </c>
      <c r="J483" s="19">
        <v>44238</v>
      </c>
      <c r="K483" s="19">
        <v>44246</v>
      </c>
      <c r="L483" s="19" t="e">
        <v>#N/A</v>
      </c>
      <c r="M483" s="19" t="e">
        <v>#N/A</v>
      </c>
      <c r="N483" s="20" t="s">
        <v>361</v>
      </c>
      <c r="O483" s="20" t="e">
        <v>#N/A</v>
      </c>
      <c r="P483" s="18" t="e">
        <f>Applications!$M483-Applications!$G483</f>
        <v>#N/A</v>
      </c>
    </row>
    <row r="484" spans="1:16" ht="20.25" customHeight="1" x14ac:dyDescent="0.35">
      <c r="A484" s="21" t="s">
        <v>1998</v>
      </c>
      <c r="B484" s="21" t="s">
        <v>367</v>
      </c>
      <c r="C484" s="21" t="s">
        <v>1999</v>
      </c>
      <c r="D484" s="21" t="s">
        <v>2000</v>
      </c>
      <c r="E484" s="21" t="s">
        <v>1550</v>
      </c>
      <c r="F484" s="21" t="s">
        <v>1551</v>
      </c>
      <c r="G484" s="22">
        <v>44215</v>
      </c>
      <c r="H484" s="21" t="s">
        <v>544</v>
      </c>
      <c r="I484" s="22">
        <v>44228</v>
      </c>
      <c r="J484" s="22">
        <v>44238</v>
      </c>
      <c r="K484" s="22">
        <v>44245</v>
      </c>
      <c r="L484" s="22" t="e">
        <v>#N/A</v>
      </c>
      <c r="M484" s="22" t="e">
        <v>#N/A</v>
      </c>
      <c r="N484" s="23" t="s">
        <v>361</v>
      </c>
      <c r="O484" s="23" t="e">
        <v>#N/A</v>
      </c>
      <c r="P484" s="21" t="e">
        <f>Applications!$M484-Applications!$G484</f>
        <v>#N/A</v>
      </c>
    </row>
    <row r="485" spans="1:16" ht="20.25" customHeight="1" x14ac:dyDescent="0.35">
      <c r="A485" s="18" t="s">
        <v>2001</v>
      </c>
      <c r="B485" s="18" t="s">
        <v>1327</v>
      </c>
      <c r="C485" s="18" t="s">
        <v>2002</v>
      </c>
      <c r="D485" s="18" t="s">
        <v>2003</v>
      </c>
      <c r="E485" s="18" t="s">
        <v>1550</v>
      </c>
      <c r="F485" s="18" t="s">
        <v>1551</v>
      </c>
      <c r="G485" s="19">
        <v>44349</v>
      </c>
      <c r="H485" s="18" t="s">
        <v>370</v>
      </c>
      <c r="I485" s="19">
        <v>44357</v>
      </c>
      <c r="J485" s="19">
        <v>44364</v>
      </c>
      <c r="K485" s="19">
        <v>44371</v>
      </c>
      <c r="L485" s="19">
        <v>44383</v>
      </c>
      <c r="M485" s="19" t="e">
        <v>#N/A</v>
      </c>
      <c r="N485" s="20" t="s">
        <v>361</v>
      </c>
      <c r="O485" s="20" t="e">
        <v>#N/A</v>
      </c>
      <c r="P485" s="18" t="e">
        <f>Applications!$M485-Applications!$G485</f>
        <v>#N/A</v>
      </c>
    </row>
    <row r="486" spans="1:16" ht="20.25" customHeight="1" x14ac:dyDescent="0.35">
      <c r="A486" s="21" t="s">
        <v>2004</v>
      </c>
      <c r="B486" s="21" t="s">
        <v>253</v>
      </c>
      <c r="C486" s="21" t="s">
        <v>2005</v>
      </c>
      <c r="D486" s="21" t="s">
        <v>2006</v>
      </c>
      <c r="E486" s="21" t="s">
        <v>1550</v>
      </c>
      <c r="F486" s="21" t="s">
        <v>1551</v>
      </c>
      <c r="G486" s="22">
        <v>44326</v>
      </c>
      <c r="H486" s="21" t="s">
        <v>370</v>
      </c>
      <c r="I486" s="22">
        <v>44336</v>
      </c>
      <c r="J486" s="22">
        <v>44342</v>
      </c>
      <c r="K486" s="22">
        <v>44349</v>
      </c>
      <c r="L486" s="22">
        <v>44358</v>
      </c>
      <c r="M486" s="22" t="e">
        <v>#N/A</v>
      </c>
      <c r="N486" s="23" t="s">
        <v>361</v>
      </c>
      <c r="O486" s="23" t="e">
        <v>#N/A</v>
      </c>
      <c r="P486" s="21" t="e">
        <f>Applications!$M486-Applications!$G486</f>
        <v>#N/A</v>
      </c>
    </row>
    <row r="487" spans="1:16" ht="20.25" customHeight="1" x14ac:dyDescent="0.35">
      <c r="A487" s="18" t="s">
        <v>2007</v>
      </c>
      <c r="B487" s="18" t="s">
        <v>1471</v>
      </c>
      <c r="C487" s="18" t="s">
        <v>2008</v>
      </c>
      <c r="D487" s="18" t="s">
        <v>2009</v>
      </c>
      <c r="E487" s="18" t="s">
        <v>1550</v>
      </c>
      <c r="F487" s="18" t="s">
        <v>1551</v>
      </c>
      <c r="G487" s="19">
        <v>44278</v>
      </c>
      <c r="H487" s="18" t="s">
        <v>370</v>
      </c>
      <c r="I487" s="19">
        <v>44293</v>
      </c>
      <c r="J487" s="19">
        <v>44305</v>
      </c>
      <c r="K487" s="19">
        <v>44314</v>
      </c>
      <c r="L487" s="19">
        <v>44321</v>
      </c>
      <c r="M487" s="19" t="e">
        <v>#N/A</v>
      </c>
      <c r="N487" s="20" t="s">
        <v>361</v>
      </c>
      <c r="O487" s="20" t="e">
        <v>#N/A</v>
      </c>
      <c r="P487" s="18" t="e">
        <f>Applications!$M487-Applications!$G487</f>
        <v>#N/A</v>
      </c>
    </row>
    <row r="488" spans="1:16" ht="20.25" customHeight="1" x14ac:dyDescent="0.35">
      <c r="A488" s="21" t="s">
        <v>2010</v>
      </c>
      <c r="B488" s="21" t="s">
        <v>2011</v>
      </c>
      <c r="C488" s="21" t="s">
        <v>2012</v>
      </c>
      <c r="D488" s="21" t="s">
        <v>2013</v>
      </c>
      <c r="E488" s="21" t="s">
        <v>1550</v>
      </c>
      <c r="F488" s="21" t="s">
        <v>1551</v>
      </c>
      <c r="G488" s="22">
        <v>44256</v>
      </c>
      <c r="H488" s="21" t="s">
        <v>360</v>
      </c>
      <c r="I488" s="22">
        <v>44270</v>
      </c>
      <c r="J488" s="22">
        <v>44279</v>
      </c>
      <c r="K488" s="22">
        <v>44286</v>
      </c>
      <c r="L488" s="22">
        <v>44295</v>
      </c>
      <c r="M488" s="22" t="e">
        <v>#N/A</v>
      </c>
      <c r="N488" s="23" t="s">
        <v>361</v>
      </c>
      <c r="O488" s="23" t="e">
        <v>#N/A</v>
      </c>
      <c r="P488" s="21" t="e">
        <f>Applications!$M488-Applications!$G488</f>
        <v>#N/A</v>
      </c>
    </row>
    <row r="489" spans="1:16" ht="20.25" customHeight="1" x14ac:dyDescent="0.35">
      <c r="A489" s="18" t="s">
        <v>2014</v>
      </c>
      <c r="B489" s="18" t="s">
        <v>2015</v>
      </c>
      <c r="C489" s="18" t="s">
        <v>989</v>
      </c>
      <c r="D489" s="18" t="s">
        <v>2016</v>
      </c>
      <c r="E489" s="18" t="s">
        <v>1550</v>
      </c>
      <c r="F489" s="18" t="s">
        <v>1551</v>
      </c>
      <c r="G489" s="19">
        <v>44238</v>
      </c>
      <c r="H489" s="18" t="s">
        <v>370</v>
      </c>
      <c r="I489" s="19">
        <v>44253</v>
      </c>
      <c r="J489" s="19">
        <v>44265</v>
      </c>
      <c r="K489" s="19">
        <v>44274</v>
      </c>
      <c r="L489" s="19">
        <v>44284</v>
      </c>
      <c r="M489" s="19" t="e">
        <v>#N/A</v>
      </c>
      <c r="N489" s="20" t="s">
        <v>361</v>
      </c>
      <c r="O489" s="20" t="e">
        <v>#N/A</v>
      </c>
      <c r="P489" s="18" t="e">
        <f>Applications!$M489-Applications!$G489</f>
        <v>#N/A</v>
      </c>
    </row>
    <row r="490" spans="1:16" ht="20.25" customHeight="1" x14ac:dyDescent="0.35">
      <c r="A490" s="21" t="s">
        <v>2017</v>
      </c>
      <c r="B490" s="21" t="s">
        <v>827</v>
      </c>
      <c r="C490" s="21" t="s">
        <v>300</v>
      </c>
      <c r="D490" s="21" t="s">
        <v>2018</v>
      </c>
      <c r="E490" s="21" t="s">
        <v>1550</v>
      </c>
      <c r="F490" s="21" t="s">
        <v>1551</v>
      </c>
      <c r="G490" s="22">
        <v>44224</v>
      </c>
      <c r="H490" s="21" t="s">
        <v>405</v>
      </c>
      <c r="I490" s="22">
        <v>44236</v>
      </c>
      <c r="J490" s="22">
        <v>44246</v>
      </c>
      <c r="K490" s="22">
        <v>44256</v>
      </c>
      <c r="L490" s="22">
        <v>44263</v>
      </c>
      <c r="M490" s="22" t="e">
        <v>#N/A</v>
      </c>
      <c r="N490" s="23" t="s">
        <v>361</v>
      </c>
      <c r="O490" s="23" t="e">
        <v>#N/A</v>
      </c>
      <c r="P490" s="21" t="e">
        <f>Applications!$M490-Applications!$G490</f>
        <v>#N/A</v>
      </c>
    </row>
    <row r="491" spans="1:16" ht="20.25" customHeight="1" x14ac:dyDescent="0.35">
      <c r="A491" s="21" t="s">
        <v>2019</v>
      </c>
      <c r="B491" s="21" t="s">
        <v>2020</v>
      </c>
      <c r="C491" s="21" t="s">
        <v>2021</v>
      </c>
      <c r="D491" s="21" t="s">
        <v>2022</v>
      </c>
      <c r="E491" s="21" t="s">
        <v>1550</v>
      </c>
      <c r="F491" s="21" t="s">
        <v>1551</v>
      </c>
      <c r="G491" s="22">
        <v>44357</v>
      </c>
      <c r="H491" s="21" t="s">
        <v>432</v>
      </c>
      <c r="I491" s="22">
        <v>44354</v>
      </c>
      <c r="J491" s="22">
        <v>44365</v>
      </c>
      <c r="K491" s="22">
        <v>44369</v>
      </c>
      <c r="L491" s="22">
        <v>44373</v>
      </c>
      <c r="M491" s="22">
        <v>44376</v>
      </c>
      <c r="N491" s="23" t="s">
        <v>463</v>
      </c>
      <c r="O491" s="23">
        <v>65000</v>
      </c>
      <c r="P491" s="21">
        <f>Applications!$M491-Applications!$G491</f>
        <v>19</v>
      </c>
    </row>
    <row r="492" spans="1:16" ht="20.25" customHeight="1" x14ac:dyDescent="0.35">
      <c r="A492" s="21" t="s">
        <v>2023</v>
      </c>
      <c r="B492" s="21" t="s">
        <v>253</v>
      </c>
      <c r="C492" s="21" t="s">
        <v>2024</v>
      </c>
      <c r="D492" s="21" t="s">
        <v>2025</v>
      </c>
      <c r="E492" s="21" t="s">
        <v>1550</v>
      </c>
      <c r="F492" s="21" t="s">
        <v>1551</v>
      </c>
      <c r="G492" s="22">
        <v>44326</v>
      </c>
      <c r="H492" s="21" t="s">
        <v>370</v>
      </c>
      <c r="I492" s="22">
        <v>44335</v>
      </c>
      <c r="J492" s="22">
        <v>44349</v>
      </c>
      <c r="K492" s="22">
        <v>44357</v>
      </c>
      <c r="L492" s="22">
        <v>44365</v>
      </c>
      <c r="M492" s="22">
        <v>44371</v>
      </c>
      <c r="N492" s="23" t="s">
        <v>463</v>
      </c>
      <c r="O492" s="23">
        <v>64900</v>
      </c>
      <c r="P492" s="21">
        <f>Applications!$M492-Applications!$G492</f>
        <v>45</v>
      </c>
    </row>
    <row r="493" spans="1:16" ht="20.25" customHeight="1" x14ac:dyDescent="0.35">
      <c r="A493" s="18" t="s">
        <v>2026</v>
      </c>
      <c r="B493" s="18" t="s">
        <v>250</v>
      </c>
      <c r="C493" s="18" t="s">
        <v>2027</v>
      </c>
      <c r="D493" s="18" t="s">
        <v>2028</v>
      </c>
      <c r="E493" s="18" t="s">
        <v>1550</v>
      </c>
      <c r="F493" s="18" t="s">
        <v>1551</v>
      </c>
      <c r="G493" s="19">
        <v>44299</v>
      </c>
      <c r="H493" s="18" t="s">
        <v>370</v>
      </c>
      <c r="I493" s="19">
        <v>44316</v>
      </c>
      <c r="J493" s="19">
        <v>44329</v>
      </c>
      <c r="K493" s="19">
        <v>44342</v>
      </c>
      <c r="L493" s="19">
        <v>44351</v>
      </c>
      <c r="M493" s="19">
        <v>44357</v>
      </c>
      <c r="N493" s="20" t="s">
        <v>463</v>
      </c>
      <c r="O493" s="20">
        <v>60900</v>
      </c>
      <c r="P493" s="18">
        <f>Applications!$M493-Applications!$G493</f>
        <v>58</v>
      </c>
    </row>
    <row r="494" spans="1:16" ht="20.25" customHeight="1" x14ac:dyDescent="0.35">
      <c r="A494" s="21" t="s">
        <v>2029</v>
      </c>
      <c r="B494" s="21" t="s">
        <v>592</v>
      </c>
      <c r="C494" s="21" t="s">
        <v>1651</v>
      </c>
      <c r="D494" s="21" t="s">
        <v>2030</v>
      </c>
      <c r="E494" s="21" t="s">
        <v>1550</v>
      </c>
      <c r="F494" s="21" t="s">
        <v>1551</v>
      </c>
      <c r="G494" s="22">
        <v>44292</v>
      </c>
      <c r="H494" s="21" t="s">
        <v>462</v>
      </c>
      <c r="I494" s="22">
        <v>44306</v>
      </c>
      <c r="J494" s="22">
        <v>44319</v>
      </c>
      <c r="K494" s="22">
        <v>44323</v>
      </c>
      <c r="L494" s="22">
        <v>44333</v>
      </c>
      <c r="M494" s="22">
        <v>44337</v>
      </c>
      <c r="N494" s="23" t="s">
        <v>463</v>
      </c>
      <c r="O494" s="23">
        <v>63600</v>
      </c>
      <c r="P494" s="21">
        <f>Applications!$M494-Applications!$G494</f>
        <v>45</v>
      </c>
    </row>
    <row r="495" spans="1:16" ht="20.25" customHeight="1" x14ac:dyDescent="0.35">
      <c r="A495" s="18" t="s">
        <v>2031</v>
      </c>
      <c r="B495" s="18" t="s">
        <v>253</v>
      </c>
      <c r="C495" s="18" t="s">
        <v>2032</v>
      </c>
      <c r="D495" s="18" t="s">
        <v>2033</v>
      </c>
      <c r="E495" s="18" t="s">
        <v>1550</v>
      </c>
      <c r="F495" s="18" t="s">
        <v>1551</v>
      </c>
      <c r="G495" s="19">
        <v>44278</v>
      </c>
      <c r="H495" s="18" t="s">
        <v>544</v>
      </c>
      <c r="I495" s="19">
        <v>44292</v>
      </c>
      <c r="J495" s="19">
        <v>44308</v>
      </c>
      <c r="K495" s="19">
        <v>44322</v>
      </c>
      <c r="L495" s="19">
        <v>44330</v>
      </c>
      <c r="M495" s="19">
        <v>44335</v>
      </c>
      <c r="N495" s="20" t="s">
        <v>463</v>
      </c>
      <c r="O495" s="20">
        <v>66000</v>
      </c>
      <c r="P495" s="18">
        <f>Applications!$M495-Applications!$G495</f>
        <v>57</v>
      </c>
    </row>
    <row r="496" spans="1:16" ht="20.25" customHeight="1" x14ac:dyDescent="0.35">
      <c r="A496" s="21" t="s">
        <v>2034</v>
      </c>
      <c r="B496" s="21" t="s">
        <v>592</v>
      </c>
      <c r="C496" s="21" t="s">
        <v>2035</v>
      </c>
      <c r="D496" s="21" t="s">
        <v>2036</v>
      </c>
      <c r="E496" s="21" t="s">
        <v>1550</v>
      </c>
      <c r="F496" s="21" t="s">
        <v>1551</v>
      </c>
      <c r="G496" s="22">
        <v>44249</v>
      </c>
      <c r="H496" s="21" t="s">
        <v>462</v>
      </c>
      <c r="I496" s="22">
        <v>44260</v>
      </c>
      <c r="J496" s="22">
        <v>44273</v>
      </c>
      <c r="K496" s="22">
        <v>44281</v>
      </c>
      <c r="L496" s="22">
        <v>44291</v>
      </c>
      <c r="M496" s="22">
        <v>44295</v>
      </c>
      <c r="N496" s="23" t="s">
        <v>463</v>
      </c>
      <c r="O496" s="23">
        <v>62800</v>
      </c>
      <c r="P496" s="21">
        <f>Applications!$M496-Applications!$G496</f>
        <v>46</v>
      </c>
    </row>
    <row r="497" spans="1:16" ht="20.25" customHeight="1" x14ac:dyDescent="0.35">
      <c r="A497" s="18" t="s">
        <v>2037</v>
      </c>
      <c r="B497" s="18" t="s">
        <v>2038</v>
      </c>
      <c r="C497" s="18" t="s">
        <v>1181</v>
      </c>
      <c r="D497" s="18" t="s">
        <v>2039</v>
      </c>
      <c r="E497" s="18" t="s">
        <v>1550</v>
      </c>
      <c r="F497" s="18" t="s">
        <v>1551</v>
      </c>
      <c r="G497" s="19">
        <v>44252</v>
      </c>
      <c r="H497" s="18" t="s">
        <v>462</v>
      </c>
      <c r="I497" s="19">
        <v>44259</v>
      </c>
      <c r="J497" s="19">
        <v>44272</v>
      </c>
      <c r="K497" s="19">
        <v>44281</v>
      </c>
      <c r="L497" s="19">
        <v>44291</v>
      </c>
      <c r="M497" s="19">
        <v>44294</v>
      </c>
      <c r="N497" s="20" t="s">
        <v>463</v>
      </c>
      <c r="O497" s="20">
        <v>65100</v>
      </c>
      <c r="P497" s="18">
        <f>Applications!$M497-Applications!$G497</f>
        <v>42</v>
      </c>
    </row>
    <row r="498" spans="1:16" ht="20.25" customHeight="1" x14ac:dyDescent="0.35">
      <c r="A498" s="21" t="s">
        <v>2040</v>
      </c>
      <c r="B498" s="21" t="s">
        <v>2041</v>
      </c>
      <c r="C498" s="21" t="s">
        <v>2042</v>
      </c>
      <c r="D498" s="21" t="s">
        <v>2043</v>
      </c>
      <c r="E498" s="21" t="s">
        <v>2044</v>
      </c>
      <c r="F498" s="21" t="s">
        <v>2045</v>
      </c>
      <c r="G498" s="22">
        <v>44224</v>
      </c>
      <c r="H498" s="21" t="s">
        <v>360</v>
      </c>
      <c r="I498" s="22" t="e">
        <v>#N/A</v>
      </c>
      <c r="J498" s="22" t="e">
        <v>#N/A</v>
      </c>
      <c r="K498" s="22" t="e">
        <v>#N/A</v>
      </c>
      <c r="L498" s="22" t="e">
        <v>#N/A</v>
      </c>
      <c r="M498" s="22" t="e">
        <v>#N/A</v>
      </c>
      <c r="N498" s="23" t="s">
        <v>361</v>
      </c>
      <c r="O498" s="23" t="e">
        <v>#N/A</v>
      </c>
      <c r="P498" s="21" t="e">
        <f>Applications!$M498-Applications!$G498</f>
        <v>#N/A</v>
      </c>
    </row>
    <row r="499" spans="1:16" ht="20.25" customHeight="1" x14ac:dyDescent="0.35">
      <c r="A499" s="18" t="s">
        <v>2046</v>
      </c>
      <c r="B499" s="18" t="s">
        <v>1774</v>
      </c>
      <c r="C499" s="18" t="s">
        <v>618</v>
      </c>
      <c r="D499" s="18" t="s">
        <v>2047</v>
      </c>
      <c r="E499" s="18" t="s">
        <v>2044</v>
      </c>
      <c r="F499" s="18" t="s">
        <v>2045</v>
      </c>
      <c r="G499" s="19">
        <v>44238</v>
      </c>
      <c r="H499" s="18" t="s">
        <v>360</v>
      </c>
      <c r="I499" s="19" t="e">
        <v>#N/A</v>
      </c>
      <c r="J499" s="19" t="e">
        <v>#N/A</v>
      </c>
      <c r="K499" s="19" t="e">
        <v>#N/A</v>
      </c>
      <c r="L499" s="19" t="e">
        <v>#N/A</v>
      </c>
      <c r="M499" s="19" t="e">
        <v>#N/A</v>
      </c>
      <c r="N499" s="20" t="s">
        <v>361</v>
      </c>
      <c r="O499" s="20" t="e">
        <v>#N/A</v>
      </c>
      <c r="P499" s="18" t="e">
        <f>Applications!$M499-Applications!$G499</f>
        <v>#N/A</v>
      </c>
    </row>
    <row r="500" spans="1:16" ht="20.25" customHeight="1" x14ac:dyDescent="0.35">
      <c r="A500" s="21" t="s">
        <v>2048</v>
      </c>
      <c r="B500" s="21" t="s">
        <v>624</v>
      </c>
      <c r="C500" s="21" t="s">
        <v>2049</v>
      </c>
      <c r="D500" s="21" t="s">
        <v>2050</v>
      </c>
      <c r="E500" s="21" t="s">
        <v>2044</v>
      </c>
      <c r="F500" s="21" t="s">
        <v>2045</v>
      </c>
      <c r="G500" s="22">
        <v>44252</v>
      </c>
      <c r="H500" s="21" t="s">
        <v>370</v>
      </c>
      <c r="I500" s="22" t="e">
        <v>#N/A</v>
      </c>
      <c r="J500" s="22" t="e">
        <v>#N/A</v>
      </c>
      <c r="K500" s="22" t="e">
        <v>#N/A</v>
      </c>
      <c r="L500" s="22" t="e">
        <v>#N/A</v>
      </c>
      <c r="M500" s="22" t="e">
        <v>#N/A</v>
      </c>
      <c r="N500" s="23" t="s">
        <v>361</v>
      </c>
      <c r="O500" s="23" t="e">
        <v>#N/A</v>
      </c>
      <c r="P500" s="21" t="e">
        <f>Applications!$M500-Applications!$G500</f>
        <v>#N/A</v>
      </c>
    </row>
    <row r="501" spans="1:16" ht="20.25" customHeight="1" x14ac:dyDescent="0.35">
      <c r="A501" s="18" t="s">
        <v>2051</v>
      </c>
      <c r="B501" s="18" t="s">
        <v>2052</v>
      </c>
      <c r="C501" s="18" t="s">
        <v>2053</v>
      </c>
      <c r="D501" s="18" t="s">
        <v>2054</v>
      </c>
      <c r="E501" s="18" t="s">
        <v>2044</v>
      </c>
      <c r="F501" s="18" t="s">
        <v>2045</v>
      </c>
      <c r="G501" s="19">
        <v>44309</v>
      </c>
      <c r="H501" s="18" t="s">
        <v>462</v>
      </c>
      <c r="I501" s="19" t="e">
        <v>#N/A</v>
      </c>
      <c r="J501" s="19" t="e">
        <v>#N/A</v>
      </c>
      <c r="K501" s="19" t="e">
        <v>#N/A</v>
      </c>
      <c r="L501" s="19" t="e">
        <v>#N/A</v>
      </c>
      <c r="M501" s="19" t="e">
        <v>#N/A</v>
      </c>
      <c r="N501" s="20" t="s">
        <v>361</v>
      </c>
      <c r="O501" s="20" t="e">
        <v>#N/A</v>
      </c>
      <c r="P501" s="18" t="e">
        <f>Applications!$M501-Applications!$G501</f>
        <v>#N/A</v>
      </c>
    </row>
    <row r="502" spans="1:16" ht="20.25" customHeight="1" x14ac:dyDescent="0.35">
      <c r="A502" s="21" t="s">
        <v>2055</v>
      </c>
      <c r="B502" s="21" t="s">
        <v>236</v>
      </c>
      <c r="C502" s="21" t="s">
        <v>1332</v>
      </c>
      <c r="D502" s="21" t="s">
        <v>2056</v>
      </c>
      <c r="E502" s="21" t="s">
        <v>2044</v>
      </c>
      <c r="F502" s="21" t="s">
        <v>2045</v>
      </c>
      <c r="G502" s="22">
        <v>44312</v>
      </c>
      <c r="H502" s="21" t="s">
        <v>360</v>
      </c>
      <c r="I502" s="22" t="e">
        <v>#N/A</v>
      </c>
      <c r="J502" s="22" t="e">
        <v>#N/A</v>
      </c>
      <c r="K502" s="22" t="e">
        <v>#N/A</v>
      </c>
      <c r="L502" s="22" t="e">
        <v>#N/A</v>
      </c>
      <c r="M502" s="22" t="e">
        <v>#N/A</v>
      </c>
      <c r="N502" s="23" t="s">
        <v>361</v>
      </c>
      <c r="O502" s="23" t="e">
        <v>#N/A</v>
      </c>
      <c r="P502" s="21" t="e">
        <f>Applications!$M502-Applications!$G502</f>
        <v>#N/A</v>
      </c>
    </row>
    <row r="503" spans="1:16" ht="20.25" customHeight="1" x14ac:dyDescent="0.35">
      <c r="A503" s="18" t="s">
        <v>2057</v>
      </c>
      <c r="B503" s="18" t="s">
        <v>2058</v>
      </c>
      <c r="C503" s="18" t="s">
        <v>2059</v>
      </c>
      <c r="D503" s="18" t="s">
        <v>2060</v>
      </c>
      <c r="E503" s="18" t="s">
        <v>2044</v>
      </c>
      <c r="F503" s="18" t="s">
        <v>2045</v>
      </c>
      <c r="G503" s="19">
        <v>44314</v>
      </c>
      <c r="H503" s="18" t="s">
        <v>370</v>
      </c>
      <c r="I503" s="19" t="e">
        <v>#N/A</v>
      </c>
      <c r="J503" s="19" t="e">
        <v>#N/A</v>
      </c>
      <c r="K503" s="19" t="e">
        <v>#N/A</v>
      </c>
      <c r="L503" s="19" t="e">
        <v>#N/A</v>
      </c>
      <c r="M503" s="19" t="e">
        <v>#N/A</v>
      </c>
      <c r="N503" s="20" t="s">
        <v>361</v>
      </c>
      <c r="O503" s="20" t="e">
        <v>#N/A</v>
      </c>
      <c r="P503" s="18" t="e">
        <f>Applications!$M503-Applications!$G503</f>
        <v>#N/A</v>
      </c>
    </row>
    <row r="504" spans="1:16" ht="20.25" customHeight="1" x14ac:dyDescent="0.35">
      <c r="A504" s="21" t="s">
        <v>2061</v>
      </c>
      <c r="B504" s="21" t="s">
        <v>719</v>
      </c>
      <c r="C504" s="21" t="s">
        <v>2062</v>
      </c>
      <c r="D504" s="21" t="s">
        <v>2063</v>
      </c>
      <c r="E504" s="21" t="s">
        <v>2044</v>
      </c>
      <c r="F504" s="21" t="s">
        <v>2045</v>
      </c>
      <c r="G504" s="22">
        <v>44321</v>
      </c>
      <c r="H504" s="21" t="s">
        <v>360</v>
      </c>
      <c r="I504" s="22" t="e">
        <v>#N/A</v>
      </c>
      <c r="J504" s="22" t="e">
        <v>#N/A</v>
      </c>
      <c r="K504" s="22" t="e">
        <v>#N/A</v>
      </c>
      <c r="L504" s="22" t="e">
        <v>#N/A</v>
      </c>
      <c r="M504" s="22" t="e">
        <v>#N/A</v>
      </c>
      <c r="N504" s="23" t="s">
        <v>361</v>
      </c>
      <c r="O504" s="23" t="e">
        <v>#N/A</v>
      </c>
      <c r="P504" s="21" t="e">
        <f>Applications!$M504-Applications!$G504</f>
        <v>#N/A</v>
      </c>
    </row>
    <row r="505" spans="1:16" ht="20.25" customHeight="1" x14ac:dyDescent="0.35">
      <c r="A505" s="18" t="s">
        <v>2064</v>
      </c>
      <c r="B505" s="18" t="s">
        <v>1124</v>
      </c>
      <c r="C505" s="18" t="s">
        <v>2065</v>
      </c>
      <c r="D505" s="18" t="s">
        <v>2066</v>
      </c>
      <c r="E505" s="18" t="s">
        <v>2044</v>
      </c>
      <c r="F505" s="18" t="s">
        <v>2045</v>
      </c>
      <c r="G505" s="19">
        <v>44323</v>
      </c>
      <c r="H505" s="18" t="s">
        <v>360</v>
      </c>
      <c r="I505" s="19" t="e">
        <v>#N/A</v>
      </c>
      <c r="J505" s="19" t="e">
        <v>#N/A</v>
      </c>
      <c r="K505" s="19" t="e">
        <v>#N/A</v>
      </c>
      <c r="L505" s="19" t="e">
        <v>#N/A</v>
      </c>
      <c r="M505" s="19" t="e">
        <v>#N/A</v>
      </c>
      <c r="N505" s="20" t="s">
        <v>361</v>
      </c>
      <c r="O505" s="20" t="e">
        <v>#N/A</v>
      </c>
      <c r="P505" s="18" t="e">
        <f>Applications!$M505-Applications!$G505</f>
        <v>#N/A</v>
      </c>
    </row>
    <row r="506" spans="1:16" ht="20.25" customHeight="1" x14ac:dyDescent="0.35">
      <c r="A506" s="21" t="s">
        <v>2067</v>
      </c>
      <c r="B506" s="21" t="s">
        <v>1451</v>
      </c>
      <c r="C506" s="21" t="s">
        <v>2068</v>
      </c>
      <c r="D506" s="21" t="s">
        <v>2069</v>
      </c>
      <c r="E506" s="21" t="s">
        <v>2044</v>
      </c>
      <c r="F506" s="21" t="s">
        <v>2045</v>
      </c>
      <c r="G506" s="22">
        <v>44326</v>
      </c>
      <c r="H506" s="21" t="s">
        <v>370</v>
      </c>
      <c r="I506" s="22" t="e">
        <v>#N/A</v>
      </c>
      <c r="J506" s="22" t="e">
        <v>#N/A</v>
      </c>
      <c r="K506" s="22" t="e">
        <v>#N/A</v>
      </c>
      <c r="L506" s="22" t="e">
        <v>#N/A</v>
      </c>
      <c r="M506" s="22" t="e">
        <v>#N/A</v>
      </c>
      <c r="N506" s="23" t="s">
        <v>361</v>
      </c>
      <c r="O506" s="23" t="e">
        <v>#N/A</v>
      </c>
      <c r="P506" s="21" t="e">
        <f>Applications!$M506-Applications!$G506</f>
        <v>#N/A</v>
      </c>
    </row>
    <row r="507" spans="1:16" ht="20.25" customHeight="1" x14ac:dyDescent="0.35">
      <c r="A507" s="18" t="s">
        <v>2070</v>
      </c>
      <c r="B507" s="18" t="s">
        <v>2071</v>
      </c>
      <c r="C507" s="18" t="s">
        <v>2072</v>
      </c>
      <c r="D507" s="18" t="s">
        <v>2073</v>
      </c>
      <c r="E507" s="18" t="s">
        <v>2044</v>
      </c>
      <c r="F507" s="18" t="s">
        <v>2045</v>
      </c>
      <c r="G507" s="19">
        <v>44329</v>
      </c>
      <c r="H507" s="18" t="s">
        <v>360</v>
      </c>
      <c r="I507" s="19" t="e">
        <v>#N/A</v>
      </c>
      <c r="J507" s="19" t="e">
        <v>#N/A</v>
      </c>
      <c r="K507" s="19" t="e">
        <v>#N/A</v>
      </c>
      <c r="L507" s="19" t="e">
        <v>#N/A</v>
      </c>
      <c r="M507" s="19" t="e">
        <v>#N/A</v>
      </c>
      <c r="N507" s="20" t="s">
        <v>361</v>
      </c>
      <c r="O507" s="20" t="e">
        <v>#N/A</v>
      </c>
      <c r="P507" s="18" t="e">
        <f>Applications!$M507-Applications!$G507</f>
        <v>#N/A</v>
      </c>
    </row>
    <row r="508" spans="1:16" ht="20.25" customHeight="1" x14ac:dyDescent="0.35">
      <c r="A508" s="21" t="s">
        <v>2074</v>
      </c>
      <c r="B508" s="21" t="s">
        <v>417</v>
      </c>
      <c r="C508" s="21" t="s">
        <v>309</v>
      </c>
      <c r="D508" s="21" t="s">
        <v>2075</v>
      </c>
      <c r="E508" s="21" t="s">
        <v>2044</v>
      </c>
      <c r="F508" s="21" t="s">
        <v>2045</v>
      </c>
      <c r="G508" s="22">
        <v>44337</v>
      </c>
      <c r="H508" s="21" t="s">
        <v>360</v>
      </c>
      <c r="I508" s="22" t="e">
        <v>#N/A</v>
      </c>
      <c r="J508" s="22" t="e">
        <v>#N/A</v>
      </c>
      <c r="K508" s="22" t="e">
        <v>#N/A</v>
      </c>
      <c r="L508" s="22" t="e">
        <v>#N/A</v>
      </c>
      <c r="M508" s="22" t="e">
        <v>#N/A</v>
      </c>
      <c r="N508" s="23" t="s">
        <v>361</v>
      </c>
      <c r="O508" s="23" t="e">
        <v>#N/A</v>
      </c>
      <c r="P508" s="21" t="e">
        <f>Applications!$M508-Applications!$G508</f>
        <v>#N/A</v>
      </c>
    </row>
    <row r="509" spans="1:16" ht="20.25" customHeight="1" x14ac:dyDescent="0.35">
      <c r="A509" s="18" t="s">
        <v>2076</v>
      </c>
      <c r="B509" s="18" t="s">
        <v>1203</v>
      </c>
      <c r="C509" s="18" t="s">
        <v>2077</v>
      </c>
      <c r="D509" s="18" t="s">
        <v>2078</v>
      </c>
      <c r="E509" s="18" t="s">
        <v>2044</v>
      </c>
      <c r="F509" s="18" t="s">
        <v>2045</v>
      </c>
      <c r="G509" s="19">
        <v>44348</v>
      </c>
      <c r="H509" s="18" t="s">
        <v>544</v>
      </c>
      <c r="I509" s="19" t="e">
        <v>#N/A</v>
      </c>
      <c r="J509" s="19" t="e">
        <v>#N/A</v>
      </c>
      <c r="K509" s="19" t="e">
        <v>#N/A</v>
      </c>
      <c r="L509" s="19" t="e">
        <v>#N/A</v>
      </c>
      <c r="M509" s="19" t="e">
        <v>#N/A</v>
      </c>
      <c r="N509" s="20" t="s">
        <v>361</v>
      </c>
      <c r="O509" s="20" t="e">
        <v>#N/A</v>
      </c>
      <c r="P509" s="18" t="e">
        <f>Applications!$M509-Applications!$G509</f>
        <v>#N/A</v>
      </c>
    </row>
    <row r="510" spans="1:16" ht="20.25" customHeight="1" x14ac:dyDescent="0.35">
      <c r="A510" s="21" t="s">
        <v>2079</v>
      </c>
      <c r="B510" s="21" t="s">
        <v>2080</v>
      </c>
      <c r="C510" s="21" t="s">
        <v>1654</v>
      </c>
      <c r="D510" s="21" t="s">
        <v>2081</v>
      </c>
      <c r="E510" s="21" t="s">
        <v>2044</v>
      </c>
      <c r="F510" s="21" t="s">
        <v>2045</v>
      </c>
      <c r="G510" s="22">
        <v>44349</v>
      </c>
      <c r="H510" s="21" t="s">
        <v>432</v>
      </c>
      <c r="I510" s="22" t="e">
        <v>#N/A</v>
      </c>
      <c r="J510" s="22" t="e">
        <v>#N/A</v>
      </c>
      <c r="K510" s="22" t="e">
        <v>#N/A</v>
      </c>
      <c r="L510" s="22" t="e">
        <v>#N/A</v>
      </c>
      <c r="M510" s="22" t="e">
        <v>#N/A</v>
      </c>
      <c r="N510" s="23" t="s">
        <v>361</v>
      </c>
      <c r="O510" s="23" t="e">
        <v>#N/A</v>
      </c>
      <c r="P510" s="21" t="e">
        <f>Applications!$M510-Applications!$G510</f>
        <v>#N/A</v>
      </c>
    </row>
    <row r="511" spans="1:16" ht="20.25" customHeight="1" x14ac:dyDescent="0.35">
      <c r="A511" s="18" t="s">
        <v>2082</v>
      </c>
      <c r="B511" s="18" t="s">
        <v>272</v>
      </c>
      <c r="C511" s="18" t="s">
        <v>2083</v>
      </c>
      <c r="D511" s="18" t="s">
        <v>2084</v>
      </c>
      <c r="E511" s="18" t="s">
        <v>2044</v>
      </c>
      <c r="F511" s="18" t="s">
        <v>2045</v>
      </c>
      <c r="G511" s="19">
        <v>44350</v>
      </c>
      <c r="H511" s="18" t="s">
        <v>370</v>
      </c>
      <c r="I511" s="19" t="e">
        <v>#N/A</v>
      </c>
      <c r="J511" s="19" t="e">
        <v>#N/A</v>
      </c>
      <c r="K511" s="19" t="e">
        <v>#N/A</v>
      </c>
      <c r="L511" s="19" t="e">
        <v>#N/A</v>
      </c>
      <c r="M511" s="19" t="e">
        <v>#N/A</v>
      </c>
      <c r="N511" s="20" t="s">
        <v>361</v>
      </c>
      <c r="O511" s="20" t="e">
        <v>#N/A</v>
      </c>
      <c r="P511" s="18" t="e">
        <f>Applications!$M511-Applications!$G511</f>
        <v>#N/A</v>
      </c>
    </row>
    <row r="512" spans="1:16" ht="20.25" customHeight="1" x14ac:dyDescent="0.35">
      <c r="A512" s="21" t="s">
        <v>2085</v>
      </c>
      <c r="B512" s="21" t="s">
        <v>2086</v>
      </c>
      <c r="C512" s="21" t="s">
        <v>2087</v>
      </c>
      <c r="D512" s="21" t="s">
        <v>2088</v>
      </c>
      <c r="E512" s="21" t="s">
        <v>2044</v>
      </c>
      <c r="F512" s="21" t="s">
        <v>2045</v>
      </c>
      <c r="G512" s="22">
        <v>44356</v>
      </c>
      <c r="H512" s="21" t="s">
        <v>370</v>
      </c>
      <c r="I512" s="22" t="e">
        <v>#N/A</v>
      </c>
      <c r="J512" s="22" t="e">
        <v>#N/A</v>
      </c>
      <c r="K512" s="22" t="e">
        <v>#N/A</v>
      </c>
      <c r="L512" s="22" t="e">
        <v>#N/A</v>
      </c>
      <c r="M512" s="22" t="e">
        <v>#N/A</v>
      </c>
      <c r="N512" s="23" t="s">
        <v>361</v>
      </c>
      <c r="O512" s="23" t="e">
        <v>#N/A</v>
      </c>
      <c r="P512" s="21" t="e">
        <f>Applications!$M512-Applications!$G512</f>
        <v>#N/A</v>
      </c>
    </row>
    <row r="513" spans="1:16" ht="20.25" customHeight="1" x14ac:dyDescent="0.35">
      <c r="A513" s="18" t="s">
        <v>2089</v>
      </c>
      <c r="B513" s="18" t="s">
        <v>2090</v>
      </c>
      <c r="C513" s="18" t="s">
        <v>2091</v>
      </c>
      <c r="D513" s="18" t="s">
        <v>2092</v>
      </c>
      <c r="E513" s="18" t="s">
        <v>2044</v>
      </c>
      <c r="F513" s="18" t="s">
        <v>2045</v>
      </c>
      <c r="G513" s="19">
        <v>44350</v>
      </c>
      <c r="H513" s="18" t="s">
        <v>360</v>
      </c>
      <c r="I513" s="19">
        <v>44365</v>
      </c>
      <c r="J513" s="19" t="e">
        <v>#N/A</v>
      </c>
      <c r="K513" s="19" t="e">
        <v>#N/A</v>
      </c>
      <c r="L513" s="19" t="e">
        <v>#N/A</v>
      </c>
      <c r="M513" s="19" t="e">
        <v>#N/A</v>
      </c>
      <c r="N513" s="20" t="s">
        <v>361</v>
      </c>
      <c r="O513" s="20" t="e">
        <v>#N/A</v>
      </c>
      <c r="P513" s="18" t="e">
        <f>Applications!$M513-Applications!$G513</f>
        <v>#N/A</v>
      </c>
    </row>
    <row r="514" spans="1:16" ht="20.25" customHeight="1" x14ac:dyDescent="0.35">
      <c r="A514" s="21" t="s">
        <v>2093</v>
      </c>
      <c r="B514" s="21" t="s">
        <v>2094</v>
      </c>
      <c r="C514" s="21" t="s">
        <v>2095</v>
      </c>
      <c r="D514" s="21" t="s">
        <v>2096</v>
      </c>
      <c r="E514" s="21" t="s">
        <v>2044</v>
      </c>
      <c r="F514" s="21" t="s">
        <v>2045</v>
      </c>
      <c r="G514" s="22">
        <v>44356</v>
      </c>
      <c r="H514" s="21" t="s">
        <v>370</v>
      </c>
      <c r="I514" s="22">
        <v>44365</v>
      </c>
      <c r="J514" s="22" t="e">
        <v>#N/A</v>
      </c>
      <c r="K514" s="22" t="e">
        <v>#N/A</v>
      </c>
      <c r="L514" s="22" t="e">
        <v>#N/A</v>
      </c>
      <c r="M514" s="22" t="e">
        <v>#N/A</v>
      </c>
      <c r="N514" s="23" t="s">
        <v>361</v>
      </c>
      <c r="O514" s="23" t="e">
        <v>#N/A</v>
      </c>
      <c r="P514" s="21" t="e">
        <f>Applications!$M514-Applications!$G514</f>
        <v>#N/A</v>
      </c>
    </row>
    <row r="515" spans="1:16" ht="20.25" customHeight="1" x14ac:dyDescent="0.35">
      <c r="A515" s="18" t="s">
        <v>2097</v>
      </c>
      <c r="B515" s="18" t="s">
        <v>2098</v>
      </c>
      <c r="C515" s="18" t="s">
        <v>2099</v>
      </c>
      <c r="D515" s="18" t="s">
        <v>2100</v>
      </c>
      <c r="E515" s="18" t="s">
        <v>2044</v>
      </c>
      <c r="F515" s="18" t="s">
        <v>2045</v>
      </c>
      <c r="G515" s="19">
        <v>44348</v>
      </c>
      <c r="H515" s="18" t="s">
        <v>360</v>
      </c>
      <c r="I515" s="19">
        <v>44358</v>
      </c>
      <c r="J515" s="19" t="e">
        <v>#N/A</v>
      </c>
      <c r="K515" s="19" t="e">
        <v>#N/A</v>
      </c>
      <c r="L515" s="19" t="e">
        <v>#N/A</v>
      </c>
      <c r="M515" s="19" t="e">
        <v>#N/A</v>
      </c>
      <c r="N515" s="20" t="s">
        <v>361</v>
      </c>
      <c r="O515" s="20" t="e">
        <v>#N/A</v>
      </c>
      <c r="P515" s="18" t="e">
        <f>Applications!$M515-Applications!$G515</f>
        <v>#N/A</v>
      </c>
    </row>
    <row r="516" spans="1:16" ht="20.25" customHeight="1" x14ac:dyDescent="0.35">
      <c r="A516" s="21" t="s">
        <v>2101</v>
      </c>
      <c r="B516" s="21" t="s">
        <v>215</v>
      </c>
      <c r="C516" s="21" t="s">
        <v>2102</v>
      </c>
      <c r="D516" s="21" t="s">
        <v>2103</v>
      </c>
      <c r="E516" s="21" t="s">
        <v>2044</v>
      </c>
      <c r="F516" s="21" t="s">
        <v>2045</v>
      </c>
      <c r="G516" s="22">
        <v>44350</v>
      </c>
      <c r="H516" s="21" t="s">
        <v>432</v>
      </c>
      <c r="I516" s="22">
        <v>44358</v>
      </c>
      <c r="J516" s="22" t="e">
        <v>#N/A</v>
      </c>
      <c r="K516" s="22" t="e">
        <v>#N/A</v>
      </c>
      <c r="L516" s="22" t="e">
        <v>#N/A</v>
      </c>
      <c r="M516" s="22" t="e">
        <v>#N/A</v>
      </c>
      <c r="N516" s="23" t="s">
        <v>361</v>
      </c>
      <c r="O516" s="23" t="e">
        <v>#N/A</v>
      </c>
      <c r="P516" s="21" t="e">
        <f>Applications!$M516-Applications!$G516</f>
        <v>#N/A</v>
      </c>
    </row>
    <row r="517" spans="1:16" ht="20.25" customHeight="1" x14ac:dyDescent="0.35">
      <c r="A517" s="18" t="s">
        <v>2104</v>
      </c>
      <c r="B517" s="18" t="s">
        <v>227</v>
      </c>
      <c r="C517" s="18" t="s">
        <v>2105</v>
      </c>
      <c r="D517" s="18" t="s">
        <v>2106</v>
      </c>
      <c r="E517" s="18" t="s">
        <v>2044</v>
      </c>
      <c r="F517" s="18" t="s">
        <v>2045</v>
      </c>
      <c r="G517" s="19">
        <v>44337</v>
      </c>
      <c r="H517" s="18" t="s">
        <v>405</v>
      </c>
      <c r="I517" s="19">
        <v>44350</v>
      </c>
      <c r="J517" s="19" t="e">
        <v>#N/A</v>
      </c>
      <c r="K517" s="19" t="e">
        <v>#N/A</v>
      </c>
      <c r="L517" s="19" t="e">
        <v>#N/A</v>
      </c>
      <c r="M517" s="19" t="e">
        <v>#N/A</v>
      </c>
      <c r="N517" s="20" t="s">
        <v>361</v>
      </c>
      <c r="O517" s="20" t="e">
        <v>#N/A</v>
      </c>
      <c r="P517" s="18" t="e">
        <f>Applications!$M517-Applications!$G517</f>
        <v>#N/A</v>
      </c>
    </row>
    <row r="518" spans="1:16" ht="20.25" customHeight="1" x14ac:dyDescent="0.35">
      <c r="A518" s="21" t="s">
        <v>2107</v>
      </c>
      <c r="B518" s="21" t="s">
        <v>2108</v>
      </c>
      <c r="C518" s="21" t="s">
        <v>326</v>
      </c>
      <c r="D518" s="21" t="s">
        <v>2109</v>
      </c>
      <c r="E518" s="21" t="s">
        <v>2044</v>
      </c>
      <c r="F518" s="21" t="s">
        <v>2045</v>
      </c>
      <c r="G518" s="22">
        <v>44326</v>
      </c>
      <c r="H518" s="21" t="s">
        <v>360</v>
      </c>
      <c r="I518" s="22">
        <v>44337</v>
      </c>
      <c r="J518" s="22" t="e">
        <v>#N/A</v>
      </c>
      <c r="K518" s="22" t="e">
        <v>#N/A</v>
      </c>
      <c r="L518" s="22" t="e">
        <v>#N/A</v>
      </c>
      <c r="M518" s="22" t="e">
        <v>#N/A</v>
      </c>
      <c r="N518" s="23" t="s">
        <v>361</v>
      </c>
      <c r="O518" s="23" t="e">
        <v>#N/A</v>
      </c>
      <c r="P518" s="21" t="e">
        <f>Applications!$M518-Applications!$G518</f>
        <v>#N/A</v>
      </c>
    </row>
    <row r="519" spans="1:16" ht="20.25" customHeight="1" x14ac:dyDescent="0.35">
      <c r="A519" s="18" t="s">
        <v>2110</v>
      </c>
      <c r="B519" s="18" t="s">
        <v>2111</v>
      </c>
      <c r="C519" s="18" t="s">
        <v>2112</v>
      </c>
      <c r="D519" s="18" t="s">
        <v>2113</v>
      </c>
      <c r="E519" s="18" t="s">
        <v>2044</v>
      </c>
      <c r="F519" s="18" t="s">
        <v>2045</v>
      </c>
      <c r="G519" s="19">
        <v>44326</v>
      </c>
      <c r="H519" s="18" t="s">
        <v>370</v>
      </c>
      <c r="I519" s="19">
        <v>44333</v>
      </c>
      <c r="J519" s="19" t="e">
        <v>#N/A</v>
      </c>
      <c r="K519" s="19" t="e">
        <v>#N/A</v>
      </c>
      <c r="L519" s="19" t="e">
        <v>#N/A</v>
      </c>
      <c r="M519" s="19" t="e">
        <v>#N/A</v>
      </c>
      <c r="N519" s="20" t="s">
        <v>361</v>
      </c>
      <c r="O519" s="20" t="e">
        <v>#N/A</v>
      </c>
      <c r="P519" s="18" t="e">
        <f>Applications!$M519-Applications!$G519</f>
        <v>#N/A</v>
      </c>
    </row>
    <row r="520" spans="1:16" ht="20.25" customHeight="1" x14ac:dyDescent="0.35">
      <c r="A520" s="21" t="s">
        <v>2114</v>
      </c>
      <c r="B520" s="21" t="s">
        <v>688</v>
      </c>
      <c r="C520" s="21" t="s">
        <v>324</v>
      </c>
      <c r="D520" s="21" t="s">
        <v>2115</v>
      </c>
      <c r="E520" s="21" t="s">
        <v>2044</v>
      </c>
      <c r="F520" s="21" t="s">
        <v>2045</v>
      </c>
      <c r="G520" s="22">
        <v>44322</v>
      </c>
      <c r="H520" s="21" t="s">
        <v>432</v>
      </c>
      <c r="I520" s="22">
        <v>44328</v>
      </c>
      <c r="J520" s="22" t="e">
        <v>#N/A</v>
      </c>
      <c r="K520" s="22" t="e">
        <v>#N/A</v>
      </c>
      <c r="L520" s="22" t="e">
        <v>#N/A</v>
      </c>
      <c r="M520" s="22" t="e">
        <v>#N/A</v>
      </c>
      <c r="N520" s="23" t="s">
        <v>361</v>
      </c>
      <c r="O520" s="23" t="e">
        <v>#N/A</v>
      </c>
      <c r="P520" s="21" t="e">
        <f>Applications!$M520-Applications!$G520</f>
        <v>#N/A</v>
      </c>
    </row>
    <row r="521" spans="1:16" ht="20.25" customHeight="1" x14ac:dyDescent="0.35">
      <c r="A521" s="18" t="s">
        <v>2116</v>
      </c>
      <c r="B521" s="18" t="s">
        <v>2117</v>
      </c>
      <c r="C521" s="18" t="s">
        <v>2118</v>
      </c>
      <c r="D521" s="18" t="s">
        <v>2119</v>
      </c>
      <c r="E521" s="18" t="s">
        <v>2044</v>
      </c>
      <c r="F521" s="18" t="s">
        <v>2045</v>
      </c>
      <c r="G521" s="19">
        <v>44309</v>
      </c>
      <c r="H521" s="18" t="s">
        <v>405</v>
      </c>
      <c r="I521" s="19">
        <v>44321</v>
      </c>
      <c r="J521" s="19" t="e">
        <v>#N/A</v>
      </c>
      <c r="K521" s="19" t="e">
        <v>#N/A</v>
      </c>
      <c r="L521" s="19" t="e">
        <v>#N/A</v>
      </c>
      <c r="M521" s="19" t="e">
        <v>#N/A</v>
      </c>
      <c r="N521" s="20" t="s">
        <v>361</v>
      </c>
      <c r="O521" s="20" t="e">
        <v>#N/A</v>
      </c>
      <c r="P521" s="18" t="e">
        <f>Applications!$M521-Applications!$G521</f>
        <v>#N/A</v>
      </c>
    </row>
    <row r="522" spans="1:16" ht="20.25" customHeight="1" x14ac:dyDescent="0.35">
      <c r="A522" s="21" t="s">
        <v>2120</v>
      </c>
      <c r="B522" s="21" t="s">
        <v>2121</v>
      </c>
      <c r="C522" s="21" t="s">
        <v>2122</v>
      </c>
      <c r="D522" s="21" t="s">
        <v>2123</v>
      </c>
      <c r="E522" s="21" t="s">
        <v>2044</v>
      </c>
      <c r="F522" s="21" t="s">
        <v>2045</v>
      </c>
      <c r="G522" s="22">
        <v>44302</v>
      </c>
      <c r="H522" s="21" t="s">
        <v>360</v>
      </c>
      <c r="I522" s="22">
        <v>44312</v>
      </c>
      <c r="J522" s="22" t="e">
        <v>#N/A</v>
      </c>
      <c r="K522" s="22" t="e">
        <v>#N/A</v>
      </c>
      <c r="L522" s="22" t="e">
        <v>#N/A</v>
      </c>
      <c r="M522" s="22" t="e">
        <v>#N/A</v>
      </c>
      <c r="N522" s="23" t="s">
        <v>361</v>
      </c>
      <c r="O522" s="23" t="e">
        <v>#N/A</v>
      </c>
      <c r="P522" s="21" t="e">
        <f>Applications!$M522-Applications!$G522</f>
        <v>#N/A</v>
      </c>
    </row>
    <row r="523" spans="1:16" ht="20.25" customHeight="1" x14ac:dyDescent="0.35">
      <c r="A523" s="18" t="s">
        <v>2124</v>
      </c>
      <c r="B523" s="18" t="s">
        <v>2125</v>
      </c>
      <c r="C523" s="18" t="s">
        <v>2126</v>
      </c>
      <c r="D523" s="18" t="s">
        <v>2127</v>
      </c>
      <c r="E523" s="18" t="s">
        <v>2044</v>
      </c>
      <c r="F523" s="18" t="s">
        <v>2045</v>
      </c>
      <c r="G523" s="19">
        <v>44295</v>
      </c>
      <c r="H523" s="18" t="s">
        <v>544</v>
      </c>
      <c r="I523" s="19">
        <v>44306</v>
      </c>
      <c r="J523" s="19" t="e">
        <v>#N/A</v>
      </c>
      <c r="K523" s="19" t="e">
        <v>#N/A</v>
      </c>
      <c r="L523" s="19" t="e">
        <v>#N/A</v>
      </c>
      <c r="M523" s="19" t="e">
        <v>#N/A</v>
      </c>
      <c r="N523" s="20" t="s">
        <v>361</v>
      </c>
      <c r="O523" s="20" t="e">
        <v>#N/A</v>
      </c>
      <c r="P523" s="18" t="e">
        <f>Applications!$M523-Applications!$G523</f>
        <v>#N/A</v>
      </c>
    </row>
    <row r="524" spans="1:16" ht="20.25" customHeight="1" x14ac:dyDescent="0.35">
      <c r="A524" s="21" t="s">
        <v>2128</v>
      </c>
      <c r="B524" s="21" t="s">
        <v>2129</v>
      </c>
      <c r="C524" s="21" t="s">
        <v>2130</v>
      </c>
      <c r="D524" s="21" t="s">
        <v>2131</v>
      </c>
      <c r="E524" s="21" t="s">
        <v>2044</v>
      </c>
      <c r="F524" s="21" t="s">
        <v>2045</v>
      </c>
      <c r="G524" s="22">
        <v>44295</v>
      </c>
      <c r="H524" s="21" t="s">
        <v>360</v>
      </c>
      <c r="I524" s="22">
        <v>44302</v>
      </c>
      <c r="J524" s="22" t="e">
        <v>#N/A</v>
      </c>
      <c r="K524" s="22" t="e">
        <v>#N/A</v>
      </c>
      <c r="L524" s="22" t="e">
        <v>#N/A</v>
      </c>
      <c r="M524" s="22" t="e">
        <v>#N/A</v>
      </c>
      <c r="N524" s="23" t="s">
        <v>361</v>
      </c>
      <c r="O524" s="23" t="e">
        <v>#N/A</v>
      </c>
      <c r="P524" s="21" t="e">
        <f>Applications!$M524-Applications!$G524</f>
        <v>#N/A</v>
      </c>
    </row>
    <row r="525" spans="1:16" ht="20.25" customHeight="1" x14ac:dyDescent="0.35">
      <c r="A525" s="18" t="s">
        <v>2132</v>
      </c>
      <c r="B525" s="18" t="s">
        <v>2133</v>
      </c>
      <c r="C525" s="18" t="s">
        <v>1310</v>
      </c>
      <c r="D525" s="18" t="s">
        <v>2134</v>
      </c>
      <c r="E525" s="18" t="s">
        <v>2044</v>
      </c>
      <c r="F525" s="18" t="s">
        <v>2045</v>
      </c>
      <c r="G525" s="19">
        <v>44286</v>
      </c>
      <c r="H525" s="18" t="s">
        <v>544</v>
      </c>
      <c r="I525" s="19">
        <v>44299</v>
      </c>
      <c r="J525" s="19" t="e">
        <v>#N/A</v>
      </c>
      <c r="K525" s="19" t="e">
        <v>#N/A</v>
      </c>
      <c r="L525" s="19" t="e">
        <v>#N/A</v>
      </c>
      <c r="M525" s="19" t="e">
        <v>#N/A</v>
      </c>
      <c r="N525" s="20" t="s">
        <v>361</v>
      </c>
      <c r="O525" s="20" t="e">
        <v>#N/A</v>
      </c>
      <c r="P525" s="18" t="e">
        <f>Applications!$M525-Applications!$G525</f>
        <v>#N/A</v>
      </c>
    </row>
    <row r="526" spans="1:16" ht="20.25" customHeight="1" x14ac:dyDescent="0.35">
      <c r="A526" s="21" t="s">
        <v>2135</v>
      </c>
      <c r="B526" s="21" t="s">
        <v>465</v>
      </c>
      <c r="C526" s="21" t="s">
        <v>1989</v>
      </c>
      <c r="D526" s="21" t="s">
        <v>2136</v>
      </c>
      <c r="E526" s="21" t="s">
        <v>2044</v>
      </c>
      <c r="F526" s="21" t="s">
        <v>2045</v>
      </c>
      <c r="G526" s="22">
        <v>44286</v>
      </c>
      <c r="H526" s="21" t="s">
        <v>360</v>
      </c>
      <c r="I526" s="22">
        <v>44298</v>
      </c>
      <c r="J526" s="22" t="e">
        <v>#N/A</v>
      </c>
      <c r="K526" s="22" t="e">
        <v>#N/A</v>
      </c>
      <c r="L526" s="22" t="e">
        <v>#N/A</v>
      </c>
      <c r="M526" s="22" t="e">
        <v>#N/A</v>
      </c>
      <c r="N526" s="23" t="s">
        <v>361</v>
      </c>
      <c r="O526" s="23" t="e">
        <v>#N/A</v>
      </c>
      <c r="P526" s="21" t="e">
        <f>Applications!$M526-Applications!$G526</f>
        <v>#N/A</v>
      </c>
    </row>
    <row r="527" spans="1:16" ht="20.25" customHeight="1" x14ac:dyDescent="0.35">
      <c r="A527" s="18" t="s">
        <v>2137</v>
      </c>
      <c r="B527" s="18" t="s">
        <v>1684</v>
      </c>
      <c r="C527" s="18" t="s">
        <v>2138</v>
      </c>
      <c r="D527" s="18" t="s">
        <v>2139</v>
      </c>
      <c r="E527" s="18" t="s">
        <v>2044</v>
      </c>
      <c r="F527" s="18" t="s">
        <v>2045</v>
      </c>
      <c r="G527" s="19">
        <v>44265</v>
      </c>
      <c r="H527" s="18" t="s">
        <v>370</v>
      </c>
      <c r="I527" s="19">
        <v>44277</v>
      </c>
      <c r="J527" s="19" t="e">
        <v>#N/A</v>
      </c>
      <c r="K527" s="19" t="e">
        <v>#N/A</v>
      </c>
      <c r="L527" s="19" t="e">
        <v>#N/A</v>
      </c>
      <c r="M527" s="19" t="e">
        <v>#N/A</v>
      </c>
      <c r="N527" s="20" t="s">
        <v>361</v>
      </c>
      <c r="O527" s="20" t="e">
        <v>#N/A</v>
      </c>
      <c r="P527" s="18" t="e">
        <f>Applications!$M527-Applications!$G527</f>
        <v>#N/A</v>
      </c>
    </row>
    <row r="528" spans="1:16" ht="20.25" customHeight="1" x14ac:dyDescent="0.35">
      <c r="A528" s="21" t="s">
        <v>2140</v>
      </c>
      <c r="B528" s="21" t="s">
        <v>478</v>
      </c>
      <c r="C528" s="21" t="s">
        <v>2141</v>
      </c>
      <c r="D528" s="21" t="s">
        <v>2142</v>
      </c>
      <c r="E528" s="21" t="s">
        <v>2044</v>
      </c>
      <c r="F528" s="21" t="s">
        <v>2045</v>
      </c>
      <c r="G528" s="22">
        <v>44266</v>
      </c>
      <c r="H528" s="21" t="s">
        <v>360</v>
      </c>
      <c r="I528" s="22">
        <v>44272</v>
      </c>
      <c r="J528" s="22" t="e">
        <v>#N/A</v>
      </c>
      <c r="K528" s="22" t="e">
        <v>#N/A</v>
      </c>
      <c r="L528" s="22" t="e">
        <v>#N/A</v>
      </c>
      <c r="M528" s="22" t="e">
        <v>#N/A</v>
      </c>
      <c r="N528" s="23" t="s">
        <v>361</v>
      </c>
      <c r="O528" s="23" t="e">
        <v>#N/A</v>
      </c>
      <c r="P528" s="21" t="e">
        <f>Applications!$M528-Applications!$G528</f>
        <v>#N/A</v>
      </c>
    </row>
    <row r="529" spans="1:16" ht="20.25" customHeight="1" x14ac:dyDescent="0.35">
      <c r="A529" s="18" t="s">
        <v>2143</v>
      </c>
      <c r="B529" s="18" t="s">
        <v>2121</v>
      </c>
      <c r="C529" s="18" t="s">
        <v>2144</v>
      </c>
      <c r="D529" s="18" t="s">
        <v>2145</v>
      </c>
      <c r="E529" s="18" t="s">
        <v>2044</v>
      </c>
      <c r="F529" s="18" t="s">
        <v>2045</v>
      </c>
      <c r="G529" s="19">
        <v>44249</v>
      </c>
      <c r="H529" s="18" t="s">
        <v>360</v>
      </c>
      <c r="I529" s="19">
        <v>44260</v>
      </c>
      <c r="J529" s="19" t="e">
        <v>#N/A</v>
      </c>
      <c r="K529" s="19" t="e">
        <v>#N/A</v>
      </c>
      <c r="L529" s="19" t="e">
        <v>#N/A</v>
      </c>
      <c r="M529" s="19" t="e">
        <v>#N/A</v>
      </c>
      <c r="N529" s="20" t="s">
        <v>361</v>
      </c>
      <c r="O529" s="20" t="e">
        <v>#N/A</v>
      </c>
      <c r="P529" s="18" t="e">
        <f>Applications!$M529-Applications!$G529</f>
        <v>#N/A</v>
      </c>
    </row>
    <row r="530" spans="1:16" ht="20.25" customHeight="1" x14ac:dyDescent="0.35">
      <c r="A530" s="21" t="s">
        <v>2146</v>
      </c>
      <c r="B530" s="21" t="s">
        <v>175</v>
      </c>
      <c r="C530" s="21" t="s">
        <v>1121</v>
      </c>
      <c r="D530" s="21" t="s">
        <v>2147</v>
      </c>
      <c r="E530" s="21" t="s">
        <v>2044</v>
      </c>
      <c r="F530" s="21" t="s">
        <v>2045</v>
      </c>
      <c r="G530" s="22">
        <v>44249</v>
      </c>
      <c r="H530" s="21" t="s">
        <v>405</v>
      </c>
      <c r="I530" s="22">
        <v>44260</v>
      </c>
      <c r="J530" s="22" t="e">
        <v>#N/A</v>
      </c>
      <c r="K530" s="22" t="e">
        <v>#N/A</v>
      </c>
      <c r="L530" s="22" t="e">
        <v>#N/A</v>
      </c>
      <c r="M530" s="22" t="e">
        <v>#N/A</v>
      </c>
      <c r="N530" s="23" t="s">
        <v>361</v>
      </c>
      <c r="O530" s="23" t="e">
        <v>#N/A</v>
      </c>
      <c r="P530" s="21" t="e">
        <f>Applications!$M530-Applications!$G530</f>
        <v>#N/A</v>
      </c>
    </row>
    <row r="531" spans="1:16" ht="20.25" customHeight="1" x14ac:dyDescent="0.35">
      <c r="A531" s="18" t="s">
        <v>2148</v>
      </c>
      <c r="B531" s="18" t="s">
        <v>1099</v>
      </c>
      <c r="C531" s="18" t="s">
        <v>232</v>
      </c>
      <c r="D531" s="18" t="s">
        <v>2149</v>
      </c>
      <c r="E531" s="18" t="s">
        <v>2044</v>
      </c>
      <c r="F531" s="18" t="s">
        <v>2045</v>
      </c>
      <c r="G531" s="19">
        <v>44249</v>
      </c>
      <c r="H531" s="18" t="s">
        <v>360</v>
      </c>
      <c r="I531" s="19">
        <v>44258</v>
      </c>
      <c r="J531" s="19" t="e">
        <v>#N/A</v>
      </c>
      <c r="K531" s="19" t="e">
        <v>#N/A</v>
      </c>
      <c r="L531" s="19" t="e">
        <v>#N/A</v>
      </c>
      <c r="M531" s="19" t="e">
        <v>#N/A</v>
      </c>
      <c r="N531" s="20" t="s">
        <v>361</v>
      </c>
      <c r="O531" s="20" t="e">
        <v>#N/A</v>
      </c>
      <c r="P531" s="18" t="e">
        <f>Applications!$M531-Applications!$G531</f>
        <v>#N/A</v>
      </c>
    </row>
    <row r="532" spans="1:16" ht="20.25" customHeight="1" x14ac:dyDescent="0.35">
      <c r="A532" s="21" t="s">
        <v>2150</v>
      </c>
      <c r="B532" s="21" t="s">
        <v>2151</v>
      </c>
      <c r="C532" s="21" t="s">
        <v>2152</v>
      </c>
      <c r="D532" s="21" t="s">
        <v>2153</v>
      </c>
      <c r="E532" s="21" t="s">
        <v>2044</v>
      </c>
      <c r="F532" s="21" t="s">
        <v>2045</v>
      </c>
      <c r="G532" s="22">
        <v>44231</v>
      </c>
      <c r="H532" s="21" t="s">
        <v>432</v>
      </c>
      <c r="I532" s="22">
        <v>44250</v>
      </c>
      <c r="J532" s="22" t="e">
        <v>#N/A</v>
      </c>
      <c r="K532" s="22" t="e">
        <v>#N/A</v>
      </c>
      <c r="L532" s="22" t="e">
        <v>#N/A</v>
      </c>
      <c r="M532" s="22" t="e">
        <v>#N/A</v>
      </c>
      <c r="N532" s="23" t="s">
        <v>361</v>
      </c>
      <c r="O532" s="23" t="e">
        <v>#N/A</v>
      </c>
      <c r="P532" s="21" t="e">
        <f>Applications!$M532-Applications!$G532</f>
        <v>#N/A</v>
      </c>
    </row>
    <row r="533" spans="1:16" ht="20.25" customHeight="1" x14ac:dyDescent="0.35">
      <c r="A533" s="18" t="s">
        <v>2154</v>
      </c>
      <c r="B533" s="18" t="s">
        <v>236</v>
      </c>
      <c r="C533" s="18" t="s">
        <v>1335</v>
      </c>
      <c r="D533" s="18" t="s">
        <v>2155</v>
      </c>
      <c r="E533" s="18" t="s">
        <v>2044</v>
      </c>
      <c r="F533" s="18" t="s">
        <v>2045</v>
      </c>
      <c r="G533" s="19">
        <v>44239</v>
      </c>
      <c r="H533" s="18" t="s">
        <v>360</v>
      </c>
      <c r="I533" s="19">
        <v>44249</v>
      </c>
      <c r="J533" s="19" t="e">
        <v>#N/A</v>
      </c>
      <c r="K533" s="19" t="e">
        <v>#N/A</v>
      </c>
      <c r="L533" s="19" t="e">
        <v>#N/A</v>
      </c>
      <c r="M533" s="19" t="e">
        <v>#N/A</v>
      </c>
      <c r="N533" s="20" t="s">
        <v>361</v>
      </c>
      <c r="O533" s="20" t="e">
        <v>#N/A</v>
      </c>
      <c r="P533" s="18" t="e">
        <f>Applications!$M533-Applications!$G533</f>
        <v>#N/A</v>
      </c>
    </row>
    <row r="534" spans="1:16" ht="20.25" customHeight="1" x14ac:dyDescent="0.35">
      <c r="A534" s="21" t="s">
        <v>2156</v>
      </c>
      <c r="B534" s="21" t="s">
        <v>719</v>
      </c>
      <c r="C534" s="21" t="s">
        <v>2157</v>
      </c>
      <c r="D534" s="21" t="s">
        <v>2158</v>
      </c>
      <c r="E534" s="21" t="s">
        <v>2044</v>
      </c>
      <c r="F534" s="21" t="s">
        <v>2045</v>
      </c>
      <c r="G534" s="22">
        <v>44218</v>
      </c>
      <c r="H534" s="21" t="s">
        <v>370</v>
      </c>
      <c r="I534" s="22">
        <v>44242</v>
      </c>
      <c r="J534" s="22" t="e">
        <v>#N/A</v>
      </c>
      <c r="K534" s="22" t="e">
        <v>#N/A</v>
      </c>
      <c r="L534" s="22" t="e">
        <v>#N/A</v>
      </c>
      <c r="M534" s="22" t="e">
        <v>#N/A</v>
      </c>
      <c r="N534" s="23" t="s">
        <v>361</v>
      </c>
      <c r="O534" s="23" t="e">
        <v>#N/A</v>
      </c>
      <c r="P534" s="21" t="e">
        <f>Applications!$M534-Applications!$G534</f>
        <v>#N/A</v>
      </c>
    </row>
    <row r="535" spans="1:16" ht="20.25" customHeight="1" x14ac:dyDescent="0.35">
      <c r="A535" s="18" t="s">
        <v>2159</v>
      </c>
      <c r="B535" s="18" t="s">
        <v>2160</v>
      </c>
      <c r="C535" s="18" t="s">
        <v>2161</v>
      </c>
      <c r="D535" s="18" t="s">
        <v>2162</v>
      </c>
      <c r="E535" s="18" t="s">
        <v>2044</v>
      </c>
      <c r="F535" s="18" t="s">
        <v>2045</v>
      </c>
      <c r="G535" s="19">
        <v>44231</v>
      </c>
      <c r="H535" s="18" t="s">
        <v>360</v>
      </c>
      <c r="I535" s="19">
        <v>44242</v>
      </c>
      <c r="J535" s="19" t="e">
        <v>#N/A</v>
      </c>
      <c r="K535" s="19" t="e">
        <v>#N/A</v>
      </c>
      <c r="L535" s="19" t="e">
        <v>#N/A</v>
      </c>
      <c r="M535" s="19" t="e">
        <v>#N/A</v>
      </c>
      <c r="N535" s="20" t="s">
        <v>361</v>
      </c>
      <c r="O535" s="20" t="e">
        <v>#N/A</v>
      </c>
      <c r="P535" s="18" t="e">
        <f>Applications!$M535-Applications!$G535</f>
        <v>#N/A</v>
      </c>
    </row>
    <row r="536" spans="1:16" ht="20.25" customHeight="1" x14ac:dyDescent="0.35">
      <c r="A536" s="21" t="s">
        <v>2163</v>
      </c>
      <c r="B536" s="21" t="s">
        <v>253</v>
      </c>
      <c r="C536" s="21" t="s">
        <v>2164</v>
      </c>
      <c r="D536" s="21" t="s">
        <v>2165</v>
      </c>
      <c r="E536" s="21" t="s">
        <v>2044</v>
      </c>
      <c r="F536" s="21" t="s">
        <v>2045</v>
      </c>
      <c r="G536" s="22">
        <v>44225</v>
      </c>
      <c r="H536" s="21" t="s">
        <v>360</v>
      </c>
      <c r="I536" s="22">
        <v>44239</v>
      </c>
      <c r="J536" s="22" t="e">
        <v>#N/A</v>
      </c>
      <c r="K536" s="22" t="e">
        <v>#N/A</v>
      </c>
      <c r="L536" s="22" t="e">
        <v>#N/A</v>
      </c>
      <c r="M536" s="22" t="e">
        <v>#N/A</v>
      </c>
      <c r="N536" s="23" t="s">
        <v>361</v>
      </c>
      <c r="O536" s="23" t="e">
        <v>#N/A</v>
      </c>
      <c r="P536" s="21" t="e">
        <f>Applications!$M536-Applications!$G536</f>
        <v>#N/A</v>
      </c>
    </row>
    <row r="537" spans="1:16" ht="20.25" customHeight="1" x14ac:dyDescent="0.35">
      <c r="A537" s="18" t="s">
        <v>2166</v>
      </c>
      <c r="B537" s="18" t="s">
        <v>198</v>
      </c>
      <c r="C537" s="18" t="s">
        <v>2167</v>
      </c>
      <c r="D537" s="18" t="s">
        <v>2168</v>
      </c>
      <c r="E537" s="18" t="s">
        <v>2044</v>
      </c>
      <c r="F537" s="18" t="s">
        <v>2045</v>
      </c>
      <c r="G537" s="19">
        <v>44218</v>
      </c>
      <c r="H537" s="18" t="s">
        <v>360</v>
      </c>
      <c r="I537" s="19">
        <v>44237</v>
      </c>
      <c r="J537" s="19" t="e">
        <v>#N/A</v>
      </c>
      <c r="K537" s="19" t="e">
        <v>#N/A</v>
      </c>
      <c r="L537" s="19" t="e">
        <v>#N/A</v>
      </c>
      <c r="M537" s="19" t="e">
        <v>#N/A</v>
      </c>
      <c r="N537" s="20" t="s">
        <v>361</v>
      </c>
      <c r="O537" s="20" t="e">
        <v>#N/A</v>
      </c>
      <c r="P537" s="18" t="e">
        <f>Applications!$M537-Applications!$G537</f>
        <v>#N/A</v>
      </c>
    </row>
    <row r="538" spans="1:16" ht="20.25" customHeight="1" x14ac:dyDescent="0.35">
      <c r="A538" s="21" t="s">
        <v>2169</v>
      </c>
      <c r="B538" s="21" t="s">
        <v>2170</v>
      </c>
      <c r="C538" s="21" t="s">
        <v>232</v>
      </c>
      <c r="D538" s="21" t="s">
        <v>2171</v>
      </c>
      <c r="E538" s="21" t="s">
        <v>2044</v>
      </c>
      <c r="F538" s="21" t="s">
        <v>2045</v>
      </c>
      <c r="G538" s="22">
        <v>44225</v>
      </c>
      <c r="H538" s="21" t="s">
        <v>544</v>
      </c>
      <c r="I538" s="22">
        <v>44236</v>
      </c>
      <c r="J538" s="22" t="e">
        <v>#N/A</v>
      </c>
      <c r="K538" s="22" t="e">
        <v>#N/A</v>
      </c>
      <c r="L538" s="22" t="e">
        <v>#N/A</v>
      </c>
      <c r="M538" s="22" t="e">
        <v>#N/A</v>
      </c>
      <c r="N538" s="23" t="s">
        <v>361</v>
      </c>
      <c r="O538" s="23" t="e">
        <v>#N/A</v>
      </c>
      <c r="P538" s="21" t="e">
        <f>Applications!$M538-Applications!$G538</f>
        <v>#N/A</v>
      </c>
    </row>
    <row r="539" spans="1:16" ht="20.25" customHeight="1" x14ac:dyDescent="0.35">
      <c r="A539" s="18" t="s">
        <v>2172</v>
      </c>
      <c r="B539" s="18" t="s">
        <v>712</v>
      </c>
      <c r="C539" s="18" t="s">
        <v>2173</v>
      </c>
      <c r="D539" s="18" t="s">
        <v>2174</v>
      </c>
      <c r="E539" s="18" t="s">
        <v>2044</v>
      </c>
      <c r="F539" s="18" t="s">
        <v>2045</v>
      </c>
      <c r="G539" s="19">
        <v>44349</v>
      </c>
      <c r="H539" s="18" t="s">
        <v>360</v>
      </c>
      <c r="I539" s="19">
        <v>44355</v>
      </c>
      <c r="J539" s="19">
        <v>44364</v>
      </c>
      <c r="K539" s="19" t="e">
        <v>#N/A</v>
      </c>
      <c r="L539" s="19" t="e">
        <v>#N/A</v>
      </c>
      <c r="M539" s="19" t="e">
        <v>#N/A</v>
      </c>
      <c r="N539" s="20" t="s">
        <v>361</v>
      </c>
      <c r="O539" s="20" t="e">
        <v>#N/A</v>
      </c>
      <c r="P539" s="18" t="e">
        <f>Applications!$M539-Applications!$G539</f>
        <v>#N/A</v>
      </c>
    </row>
    <row r="540" spans="1:16" ht="20.25" customHeight="1" x14ac:dyDescent="0.35">
      <c r="A540" s="21" t="s">
        <v>2175</v>
      </c>
      <c r="B540" s="21" t="s">
        <v>1331</v>
      </c>
      <c r="C540" s="21" t="s">
        <v>2176</v>
      </c>
      <c r="D540" s="21" t="s">
        <v>2177</v>
      </c>
      <c r="E540" s="21" t="s">
        <v>2044</v>
      </c>
      <c r="F540" s="21" t="s">
        <v>2045</v>
      </c>
      <c r="G540" s="22">
        <v>44330</v>
      </c>
      <c r="H540" s="21" t="s">
        <v>360</v>
      </c>
      <c r="I540" s="22">
        <v>44337</v>
      </c>
      <c r="J540" s="22">
        <v>44357</v>
      </c>
      <c r="K540" s="22" t="e">
        <v>#N/A</v>
      </c>
      <c r="L540" s="22" t="e">
        <v>#N/A</v>
      </c>
      <c r="M540" s="22" t="e">
        <v>#N/A</v>
      </c>
      <c r="N540" s="23" t="s">
        <v>361</v>
      </c>
      <c r="O540" s="23" t="e">
        <v>#N/A</v>
      </c>
      <c r="P540" s="21" t="e">
        <f>Applications!$M540-Applications!$G540</f>
        <v>#N/A</v>
      </c>
    </row>
    <row r="541" spans="1:16" ht="20.25" customHeight="1" x14ac:dyDescent="0.35">
      <c r="A541" s="18" t="s">
        <v>2178</v>
      </c>
      <c r="B541" s="18" t="s">
        <v>2179</v>
      </c>
      <c r="C541" s="18" t="s">
        <v>2180</v>
      </c>
      <c r="D541" s="18" t="s">
        <v>2181</v>
      </c>
      <c r="E541" s="18" t="s">
        <v>2044</v>
      </c>
      <c r="F541" s="18" t="s">
        <v>2045</v>
      </c>
      <c r="G541" s="19">
        <v>44329</v>
      </c>
      <c r="H541" s="18" t="s">
        <v>360</v>
      </c>
      <c r="I541" s="19">
        <v>44342</v>
      </c>
      <c r="J541" s="19">
        <v>44355</v>
      </c>
      <c r="K541" s="19" t="e">
        <v>#N/A</v>
      </c>
      <c r="L541" s="19" t="e">
        <v>#N/A</v>
      </c>
      <c r="M541" s="19" t="e">
        <v>#N/A</v>
      </c>
      <c r="N541" s="20" t="s">
        <v>361</v>
      </c>
      <c r="O541" s="20" t="e">
        <v>#N/A</v>
      </c>
      <c r="P541" s="18" t="e">
        <f>Applications!$M541-Applications!$G541</f>
        <v>#N/A</v>
      </c>
    </row>
    <row r="542" spans="1:16" ht="20.25" customHeight="1" x14ac:dyDescent="0.35">
      <c r="A542" s="21" t="s">
        <v>2182</v>
      </c>
      <c r="B542" s="21" t="s">
        <v>1943</v>
      </c>
      <c r="C542" s="21" t="s">
        <v>2183</v>
      </c>
      <c r="D542" s="21" t="s">
        <v>2184</v>
      </c>
      <c r="E542" s="21" t="s">
        <v>2044</v>
      </c>
      <c r="F542" s="21" t="s">
        <v>2045</v>
      </c>
      <c r="G542" s="22">
        <v>44309</v>
      </c>
      <c r="H542" s="21" t="s">
        <v>360</v>
      </c>
      <c r="I542" s="22">
        <v>44326</v>
      </c>
      <c r="J542" s="22">
        <v>44341</v>
      </c>
      <c r="K542" s="22" t="e">
        <v>#N/A</v>
      </c>
      <c r="L542" s="22" t="e">
        <v>#N/A</v>
      </c>
      <c r="M542" s="22" t="e">
        <v>#N/A</v>
      </c>
      <c r="N542" s="23" t="s">
        <v>361</v>
      </c>
      <c r="O542" s="23" t="e">
        <v>#N/A</v>
      </c>
      <c r="P542" s="21" t="e">
        <f>Applications!$M542-Applications!$G542</f>
        <v>#N/A</v>
      </c>
    </row>
    <row r="543" spans="1:16" ht="20.25" customHeight="1" x14ac:dyDescent="0.35">
      <c r="A543" s="18" t="s">
        <v>2185</v>
      </c>
      <c r="B543" s="18" t="s">
        <v>215</v>
      </c>
      <c r="C543" s="18" t="s">
        <v>2186</v>
      </c>
      <c r="D543" s="18" t="s">
        <v>2187</v>
      </c>
      <c r="E543" s="18" t="s">
        <v>2044</v>
      </c>
      <c r="F543" s="18" t="s">
        <v>2045</v>
      </c>
      <c r="G543" s="19">
        <v>44295</v>
      </c>
      <c r="H543" s="18" t="s">
        <v>360</v>
      </c>
      <c r="I543" s="19">
        <v>44308</v>
      </c>
      <c r="J543" s="19">
        <v>44320</v>
      </c>
      <c r="K543" s="19" t="e">
        <v>#N/A</v>
      </c>
      <c r="L543" s="19" t="e">
        <v>#N/A</v>
      </c>
      <c r="M543" s="19" t="e">
        <v>#N/A</v>
      </c>
      <c r="N543" s="20" t="s">
        <v>361</v>
      </c>
      <c r="O543" s="20" t="e">
        <v>#N/A</v>
      </c>
      <c r="P543" s="18" t="e">
        <f>Applications!$M543-Applications!$G543</f>
        <v>#N/A</v>
      </c>
    </row>
    <row r="544" spans="1:16" ht="20.25" customHeight="1" x14ac:dyDescent="0.35">
      <c r="A544" s="21" t="s">
        <v>2188</v>
      </c>
      <c r="B544" s="21" t="s">
        <v>417</v>
      </c>
      <c r="C544" s="21" t="s">
        <v>2189</v>
      </c>
      <c r="D544" s="21" t="s">
        <v>2190</v>
      </c>
      <c r="E544" s="21" t="s">
        <v>2044</v>
      </c>
      <c r="F544" s="21" t="s">
        <v>2045</v>
      </c>
      <c r="G544" s="22">
        <v>44286</v>
      </c>
      <c r="H544" s="21" t="s">
        <v>360</v>
      </c>
      <c r="I544" s="22">
        <v>44294</v>
      </c>
      <c r="J544" s="22">
        <v>44307</v>
      </c>
      <c r="K544" s="22" t="e">
        <v>#N/A</v>
      </c>
      <c r="L544" s="22" t="e">
        <v>#N/A</v>
      </c>
      <c r="M544" s="22" t="e">
        <v>#N/A</v>
      </c>
      <c r="N544" s="23" t="s">
        <v>361</v>
      </c>
      <c r="O544" s="23" t="e">
        <v>#N/A</v>
      </c>
      <c r="P544" s="21" t="e">
        <f>Applications!$M544-Applications!$G544</f>
        <v>#N/A</v>
      </c>
    </row>
    <row r="545" spans="1:16" ht="20.25" customHeight="1" x14ac:dyDescent="0.35">
      <c r="A545" s="18" t="s">
        <v>2191</v>
      </c>
      <c r="B545" s="18" t="s">
        <v>236</v>
      </c>
      <c r="C545" s="18" t="s">
        <v>2192</v>
      </c>
      <c r="D545" s="18" t="s">
        <v>2193</v>
      </c>
      <c r="E545" s="18" t="s">
        <v>2044</v>
      </c>
      <c r="F545" s="18" t="s">
        <v>2045</v>
      </c>
      <c r="G545" s="19">
        <v>44280</v>
      </c>
      <c r="H545" s="18" t="s">
        <v>462</v>
      </c>
      <c r="I545" s="19">
        <v>44292</v>
      </c>
      <c r="J545" s="19">
        <v>44306</v>
      </c>
      <c r="K545" s="19" t="e">
        <v>#N/A</v>
      </c>
      <c r="L545" s="19" t="e">
        <v>#N/A</v>
      </c>
      <c r="M545" s="19" t="e">
        <v>#N/A</v>
      </c>
      <c r="N545" s="20" t="s">
        <v>361</v>
      </c>
      <c r="O545" s="20" t="e">
        <v>#N/A</v>
      </c>
      <c r="P545" s="18" t="e">
        <f>Applications!$M545-Applications!$G545</f>
        <v>#N/A</v>
      </c>
    </row>
    <row r="546" spans="1:16" ht="20.25" customHeight="1" x14ac:dyDescent="0.35">
      <c r="A546" s="21" t="s">
        <v>2194</v>
      </c>
      <c r="B546" s="21" t="s">
        <v>866</v>
      </c>
      <c r="C546" s="21" t="s">
        <v>2195</v>
      </c>
      <c r="D546" s="21" t="s">
        <v>2196</v>
      </c>
      <c r="E546" s="21" t="s">
        <v>2044</v>
      </c>
      <c r="F546" s="21" t="s">
        <v>2045</v>
      </c>
      <c r="G546" s="22">
        <v>44284</v>
      </c>
      <c r="H546" s="21" t="s">
        <v>462</v>
      </c>
      <c r="I546" s="22">
        <v>44292</v>
      </c>
      <c r="J546" s="22">
        <v>44299</v>
      </c>
      <c r="K546" s="22" t="e">
        <v>#N/A</v>
      </c>
      <c r="L546" s="22" t="e">
        <v>#N/A</v>
      </c>
      <c r="M546" s="22" t="e">
        <v>#N/A</v>
      </c>
      <c r="N546" s="23" t="s">
        <v>361</v>
      </c>
      <c r="O546" s="23" t="e">
        <v>#N/A</v>
      </c>
      <c r="P546" s="21" t="e">
        <f>Applications!$M546-Applications!$G546</f>
        <v>#N/A</v>
      </c>
    </row>
    <row r="547" spans="1:16" ht="20.25" customHeight="1" x14ac:dyDescent="0.35">
      <c r="A547" s="18" t="s">
        <v>2197</v>
      </c>
      <c r="B547" s="18" t="s">
        <v>448</v>
      </c>
      <c r="C547" s="18" t="s">
        <v>643</v>
      </c>
      <c r="D547" s="18" t="s">
        <v>2198</v>
      </c>
      <c r="E547" s="18" t="s">
        <v>2044</v>
      </c>
      <c r="F547" s="18" t="s">
        <v>2045</v>
      </c>
      <c r="G547" s="19">
        <v>44266</v>
      </c>
      <c r="H547" s="18" t="s">
        <v>360</v>
      </c>
      <c r="I547" s="19">
        <v>44277</v>
      </c>
      <c r="J547" s="19">
        <v>44285</v>
      </c>
      <c r="K547" s="19" t="e">
        <v>#N/A</v>
      </c>
      <c r="L547" s="19" t="e">
        <v>#N/A</v>
      </c>
      <c r="M547" s="19" t="e">
        <v>#N/A</v>
      </c>
      <c r="N547" s="20" t="s">
        <v>361</v>
      </c>
      <c r="O547" s="20" t="e">
        <v>#N/A</v>
      </c>
      <c r="P547" s="18" t="e">
        <f>Applications!$M547-Applications!$G547</f>
        <v>#N/A</v>
      </c>
    </row>
    <row r="548" spans="1:16" ht="20.25" customHeight="1" x14ac:dyDescent="0.35">
      <c r="A548" s="21" t="s">
        <v>2199</v>
      </c>
      <c r="B548" s="21" t="s">
        <v>215</v>
      </c>
      <c r="C548" s="21" t="s">
        <v>2200</v>
      </c>
      <c r="D548" s="21" t="s">
        <v>2201</v>
      </c>
      <c r="E548" s="21" t="s">
        <v>2044</v>
      </c>
      <c r="F548" s="21" t="s">
        <v>2045</v>
      </c>
      <c r="G548" s="22">
        <v>44242</v>
      </c>
      <c r="H548" s="21" t="s">
        <v>360</v>
      </c>
      <c r="I548" s="22">
        <v>44256</v>
      </c>
      <c r="J548" s="22">
        <v>44271</v>
      </c>
      <c r="K548" s="22" t="e">
        <v>#N/A</v>
      </c>
      <c r="L548" s="22" t="e">
        <v>#N/A</v>
      </c>
      <c r="M548" s="22" t="e">
        <v>#N/A</v>
      </c>
      <c r="N548" s="23" t="s">
        <v>361</v>
      </c>
      <c r="O548" s="23" t="e">
        <v>#N/A</v>
      </c>
      <c r="P548" s="21" t="e">
        <f>Applications!$M548-Applications!$G548</f>
        <v>#N/A</v>
      </c>
    </row>
    <row r="549" spans="1:16" ht="20.25" customHeight="1" x14ac:dyDescent="0.35">
      <c r="A549" s="18" t="s">
        <v>2202</v>
      </c>
      <c r="B549" s="18" t="s">
        <v>1146</v>
      </c>
      <c r="C549" s="18" t="s">
        <v>2203</v>
      </c>
      <c r="D549" s="18" t="s">
        <v>2204</v>
      </c>
      <c r="E549" s="18" t="s">
        <v>2044</v>
      </c>
      <c r="F549" s="18" t="s">
        <v>2045</v>
      </c>
      <c r="G549" s="19">
        <v>44252</v>
      </c>
      <c r="H549" s="18" t="s">
        <v>360</v>
      </c>
      <c r="I549" s="19">
        <v>44260</v>
      </c>
      <c r="J549" s="19">
        <v>44267</v>
      </c>
      <c r="K549" s="19" t="e">
        <v>#N/A</v>
      </c>
      <c r="L549" s="19" t="e">
        <v>#N/A</v>
      </c>
      <c r="M549" s="19" t="e">
        <v>#N/A</v>
      </c>
      <c r="N549" s="20" t="s">
        <v>361</v>
      </c>
      <c r="O549" s="20" t="e">
        <v>#N/A</v>
      </c>
      <c r="P549" s="18" t="e">
        <f>Applications!$M549-Applications!$G549</f>
        <v>#N/A</v>
      </c>
    </row>
    <row r="550" spans="1:16" ht="20.25" customHeight="1" x14ac:dyDescent="0.35">
      <c r="A550" s="21" t="s">
        <v>2205</v>
      </c>
      <c r="B550" s="21" t="s">
        <v>837</v>
      </c>
      <c r="C550" s="21" t="s">
        <v>2206</v>
      </c>
      <c r="D550" s="21" t="s">
        <v>2207</v>
      </c>
      <c r="E550" s="21" t="s">
        <v>2044</v>
      </c>
      <c r="F550" s="21" t="s">
        <v>2045</v>
      </c>
      <c r="G550" s="22">
        <v>44231</v>
      </c>
      <c r="H550" s="21" t="s">
        <v>360</v>
      </c>
      <c r="I550" s="22">
        <v>44238</v>
      </c>
      <c r="J550" s="22">
        <v>44249</v>
      </c>
      <c r="K550" s="22" t="e">
        <v>#N/A</v>
      </c>
      <c r="L550" s="22" t="e">
        <v>#N/A</v>
      </c>
      <c r="M550" s="22" t="e">
        <v>#N/A</v>
      </c>
      <c r="N550" s="23" t="s">
        <v>361</v>
      </c>
      <c r="O550" s="23" t="e">
        <v>#N/A</v>
      </c>
      <c r="P550" s="21" t="e">
        <f>Applications!$M550-Applications!$G550</f>
        <v>#N/A</v>
      </c>
    </row>
    <row r="551" spans="1:16" ht="20.25" customHeight="1" x14ac:dyDescent="0.35">
      <c r="A551" s="18" t="s">
        <v>2208</v>
      </c>
      <c r="B551" s="18" t="s">
        <v>1774</v>
      </c>
      <c r="C551" s="18" t="s">
        <v>2209</v>
      </c>
      <c r="D551" s="18" t="s">
        <v>2210</v>
      </c>
      <c r="E551" s="18" t="s">
        <v>2044</v>
      </c>
      <c r="F551" s="18" t="s">
        <v>2045</v>
      </c>
      <c r="G551" s="19">
        <v>44218</v>
      </c>
      <c r="H551" s="18" t="s">
        <v>360</v>
      </c>
      <c r="I551" s="19">
        <v>44229</v>
      </c>
      <c r="J551" s="19">
        <v>44239</v>
      </c>
      <c r="K551" s="19" t="e">
        <v>#N/A</v>
      </c>
      <c r="L551" s="19" t="e">
        <v>#N/A</v>
      </c>
      <c r="M551" s="19" t="e">
        <v>#N/A</v>
      </c>
      <c r="N551" s="20" t="s">
        <v>361</v>
      </c>
      <c r="O551" s="20" t="e">
        <v>#N/A</v>
      </c>
      <c r="P551" s="18" t="e">
        <f>Applications!$M551-Applications!$G551</f>
        <v>#N/A</v>
      </c>
    </row>
    <row r="552" spans="1:16" ht="20.25" customHeight="1" x14ac:dyDescent="0.35">
      <c r="A552" s="21" t="s">
        <v>2211</v>
      </c>
      <c r="B552" s="21" t="s">
        <v>417</v>
      </c>
      <c r="C552" s="21" t="s">
        <v>2212</v>
      </c>
      <c r="D552" s="21" t="s">
        <v>2213</v>
      </c>
      <c r="E552" s="21" t="s">
        <v>2044</v>
      </c>
      <c r="F552" s="21" t="s">
        <v>2045</v>
      </c>
      <c r="G552" s="22">
        <v>44225</v>
      </c>
      <c r="H552" s="21" t="s">
        <v>405</v>
      </c>
      <c r="I552" s="22">
        <v>44232</v>
      </c>
      <c r="J552" s="22">
        <v>44238</v>
      </c>
      <c r="K552" s="22" t="e">
        <v>#N/A</v>
      </c>
      <c r="L552" s="22" t="e">
        <v>#N/A</v>
      </c>
      <c r="M552" s="22" t="e">
        <v>#N/A</v>
      </c>
      <c r="N552" s="23" t="s">
        <v>361</v>
      </c>
      <c r="O552" s="23" t="e">
        <v>#N/A</v>
      </c>
      <c r="P552" s="21" t="e">
        <f>Applications!$M552-Applications!$G552</f>
        <v>#N/A</v>
      </c>
    </row>
    <row r="553" spans="1:16" ht="20.25" customHeight="1" x14ac:dyDescent="0.35">
      <c r="A553" s="18" t="s">
        <v>2214</v>
      </c>
      <c r="B553" s="18" t="s">
        <v>2215</v>
      </c>
      <c r="C553" s="18" t="s">
        <v>2216</v>
      </c>
      <c r="D553" s="18" t="s">
        <v>2217</v>
      </c>
      <c r="E553" s="18" t="s">
        <v>2044</v>
      </c>
      <c r="F553" s="18" t="s">
        <v>2045</v>
      </c>
      <c r="G553" s="19">
        <v>44215</v>
      </c>
      <c r="H553" s="18" t="s">
        <v>370</v>
      </c>
      <c r="I553" s="19">
        <v>44224</v>
      </c>
      <c r="J553" s="19">
        <v>44237</v>
      </c>
      <c r="K553" s="19" t="e">
        <v>#N/A</v>
      </c>
      <c r="L553" s="19" t="e">
        <v>#N/A</v>
      </c>
      <c r="M553" s="19" t="e">
        <v>#N/A</v>
      </c>
      <c r="N553" s="20" t="s">
        <v>361</v>
      </c>
      <c r="O553" s="20" t="e">
        <v>#N/A</v>
      </c>
      <c r="P553" s="18" t="e">
        <f>Applications!$M553-Applications!$G553</f>
        <v>#N/A</v>
      </c>
    </row>
    <row r="554" spans="1:16" ht="20.25" customHeight="1" x14ac:dyDescent="0.35">
      <c r="A554" s="21" t="s">
        <v>2218</v>
      </c>
      <c r="B554" s="21" t="s">
        <v>2219</v>
      </c>
      <c r="C554" s="21" t="s">
        <v>2220</v>
      </c>
      <c r="D554" s="21" t="s">
        <v>2221</v>
      </c>
      <c r="E554" s="21" t="s">
        <v>2044</v>
      </c>
      <c r="F554" s="21" t="s">
        <v>2045</v>
      </c>
      <c r="G554" s="22">
        <v>44356</v>
      </c>
      <c r="H554" s="21" t="s">
        <v>360</v>
      </c>
      <c r="I554" s="22">
        <v>44368</v>
      </c>
      <c r="J554" s="22">
        <v>44383</v>
      </c>
      <c r="K554" s="22">
        <v>44390</v>
      </c>
      <c r="L554" s="22" t="e">
        <v>#N/A</v>
      </c>
      <c r="M554" s="22" t="e">
        <v>#N/A</v>
      </c>
      <c r="N554" s="23" t="s">
        <v>361</v>
      </c>
      <c r="O554" s="23" t="e">
        <v>#N/A</v>
      </c>
      <c r="P554" s="21" t="e">
        <f>Applications!$M554-Applications!$G554</f>
        <v>#N/A</v>
      </c>
    </row>
    <row r="555" spans="1:16" ht="20.25" customHeight="1" x14ac:dyDescent="0.35">
      <c r="A555" s="18" t="s">
        <v>2222</v>
      </c>
      <c r="B555" s="18" t="s">
        <v>236</v>
      </c>
      <c r="C555" s="18" t="s">
        <v>280</v>
      </c>
      <c r="D555" s="18" t="s">
        <v>2223</v>
      </c>
      <c r="E555" s="18" t="s">
        <v>2044</v>
      </c>
      <c r="F555" s="18" t="s">
        <v>2045</v>
      </c>
      <c r="G555" s="19">
        <v>44350</v>
      </c>
      <c r="H555" s="18" t="s">
        <v>405</v>
      </c>
      <c r="I555" s="19">
        <v>44363</v>
      </c>
      <c r="J555" s="19">
        <v>44376</v>
      </c>
      <c r="K555" s="19">
        <v>44389</v>
      </c>
      <c r="L555" s="19" t="e">
        <v>#N/A</v>
      </c>
      <c r="M555" s="19" t="e">
        <v>#N/A</v>
      </c>
      <c r="N555" s="20" t="s">
        <v>361</v>
      </c>
      <c r="O555" s="20" t="e">
        <v>#N/A</v>
      </c>
      <c r="P555" s="18" t="e">
        <f>Applications!$M555-Applications!$G555</f>
        <v>#N/A</v>
      </c>
    </row>
    <row r="556" spans="1:16" ht="20.25" customHeight="1" x14ac:dyDescent="0.35">
      <c r="A556" s="21" t="s">
        <v>2224</v>
      </c>
      <c r="B556" s="21" t="s">
        <v>2225</v>
      </c>
      <c r="C556" s="21" t="s">
        <v>280</v>
      </c>
      <c r="D556" s="21" t="s">
        <v>2226</v>
      </c>
      <c r="E556" s="21" t="s">
        <v>2044</v>
      </c>
      <c r="F556" s="21" t="s">
        <v>2045</v>
      </c>
      <c r="G556" s="22">
        <v>44355</v>
      </c>
      <c r="H556" s="21" t="s">
        <v>544</v>
      </c>
      <c r="I556" s="22">
        <v>44363</v>
      </c>
      <c r="J556" s="22">
        <v>44376</v>
      </c>
      <c r="K556" s="22">
        <v>44389</v>
      </c>
      <c r="L556" s="22" t="e">
        <v>#N/A</v>
      </c>
      <c r="M556" s="22" t="e">
        <v>#N/A</v>
      </c>
      <c r="N556" s="23" t="s">
        <v>361</v>
      </c>
      <c r="O556" s="23" t="e">
        <v>#N/A</v>
      </c>
      <c r="P556" s="21" t="e">
        <f>Applications!$M556-Applications!$G556</f>
        <v>#N/A</v>
      </c>
    </row>
    <row r="557" spans="1:16" ht="20.25" customHeight="1" x14ac:dyDescent="0.35">
      <c r="A557" s="18" t="s">
        <v>2227</v>
      </c>
      <c r="B557" s="18" t="s">
        <v>2228</v>
      </c>
      <c r="C557" s="18" t="s">
        <v>2229</v>
      </c>
      <c r="D557" s="18" t="s">
        <v>2230</v>
      </c>
      <c r="E557" s="18" t="s">
        <v>2044</v>
      </c>
      <c r="F557" s="18" t="s">
        <v>2045</v>
      </c>
      <c r="G557" s="19">
        <v>44348</v>
      </c>
      <c r="H557" s="18" t="s">
        <v>544</v>
      </c>
      <c r="I557" s="19">
        <v>44354</v>
      </c>
      <c r="J557" s="19">
        <v>44362</v>
      </c>
      <c r="K557" s="19">
        <v>44375</v>
      </c>
      <c r="L557" s="19" t="e">
        <v>#N/A</v>
      </c>
      <c r="M557" s="19" t="e">
        <v>#N/A</v>
      </c>
      <c r="N557" s="20" t="s">
        <v>361</v>
      </c>
      <c r="O557" s="20" t="e">
        <v>#N/A</v>
      </c>
      <c r="P557" s="18" t="e">
        <f>Applications!$M557-Applications!$G557</f>
        <v>#N/A</v>
      </c>
    </row>
    <row r="558" spans="1:16" ht="20.25" customHeight="1" x14ac:dyDescent="0.35">
      <c r="A558" s="21" t="s">
        <v>2231</v>
      </c>
      <c r="B558" s="21" t="s">
        <v>898</v>
      </c>
      <c r="C558" s="21" t="s">
        <v>1102</v>
      </c>
      <c r="D558" s="21" t="s">
        <v>2232</v>
      </c>
      <c r="E558" s="21" t="s">
        <v>2044</v>
      </c>
      <c r="F558" s="21" t="s">
        <v>2045</v>
      </c>
      <c r="G558" s="22">
        <v>44307</v>
      </c>
      <c r="H558" s="21" t="s">
        <v>370</v>
      </c>
      <c r="I558" s="22">
        <v>44320</v>
      </c>
      <c r="J558" s="22">
        <v>44336</v>
      </c>
      <c r="K558" s="22">
        <v>44343</v>
      </c>
      <c r="L558" s="22" t="e">
        <v>#N/A</v>
      </c>
      <c r="M558" s="22" t="e">
        <v>#N/A</v>
      </c>
      <c r="N558" s="23" t="s">
        <v>361</v>
      </c>
      <c r="O558" s="23" t="e">
        <v>#N/A</v>
      </c>
      <c r="P558" s="21" t="e">
        <f>Applications!$M558-Applications!$G558</f>
        <v>#N/A</v>
      </c>
    </row>
    <row r="559" spans="1:16" ht="20.25" customHeight="1" x14ac:dyDescent="0.35">
      <c r="A559" s="18" t="s">
        <v>2233</v>
      </c>
      <c r="B559" s="18" t="s">
        <v>1777</v>
      </c>
      <c r="C559" s="18" t="s">
        <v>643</v>
      </c>
      <c r="D559" s="18" t="s">
        <v>2234</v>
      </c>
      <c r="E559" s="18" t="s">
        <v>2044</v>
      </c>
      <c r="F559" s="18" t="s">
        <v>2045</v>
      </c>
      <c r="G559" s="19">
        <v>44267</v>
      </c>
      <c r="H559" s="18" t="s">
        <v>370</v>
      </c>
      <c r="I559" s="19">
        <v>44281</v>
      </c>
      <c r="J559" s="19">
        <v>44294</v>
      </c>
      <c r="K559" s="19">
        <v>44309</v>
      </c>
      <c r="L559" s="19" t="e">
        <v>#N/A</v>
      </c>
      <c r="M559" s="19" t="e">
        <v>#N/A</v>
      </c>
      <c r="N559" s="20" t="s">
        <v>361</v>
      </c>
      <c r="O559" s="20" t="e">
        <v>#N/A</v>
      </c>
      <c r="P559" s="18" t="e">
        <f>Applications!$M559-Applications!$G559</f>
        <v>#N/A</v>
      </c>
    </row>
    <row r="560" spans="1:16" ht="20.25" customHeight="1" x14ac:dyDescent="0.35">
      <c r="A560" s="21" t="s">
        <v>2235</v>
      </c>
      <c r="B560" s="21" t="s">
        <v>1547</v>
      </c>
      <c r="C560" s="21" t="s">
        <v>2236</v>
      </c>
      <c r="D560" s="21" t="s">
        <v>2237</v>
      </c>
      <c r="E560" s="21" t="s">
        <v>2044</v>
      </c>
      <c r="F560" s="21" t="s">
        <v>2045</v>
      </c>
      <c r="G560" s="22">
        <v>44265</v>
      </c>
      <c r="H560" s="21" t="s">
        <v>360</v>
      </c>
      <c r="I560" s="22">
        <v>44277</v>
      </c>
      <c r="J560" s="22">
        <v>44291</v>
      </c>
      <c r="K560" s="22">
        <v>44305</v>
      </c>
      <c r="L560" s="22" t="e">
        <v>#N/A</v>
      </c>
      <c r="M560" s="22" t="e">
        <v>#N/A</v>
      </c>
      <c r="N560" s="23" t="s">
        <v>361</v>
      </c>
      <c r="O560" s="23" t="e">
        <v>#N/A</v>
      </c>
      <c r="P560" s="21" t="e">
        <f>Applications!$M560-Applications!$G560</f>
        <v>#N/A</v>
      </c>
    </row>
    <row r="561" spans="1:16" ht="20.25" customHeight="1" x14ac:dyDescent="0.35">
      <c r="A561" s="18" t="s">
        <v>2238</v>
      </c>
      <c r="B561" s="18" t="s">
        <v>367</v>
      </c>
      <c r="C561" s="18" t="s">
        <v>2239</v>
      </c>
      <c r="D561" s="18" t="s">
        <v>2240</v>
      </c>
      <c r="E561" s="18" t="s">
        <v>2044</v>
      </c>
      <c r="F561" s="18" t="s">
        <v>2045</v>
      </c>
      <c r="G561" s="19">
        <v>44239</v>
      </c>
      <c r="H561" s="18" t="s">
        <v>360</v>
      </c>
      <c r="I561" s="19">
        <v>44249</v>
      </c>
      <c r="J561" s="19">
        <v>44263</v>
      </c>
      <c r="K561" s="19">
        <v>44274</v>
      </c>
      <c r="L561" s="19" t="e">
        <v>#N/A</v>
      </c>
      <c r="M561" s="19" t="e">
        <v>#N/A</v>
      </c>
      <c r="N561" s="20" t="s">
        <v>361</v>
      </c>
      <c r="O561" s="20" t="e">
        <v>#N/A</v>
      </c>
      <c r="P561" s="18" t="e">
        <f>Applications!$M561-Applications!$G561</f>
        <v>#N/A</v>
      </c>
    </row>
    <row r="562" spans="1:16" ht="20.25" customHeight="1" x14ac:dyDescent="0.35">
      <c r="A562" s="21" t="s">
        <v>2241</v>
      </c>
      <c r="B562" s="21" t="s">
        <v>250</v>
      </c>
      <c r="C562" s="21" t="s">
        <v>2242</v>
      </c>
      <c r="D562" s="21" t="s">
        <v>2243</v>
      </c>
      <c r="E562" s="21" t="s">
        <v>2044</v>
      </c>
      <c r="F562" s="21" t="s">
        <v>2045</v>
      </c>
      <c r="G562" s="22">
        <v>44218</v>
      </c>
      <c r="H562" s="21" t="s">
        <v>370</v>
      </c>
      <c r="I562" s="22">
        <v>44232</v>
      </c>
      <c r="J562" s="22">
        <v>44243</v>
      </c>
      <c r="K562" s="22">
        <v>44257</v>
      </c>
      <c r="L562" s="22" t="e">
        <v>#N/A</v>
      </c>
      <c r="M562" s="22" t="e">
        <v>#N/A</v>
      </c>
      <c r="N562" s="23" t="s">
        <v>361</v>
      </c>
      <c r="O562" s="23" t="e">
        <v>#N/A</v>
      </c>
      <c r="P562" s="21" t="e">
        <f>Applications!$M562-Applications!$G562</f>
        <v>#N/A</v>
      </c>
    </row>
    <row r="563" spans="1:16" ht="20.25" customHeight="1" x14ac:dyDescent="0.35">
      <c r="A563" s="18" t="s">
        <v>2244</v>
      </c>
      <c r="B563" s="18" t="s">
        <v>394</v>
      </c>
      <c r="C563" s="18" t="s">
        <v>2245</v>
      </c>
      <c r="D563" s="18" t="s">
        <v>2246</v>
      </c>
      <c r="E563" s="18" t="s">
        <v>2044</v>
      </c>
      <c r="F563" s="18" t="s">
        <v>2045</v>
      </c>
      <c r="G563" s="19">
        <v>44218</v>
      </c>
      <c r="H563" s="18" t="s">
        <v>360</v>
      </c>
      <c r="I563" s="19">
        <v>44228</v>
      </c>
      <c r="J563" s="19">
        <v>44239</v>
      </c>
      <c r="K563" s="19">
        <v>44244</v>
      </c>
      <c r="L563" s="19" t="e">
        <v>#N/A</v>
      </c>
      <c r="M563" s="19" t="e">
        <v>#N/A</v>
      </c>
      <c r="N563" s="20" t="s">
        <v>361</v>
      </c>
      <c r="O563" s="20" t="e">
        <v>#N/A</v>
      </c>
      <c r="P563" s="18" t="e">
        <f>Applications!$M563-Applications!$G563</f>
        <v>#N/A</v>
      </c>
    </row>
    <row r="564" spans="1:16" ht="20.25" customHeight="1" x14ac:dyDescent="0.35">
      <c r="A564" s="21" t="s">
        <v>2247</v>
      </c>
      <c r="B564" s="21" t="s">
        <v>2248</v>
      </c>
      <c r="C564" s="21" t="s">
        <v>775</v>
      </c>
      <c r="D564" s="21" t="s">
        <v>2249</v>
      </c>
      <c r="E564" s="21" t="s">
        <v>2044</v>
      </c>
      <c r="F564" s="21" t="s">
        <v>2045</v>
      </c>
      <c r="G564" s="22">
        <v>44215</v>
      </c>
      <c r="H564" s="21" t="s">
        <v>370</v>
      </c>
      <c r="I564" s="22">
        <v>44223</v>
      </c>
      <c r="J564" s="22">
        <v>44235</v>
      </c>
      <c r="K564" s="22">
        <v>44242</v>
      </c>
      <c r="L564" s="22" t="e">
        <v>#N/A</v>
      </c>
      <c r="M564" s="22" t="e">
        <v>#N/A</v>
      </c>
      <c r="N564" s="23" t="s">
        <v>361</v>
      </c>
      <c r="O564" s="23" t="e">
        <v>#N/A</v>
      </c>
      <c r="P564" s="21" t="e">
        <f>Applications!$M564-Applications!$G564</f>
        <v>#N/A</v>
      </c>
    </row>
    <row r="565" spans="1:16" ht="20.25" customHeight="1" x14ac:dyDescent="0.35">
      <c r="A565" s="18" t="s">
        <v>2250</v>
      </c>
      <c r="B565" s="18" t="s">
        <v>1697</v>
      </c>
      <c r="C565" s="18" t="s">
        <v>1102</v>
      </c>
      <c r="D565" s="18" t="s">
        <v>2251</v>
      </c>
      <c r="E565" s="18" t="s">
        <v>2044</v>
      </c>
      <c r="F565" s="18" t="s">
        <v>2045</v>
      </c>
      <c r="G565" s="19">
        <v>44280</v>
      </c>
      <c r="H565" s="18" t="s">
        <v>370</v>
      </c>
      <c r="I565" s="19">
        <v>44292</v>
      </c>
      <c r="J565" s="19">
        <v>44299</v>
      </c>
      <c r="K565" s="19">
        <v>44308</v>
      </c>
      <c r="L565" s="19">
        <v>44314</v>
      </c>
      <c r="M565" s="19" t="e">
        <v>#N/A</v>
      </c>
      <c r="N565" s="20" t="s">
        <v>361</v>
      </c>
      <c r="O565" s="20" t="e">
        <v>#N/A</v>
      </c>
      <c r="P565" s="18" t="e">
        <f>Applications!$M565-Applications!$G565</f>
        <v>#N/A</v>
      </c>
    </row>
    <row r="566" spans="1:16" ht="20.25" customHeight="1" x14ac:dyDescent="0.35">
      <c r="A566" s="21" t="s">
        <v>2252</v>
      </c>
      <c r="B566" s="21" t="s">
        <v>425</v>
      </c>
      <c r="C566" s="21" t="s">
        <v>1561</v>
      </c>
      <c r="D566" s="21" t="s">
        <v>2253</v>
      </c>
      <c r="E566" s="21" t="s">
        <v>2044</v>
      </c>
      <c r="F566" s="21" t="s">
        <v>2045</v>
      </c>
      <c r="G566" s="22">
        <v>44265</v>
      </c>
      <c r="H566" s="21" t="s">
        <v>432</v>
      </c>
      <c r="I566" s="22">
        <v>44281</v>
      </c>
      <c r="J566" s="22">
        <v>44286</v>
      </c>
      <c r="K566" s="22">
        <v>44292</v>
      </c>
      <c r="L566" s="22">
        <v>44302</v>
      </c>
      <c r="M566" s="22" t="e">
        <v>#N/A</v>
      </c>
      <c r="N566" s="23" t="s">
        <v>361</v>
      </c>
      <c r="O566" s="23" t="e">
        <v>#N/A</v>
      </c>
      <c r="P566" s="21" t="e">
        <f>Applications!$M566-Applications!$G566</f>
        <v>#N/A</v>
      </c>
    </row>
    <row r="567" spans="1:16" ht="20.25" customHeight="1" x14ac:dyDescent="0.35">
      <c r="A567" s="18" t="s">
        <v>2254</v>
      </c>
      <c r="B567" s="18" t="s">
        <v>233</v>
      </c>
      <c r="C567" s="18" t="s">
        <v>2255</v>
      </c>
      <c r="D567" s="18" t="s">
        <v>2256</v>
      </c>
      <c r="E567" s="18" t="s">
        <v>2044</v>
      </c>
      <c r="F567" s="18" t="s">
        <v>2045</v>
      </c>
      <c r="G567" s="19">
        <v>44334</v>
      </c>
      <c r="H567" s="18" t="s">
        <v>544</v>
      </c>
      <c r="I567" s="19">
        <v>44343</v>
      </c>
      <c r="J567" s="19">
        <v>44355</v>
      </c>
      <c r="K567" s="19">
        <v>44375</v>
      </c>
      <c r="L567" s="19">
        <v>44383</v>
      </c>
      <c r="M567" s="19">
        <v>44389</v>
      </c>
      <c r="N567" s="20" t="s">
        <v>463</v>
      </c>
      <c r="O567" s="20">
        <v>50900</v>
      </c>
      <c r="P567" s="18">
        <f>Applications!$M567-Applications!$G567</f>
        <v>55</v>
      </c>
    </row>
    <row r="568" spans="1:16" ht="20.25" customHeight="1" x14ac:dyDescent="0.35">
      <c r="A568" s="21" t="s">
        <v>2257</v>
      </c>
      <c r="B568" s="21" t="s">
        <v>253</v>
      </c>
      <c r="C568" s="21" t="s">
        <v>2258</v>
      </c>
      <c r="D568" s="21" t="s">
        <v>2259</v>
      </c>
      <c r="E568" s="21" t="s">
        <v>2044</v>
      </c>
      <c r="F568" s="21" t="s">
        <v>2045</v>
      </c>
      <c r="G568" s="22">
        <v>44215</v>
      </c>
      <c r="H568" s="21" t="s">
        <v>360</v>
      </c>
      <c r="I568" s="22">
        <v>44223</v>
      </c>
      <c r="J568" s="22">
        <v>44235</v>
      </c>
      <c r="K568" s="22">
        <v>44249</v>
      </c>
      <c r="L568" s="22">
        <v>44253</v>
      </c>
      <c r="M568" s="22">
        <v>44258</v>
      </c>
      <c r="N568" s="23" t="s">
        <v>463</v>
      </c>
      <c r="O568" s="23">
        <v>52400</v>
      </c>
      <c r="P568" s="21">
        <f>Applications!$M568-Applications!$G568</f>
        <v>43</v>
      </c>
    </row>
    <row r="569" spans="1:16" ht="20.25" customHeight="1" x14ac:dyDescent="0.35">
      <c r="A569" s="18" t="s">
        <v>2260</v>
      </c>
      <c r="B569" s="18" t="s">
        <v>791</v>
      </c>
      <c r="C569" s="18" t="s">
        <v>2261</v>
      </c>
      <c r="D569" s="18" t="s">
        <v>2262</v>
      </c>
      <c r="E569" s="18" t="s">
        <v>2263</v>
      </c>
      <c r="F569" s="18" t="s">
        <v>2264</v>
      </c>
      <c r="G569" s="19">
        <v>44215</v>
      </c>
      <c r="H569" s="18" t="s">
        <v>370</v>
      </c>
      <c r="I569" s="19" t="e">
        <v>#N/A</v>
      </c>
      <c r="J569" s="19" t="e">
        <v>#N/A</v>
      </c>
      <c r="K569" s="19" t="e">
        <v>#N/A</v>
      </c>
      <c r="L569" s="19" t="e">
        <v>#N/A</v>
      </c>
      <c r="M569" s="19" t="e">
        <v>#N/A</v>
      </c>
      <c r="N569" s="20" t="s">
        <v>361</v>
      </c>
      <c r="O569" s="20" t="e">
        <v>#N/A</v>
      </c>
      <c r="P569" s="18" t="e">
        <f>Applications!$M569-Applications!$G569</f>
        <v>#N/A</v>
      </c>
    </row>
    <row r="570" spans="1:16" ht="20.25" customHeight="1" x14ac:dyDescent="0.35">
      <c r="A570" s="21" t="s">
        <v>2265</v>
      </c>
      <c r="B570" s="21" t="s">
        <v>215</v>
      </c>
      <c r="C570" s="21" t="s">
        <v>208</v>
      </c>
      <c r="D570" s="21" t="s">
        <v>2266</v>
      </c>
      <c r="E570" s="21" t="s">
        <v>2263</v>
      </c>
      <c r="F570" s="21" t="s">
        <v>2264</v>
      </c>
      <c r="G570" s="22">
        <v>44253</v>
      </c>
      <c r="H570" s="21" t="s">
        <v>360</v>
      </c>
      <c r="I570" s="22" t="e">
        <v>#N/A</v>
      </c>
      <c r="J570" s="22" t="e">
        <v>#N/A</v>
      </c>
      <c r="K570" s="22" t="e">
        <v>#N/A</v>
      </c>
      <c r="L570" s="22" t="e">
        <v>#N/A</v>
      </c>
      <c r="M570" s="22" t="e">
        <v>#N/A</v>
      </c>
      <c r="N570" s="23" t="s">
        <v>361</v>
      </c>
      <c r="O570" s="23" t="e">
        <v>#N/A</v>
      </c>
      <c r="P570" s="21" t="e">
        <f>Applications!$M570-Applications!$G570</f>
        <v>#N/A</v>
      </c>
    </row>
    <row r="571" spans="1:16" ht="20.25" customHeight="1" x14ac:dyDescent="0.35">
      <c r="A571" s="18" t="s">
        <v>2267</v>
      </c>
      <c r="B571" s="18" t="s">
        <v>2268</v>
      </c>
      <c r="C571" s="18" t="s">
        <v>2269</v>
      </c>
      <c r="D571" s="18" t="s">
        <v>2270</v>
      </c>
      <c r="E571" s="18" t="s">
        <v>2263</v>
      </c>
      <c r="F571" s="18" t="s">
        <v>2264</v>
      </c>
      <c r="G571" s="19">
        <v>44270</v>
      </c>
      <c r="H571" s="18" t="s">
        <v>370</v>
      </c>
      <c r="I571" s="19" t="e">
        <v>#N/A</v>
      </c>
      <c r="J571" s="19" t="e">
        <v>#N/A</v>
      </c>
      <c r="K571" s="19" t="e">
        <v>#N/A</v>
      </c>
      <c r="L571" s="19" t="e">
        <v>#N/A</v>
      </c>
      <c r="M571" s="19" t="e">
        <v>#N/A</v>
      </c>
      <c r="N571" s="20" t="s">
        <v>361</v>
      </c>
      <c r="O571" s="20" t="e">
        <v>#N/A</v>
      </c>
      <c r="P571" s="18" t="e">
        <f>Applications!$M571-Applications!$G571</f>
        <v>#N/A</v>
      </c>
    </row>
    <row r="572" spans="1:16" ht="20.25" customHeight="1" x14ac:dyDescent="0.35">
      <c r="A572" s="21" t="s">
        <v>2271</v>
      </c>
      <c r="B572" s="21" t="s">
        <v>1190</v>
      </c>
      <c r="C572" s="21" t="s">
        <v>2272</v>
      </c>
      <c r="D572" s="21" t="s">
        <v>2273</v>
      </c>
      <c r="E572" s="21" t="s">
        <v>2263</v>
      </c>
      <c r="F572" s="21" t="s">
        <v>2264</v>
      </c>
      <c r="G572" s="22">
        <v>44281</v>
      </c>
      <c r="H572" s="21" t="s">
        <v>544</v>
      </c>
      <c r="I572" s="22" t="e">
        <v>#N/A</v>
      </c>
      <c r="J572" s="22" t="e">
        <v>#N/A</v>
      </c>
      <c r="K572" s="22" t="e">
        <v>#N/A</v>
      </c>
      <c r="L572" s="22" t="e">
        <v>#N/A</v>
      </c>
      <c r="M572" s="22" t="e">
        <v>#N/A</v>
      </c>
      <c r="N572" s="23" t="s">
        <v>361</v>
      </c>
      <c r="O572" s="23" t="e">
        <v>#N/A</v>
      </c>
      <c r="P572" s="21" t="e">
        <f>Applications!$M572-Applications!$G572</f>
        <v>#N/A</v>
      </c>
    </row>
    <row r="573" spans="1:16" ht="20.25" customHeight="1" x14ac:dyDescent="0.35">
      <c r="A573" s="18" t="s">
        <v>2274</v>
      </c>
      <c r="B573" s="18" t="s">
        <v>233</v>
      </c>
      <c r="C573" s="18" t="s">
        <v>243</v>
      </c>
      <c r="D573" s="18" t="s">
        <v>2275</v>
      </c>
      <c r="E573" s="18" t="s">
        <v>2263</v>
      </c>
      <c r="F573" s="18" t="s">
        <v>2264</v>
      </c>
      <c r="G573" s="19">
        <v>44307</v>
      </c>
      <c r="H573" s="18" t="s">
        <v>360</v>
      </c>
      <c r="I573" s="19" t="e">
        <v>#N/A</v>
      </c>
      <c r="J573" s="19" t="e">
        <v>#N/A</v>
      </c>
      <c r="K573" s="19" t="e">
        <v>#N/A</v>
      </c>
      <c r="L573" s="19" t="e">
        <v>#N/A</v>
      </c>
      <c r="M573" s="19" t="e">
        <v>#N/A</v>
      </c>
      <c r="N573" s="20" t="s">
        <v>361</v>
      </c>
      <c r="O573" s="20" t="e">
        <v>#N/A</v>
      </c>
      <c r="P573" s="18" t="e">
        <f>Applications!$M573-Applications!$G573</f>
        <v>#N/A</v>
      </c>
    </row>
    <row r="574" spans="1:16" ht="20.25" customHeight="1" x14ac:dyDescent="0.35">
      <c r="A574" s="21" t="s">
        <v>2276</v>
      </c>
      <c r="B574" s="21" t="s">
        <v>1408</v>
      </c>
      <c r="C574" s="21" t="s">
        <v>2277</v>
      </c>
      <c r="D574" s="21" t="s">
        <v>2278</v>
      </c>
      <c r="E574" s="21" t="s">
        <v>2263</v>
      </c>
      <c r="F574" s="21" t="s">
        <v>2264</v>
      </c>
      <c r="G574" s="22">
        <v>44307</v>
      </c>
      <c r="H574" s="21" t="s">
        <v>360</v>
      </c>
      <c r="I574" s="22" t="e">
        <v>#N/A</v>
      </c>
      <c r="J574" s="22" t="e">
        <v>#N/A</v>
      </c>
      <c r="K574" s="22" t="e">
        <v>#N/A</v>
      </c>
      <c r="L574" s="22" t="e">
        <v>#N/A</v>
      </c>
      <c r="M574" s="22" t="e">
        <v>#N/A</v>
      </c>
      <c r="N574" s="23" t="s">
        <v>361</v>
      </c>
      <c r="O574" s="23" t="e">
        <v>#N/A</v>
      </c>
      <c r="P574" s="21" t="e">
        <f>Applications!$M574-Applications!$G574</f>
        <v>#N/A</v>
      </c>
    </row>
    <row r="575" spans="1:16" ht="20.25" customHeight="1" x14ac:dyDescent="0.35">
      <c r="A575" s="18" t="s">
        <v>2279</v>
      </c>
      <c r="B575" s="18" t="s">
        <v>2280</v>
      </c>
      <c r="C575" s="18" t="s">
        <v>2281</v>
      </c>
      <c r="D575" s="18" t="s">
        <v>2282</v>
      </c>
      <c r="E575" s="18" t="s">
        <v>2263</v>
      </c>
      <c r="F575" s="18" t="s">
        <v>2264</v>
      </c>
      <c r="G575" s="19">
        <v>44356</v>
      </c>
      <c r="H575" s="18" t="s">
        <v>544</v>
      </c>
      <c r="I575" s="19" t="e">
        <v>#N/A</v>
      </c>
      <c r="J575" s="19" t="e">
        <v>#N/A</v>
      </c>
      <c r="K575" s="19" t="e">
        <v>#N/A</v>
      </c>
      <c r="L575" s="19" t="e">
        <v>#N/A</v>
      </c>
      <c r="M575" s="19" t="e">
        <v>#N/A</v>
      </c>
      <c r="N575" s="20" t="s">
        <v>361</v>
      </c>
      <c r="O575" s="20" t="e">
        <v>#N/A</v>
      </c>
      <c r="P575" s="18" t="e">
        <f>Applications!$M575-Applications!$G575</f>
        <v>#N/A</v>
      </c>
    </row>
    <row r="576" spans="1:16" ht="20.25" customHeight="1" x14ac:dyDescent="0.35">
      <c r="A576" s="21" t="s">
        <v>2283</v>
      </c>
      <c r="B576" s="21" t="s">
        <v>973</v>
      </c>
      <c r="C576" s="21" t="s">
        <v>243</v>
      </c>
      <c r="D576" s="21" t="s">
        <v>2284</v>
      </c>
      <c r="E576" s="21" t="s">
        <v>2263</v>
      </c>
      <c r="F576" s="21" t="s">
        <v>2264</v>
      </c>
      <c r="G576" s="22">
        <v>44329</v>
      </c>
      <c r="H576" s="21" t="s">
        <v>432</v>
      </c>
      <c r="I576" s="22">
        <v>44340</v>
      </c>
      <c r="J576" s="22" t="e">
        <v>#N/A</v>
      </c>
      <c r="K576" s="22" t="e">
        <v>#N/A</v>
      </c>
      <c r="L576" s="22" t="e">
        <v>#N/A</v>
      </c>
      <c r="M576" s="22" t="e">
        <v>#N/A</v>
      </c>
      <c r="N576" s="23" t="s">
        <v>361</v>
      </c>
      <c r="O576" s="23" t="e">
        <v>#N/A</v>
      </c>
      <c r="P576" s="21" t="e">
        <f>Applications!$M576-Applications!$G576</f>
        <v>#N/A</v>
      </c>
    </row>
    <row r="577" spans="1:16" ht="20.25" customHeight="1" x14ac:dyDescent="0.35">
      <c r="A577" s="18" t="s">
        <v>2285</v>
      </c>
      <c r="B577" s="18" t="s">
        <v>2286</v>
      </c>
      <c r="C577" s="18" t="s">
        <v>243</v>
      </c>
      <c r="D577" s="18" t="s">
        <v>2287</v>
      </c>
      <c r="E577" s="18" t="s">
        <v>2263</v>
      </c>
      <c r="F577" s="18" t="s">
        <v>2264</v>
      </c>
      <c r="G577" s="19">
        <v>44321</v>
      </c>
      <c r="H577" s="18" t="s">
        <v>462</v>
      </c>
      <c r="I577" s="19">
        <v>44333</v>
      </c>
      <c r="J577" s="19" t="e">
        <v>#N/A</v>
      </c>
      <c r="K577" s="19" t="e">
        <v>#N/A</v>
      </c>
      <c r="L577" s="19" t="e">
        <v>#N/A</v>
      </c>
      <c r="M577" s="19" t="e">
        <v>#N/A</v>
      </c>
      <c r="N577" s="20" t="s">
        <v>361</v>
      </c>
      <c r="O577" s="20" t="e">
        <v>#N/A</v>
      </c>
      <c r="P577" s="18" t="e">
        <f>Applications!$M577-Applications!$G577</f>
        <v>#N/A</v>
      </c>
    </row>
    <row r="578" spans="1:16" ht="20.25" customHeight="1" x14ac:dyDescent="0.35">
      <c r="A578" s="21" t="s">
        <v>2288</v>
      </c>
      <c r="B578" s="21" t="s">
        <v>1650</v>
      </c>
      <c r="C578" s="21" t="s">
        <v>2289</v>
      </c>
      <c r="D578" s="21" t="s">
        <v>2290</v>
      </c>
      <c r="E578" s="21" t="s">
        <v>2263</v>
      </c>
      <c r="F578" s="21" t="s">
        <v>2264</v>
      </c>
      <c r="G578" s="22">
        <v>44224</v>
      </c>
      <c r="H578" s="21" t="s">
        <v>462</v>
      </c>
      <c r="I578" s="22">
        <v>44231</v>
      </c>
      <c r="J578" s="22" t="e">
        <v>#N/A</v>
      </c>
      <c r="K578" s="22" t="e">
        <v>#N/A</v>
      </c>
      <c r="L578" s="22" t="e">
        <v>#N/A</v>
      </c>
      <c r="M578" s="22" t="e">
        <v>#N/A</v>
      </c>
      <c r="N578" s="23" t="s">
        <v>361</v>
      </c>
      <c r="O578" s="23" t="e">
        <v>#N/A</v>
      </c>
      <c r="P578" s="21" t="e">
        <f>Applications!$M578-Applications!$G578</f>
        <v>#N/A</v>
      </c>
    </row>
    <row r="579" spans="1:16" ht="20.25" customHeight="1" x14ac:dyDescent="0.35">
      <c r="A579" s="18" t="s">
        <v>2291</v>
      </c>
      <c r="B579" s="18" t="s">
        <v>2292</v>
      </c>
      <c r="C579" s="18" t="s">
        <v>2293</v>
      </c>
      <c r="D579" s="18" t="s">
        <v>2294</v>
      </c>
      <c r="E579" s="18" t="s">
        <v>2263</v>
      </c>
      <c r="F579" s="18" t="s">
        <v>2264</v>
      </c>
      <c r="G579" s="19">
        <v>44326</v>
      </c>
      <c r="H579" s="18" t="s">
        <v>370</v>
      </c>
      <c r="I579" s="19">
        <v>44335</v>
      </c>
      <c r="J579" s="19">
        <v>44351</v>
      </c>
      <c r="K579" s="19" t="e">
        <v>#N/A</v>
      </c>
      <c r="L579" s="19" t="e">
        <v>#N/A</v>
      </c>
      <c r="M579" s="19" t="e">
        <v>#N/A</v>
      </c>
      <c r="N579" s="20" t="s">
        <v>361</v>
      </c>
      <c r="O579" s="20" t="e">
        <v>#N/A</v>
      </c>
      <c r="P579" s="18" t="e">
        <f>Applications!$M579-Applications!$G579</f>
        <v>#N/A</v>
      </c>
    </row>
    <row r="580" spans="1:16" ht="20.25" customHeight="1" x14ac:dyDescent="0.35">
      <c r="A580" s="21" t="s">
        <v>2295</v>
      </c>
      <c r="B580" s="21" t="s">
        <v>2296</v>
      </c>
      <c r="C580" s="21" t="s">
        <v>2297</v>
      </c>
      <c r="D580" s="21" t="s">
        <v>2298</v>
      </c>
      <c r="E580" s="21" t="s">
        <v>2263</v>
      </c>
      <c r="F580" s="21" t="s">
        <v>2264</v>
      </c>
      <c r="G580" s="22">
        <v>44321</v>
      </c>
      <c r="H580" s="21" t="s">
        <v>432</v>
      </c>
      <c r="I580" s="22">
        <v>44334</v>
      </c>
      <c r="J580" s="22">
        <v>44348</v>
      </c>
      <c r="K580" s="22" t="e">
        <v>#N/A</v>
      </c>
      <c r="L580" s="22" t="e">
        <v>#N/A</v>
      </c>
      <c r="M580" s="22" t="e">
        <v>#N/A</v>
      </c>
      <c r="N580" s="23" t="s">
        <v>361</v>
      </c>
      <c r="O580" s="23" t="e">
        <v>#N/A</v>
      </c>
      <c r="P580" s="21" t="e">
        <f>Applications!$M580-Applications!$G580</f>
        <v>#N/A</v>
      </c>
    </row>
    <row r="581" spans="1:16" ht="20.25" customHeight="1" x14ac:dyDescent="0.35">
      <c r="A581" s="18" t="s">
        <v>2299</v>
      </c>
      <c r="B581" s="18" t="s">
        <v>2160</v>
      </c>
      <c r="C581" s="18" t="s">
        <v>2300</v>
      </c>
      <c r="D581" s="18" t="s">
        <v>2301</v>
      </c>
      <c r="E581" s="18" t="s">
        <v>2263</v>
      </c>
      <c r="F581" s="18" t="s">
        <v>2264</v>
      </c>
      <c r="G581" s="19">
        <v>44323</v>
      </c>
      <c r="H581" s="18" t="s">
        <v>370</v>
      </c>
      <c r="I581" s="19">
        <v>44333</v>
      </c>
      <c r="J581" s="19">
        <v>44348</v>
      </c>
      <c r="K581" s="19" t="e">
        <v>#N/A</v>
      </c>
      <c r="L581" s="19" t="e">
        <v>#N/A</v>
      </c>
      <c r="M581" s="19" t="e">
        <v>#N/A</v>
      </c>
      <c r="N581" s="20" t="s">
        <v>361</v>
      </c>
      <c r="O581" s="20" t="e">
        <v>#N/A</v>
      </c>
      <c r="P581" s="18" t="e">
        <f>Applications!$M581-Applications!$G581</f>
        <v>#N/A</v>
      </c>
    </row>
    <row r="582" spans="1:16" ht="20.25" customHeight="1" x14ac:dyDescent="0.35">
      <c r="A582" s="21" t="s">
        <v>2302</v>
      </c>
      <c r="B582" s="21" t="s">
        <v>2303</v>
      </c>
      <c r="C582" s="21" t="s">
        <v>211</v>
      </c>
      <c r="D582" s="21" t="s">
        <v>2304</v>
      </c>
      <c r="E582" s="21" t="s">
        <v>2263</v>
      </c>
      <c r="F582" s="21" t="s">
        <v>2264</v>
      </c>
      <c r="G582" s="22">
        <v>44309</v>
      </c>
      <c r="H582" s="21" t="s">
        <v>360</v>
      </c>
      <c r="I582" s="22">
        <v>44323</v>
      </c>
      <c r="J582" s="22">
        <v>44334</v>
      </c>
      <c r="K582" s="22" t="e">
        <v>#N/A</v>
      </c>
      <c r="L582" s="22" t="e">
        <v>#N/A</v>
      </c>
      <c r="M582" s="22" t="e">
        <v>#N/A</v>
      </c>
      <c r="N582" s="23" t="s">
        <v>361</v>
      </c>
      <c r="O582" s="23" t="e">
        <v>#N/A</v>
      </c>
      <c r="P582" s="21" t="e">
        <f>Applications!$M582-Applications!$G582</f>
        <v>#N/A</v>
      </c>
    </row>
    <row r="583" spans="1:16" ht="20.25" customHeight="1" x14ac:dyDescent="0.35">
      <c r="A583" s="18" t="s">
        <v>2305</v>
      </c>
      <c r="B583" s="18" t="s">
        <v>2306</v>
      </c>
      <c r="C583" s="18" t="s">
        <v>2307</v>
      </c>
      <c r="D583" s="18" t="s">
        <v>2308</v>
      </c>
      <c r="E583" s="18" t="s">
        <v>2263</v>
      </c>
      <c r="F583" s="18" t="s">
        <v>2264</v>
      </c>
      <c r="G583" s="19">
        <v>44308</v>
      </c>
      <c r="H583" s="18" t="s">
        <v>360</v>
      </c>
      <c r="I583" s="19">
        <v>44320</v>
      </c>
      <c r="J583" s="19">
        <v>44333</v>
      </c>
      <c r="K583" s="19" t="e">
        <v>#N/A</v>
      </c>
      <c r="L583" s="19" t="e">
        <v>#N/A</v>
      </c>
      <c r="M583" s="19" t="e">
        <v>#N/A</v>
      </c>
      <c r="N583" s="20" t="s">
        <v>361</v>
      </c>
      <c r="O583" s="20" t="e">
        <v>#N/A</v>
      </c>
      <c r="P583" s="18" t="e">
        <f>Applications!$M583-Applications!$G583</f>
        <v>#N/A</v>
      </c>
    </row>
    <row r="584" spans="1:16" ht="20.25" customHeight="1" x14ac:dyDescent="0.35">
      <c r="A584" s="21" t="s">
        <v>2309</v>
      </c>
      <c r="B584" s="21" t="s">
        <v>1146</v>
      </c>
      <c r="C584" s="21" t="s">
        <v>2310</v>
      </c>
      <c r="D584" s="21" t="s">
        <v>2311</v>
      </c>
      <c r="E584" s="21" t="s">
        <v>2263</v>
      </c>
      <c r="F584" s="21" t="s">
        <v>2264</v>
      </c>
      <c r="G584" s="22">
        <v>44223</v>
      </c>
      <c r="H584" s="21" t="s">
        <v>432</v>
      </c>
      <c r="I584" s="22">
        <v>44235</v>
      </c>
      <c r="J584" s="22">
        <v>44245</v>
      </c>
      <c r="K584" s="22" t="e">
        <v>#N/A</v>
      </c>
      <c r="L584" s="22" t="e">
        <v>#N/A</v>
      </c>
      <c r="M584" s="22" t="e">
        <v>#N/A</v>
      </c>
      <c r="N584" s="23" t="s">
        <v>361</v>
      </c>
      <c r="O584" s="23" t="e">
        <v>#N/A</v>
      </c>
      <c r="P584" s="21" t="e">
        <f>Applications!$M584-Applications!$G584</f>
        <v>#N/A</v>
      </c>
    </row>
    <row r="585" spans="1:16" ht="20.25" customHeight="1" x14ac:dyDescent="0.35">
      <c r="A585" s="18" t="s">
        <v>2312</v>
      </c>
      <c r="B585" s="18" t="s">
        <v>827</v>
      </c>
      <c r="C585" s="18" t="s">
        <v>2313</v>
      </c>
      <c r="D585" s="18" t="s">
        <v>2314</v>
      </c>
      <c r="E585" s="18" t="s">
        <v>2263</v>
      </c>
      <c r="F585" s="18" t="s">
        <v>2264</v>
      </c>
      <c r="G585" s="19">
        <v>44225</v>
      </c>
      <c r="H585" s="18" t="s">
        <v>544</v>
      </c>
      <c r="I585" s="19">
        <v>44232</v>
      </c>
      <c r="J585" s="19">
        <v>44239</v>
      </c>
      <c r="K585" s="19" t="e">
        <v>#N/A</v>
      </c>
      <c r="L585" s="19" t="e">
        <v>#N/A</v>
      </c>
      <c r="M585" s="19" t="e">
        <v>#N/A</v>
      </c>
      <c r="N585" s="20" t="s">
        <v>361</v>
      </c>
      <c r="O585" s="20" t="e">
        <v>#N/A</v>
      </c>
      <c r="P585" s="18" t="e">
        <f>Applications!$M585-Applications!$G585</f>
        <v>#N/A</v>
      </c>
    </row>
    <row r="586" spans="1:16" ht="20.25" customHeight="1" x14ac:dyDescent="0.35">
      <c r="A586" s="21" t="s">
        <v>2315</v>
      </c>
      <c r="B586" s="21" t="s">
        <v>1301</v>
      </c>
      <c r="C586" s="21" t="s">
        <v>2316</v>
      </c>
      <c r="D586" s="21" t="s">
        <v>2317</v>
      </c>
      <c r="E586" s="21" t="s">
        <v>2263</v>
      </c>
      <c r="F586" s="21" t="s">
        <v>2264</v>
      </c>
      <c r="G586" s="22">
        <v>44215</v>
      </c>
      <c r="H586" s="21" t="s">
        <v>405</v>
      </c>
      <c r="I586" s="22">
        <v>44223</v>
      </c>
      <c r="J586" s="22">
        <v>44231</v>
      </c>
      <c r="K586" s="22" t="e">
        <v>#N/A</v>
      </c>
      <c r="L586" s="22" t="e">
        <v>#N/A</v>
      </c>
      <c r="M586" s="22" t="e">
        <v>#N/A</v>
      </c>
      <c r="N586" s="23" t="s">
        <v>361</v>
      </c>
      <c r="O586" s="23" t="e">
        <v>#N/A</v>
      </c>
      <c r="P586" s="21" t="e">
        <f>Applications!$M586-Applications!$G586</f>
        <v>#N/A</v>
      </c>
    </row>
    <row r="587" spans="1:16" ht="20.25" customHeight="1" x14ac:dyDescent="0.35">
      <c r="A587" s="18" t="s">
        <v>2318</v>
      </c>
      <c r="B587" s="18" t="s">
        <v>233</v>
      </c>
      <c r="C587" s="18" t="s">
        <v>2319</v>
      </c>
      <c r="D587" s="18" t="s">
        <v>2320</v>
      </c>
      <c r="E587" s="18" t="s">
        <v>2263</v>
      </c>
      <c r="F587" s="18" t="s">
        <v>2264</v>
      </c>
      <c r="G587" s="19">
        <v>44336</v>
      </c>
      <c r="H587" s="18" t="s">
        <v>360</v>
      </c>
      <c r="I587" s="19">
        <v>44342</v>
      </c>
      <c r="J587" s="19">
        <v>44355</v>
      </c>
      <c r="K587" s="19">
        <v>44365</v>
      </c>
      <c r="L587" s="19" t="e">
        <v>#N/A</v>
      </c>
      <c r="M587" s="19" t="e">
        <v>#N/A</v>
      </c>
      <c r="N587" s="20" t="s">
        <v>361</v>
      </c>
      <c r="O587" s="20" t="e">
        <v>#N/A</v>
      </c>
      <c r="P587" s="18" t="e">
        <f>Applications!$M587-Applications!$G587</f>
        <v>#N/A</v>
      </c>
    </row>
    <row r="588" spans="1:16" ht="20.25" customHeight="1" x14ac:dyDescent="0.35">
      <c r="A588" s="21" t="s">
        <v>2321</v>
      </c>
      <c r="B588" s="21" t="s">
        <v>2322</v>
      </c>
      <c r="C588" s="21" t="s">
        <v>2323</v>
      </c>
      <c r="D588" s="21" t="s">
        <v>2324</v>
      </c>
      <c r="E588" s="21" t="s">
        <v>2263</v>
      </c>
      <c r="F588" s="21" t="s">
        <v>2264</v>
      </c>
      <c r="G588" s="22">
        <v>44239</v>
      </c>
      <c r="H588" s="21" t="s">
        <v>360</v>
      </c>
      <c r="I588" s="22">
        <v>44251</v>
      </c>
      <c r="J588" s="22">
        <v>44260</v>
      </c>
      <c r="K588" s="22">
        <v>44277</v>
      </c>
      <c r="L588" s="22" t="e">
        <v>#N/A</v>
      </c>
      <c r="M588" s="22" t="e">
        <v>#N/A</v>
      </c>
      <c r="N588" s="23" t="s">
        <v>361</v>
      </c>
      <c r="O588" s="23" t="e">
        <v>#N/A</v>
      </c>
      <c r="P588" s="21" t="e">
        <f>Applications!$M588-Applications!$G588</f>
        <v>#N/A</v>
      </c>
    </row>
    <row r="589" spans="1:16" ht="20.25" customHeight="1" x14ac:dyDescent="0.35">
      <c r="A589" s="18" t="s">
        <v>2325</v>
      </c>
      <c r="B589" s="18" t="s">
        <v>2326</v>
      </c>
      <c r="C589" s="18" t="s">
        <v>2327</v>
      </c>
      <c r="D589" s="18" t="s">
        <v>2328</v>
      </c>
      <c r="E589" s="18" t="s">
        <v>2263</v>
      </c>
      <c r="F589" s="18" t="s">
        <v>2264</v>
      </c>
      <c r="G589" s="19">
        <v>44224</v>
      </c>
      <c r="H589" s="18" t="s">
        <v>370</v>
      </c>
      <c r="I589" s="19">
        <v>44238</v>
      </c>
      <c r="J589" s="19">
        <v>44249</v>
      </c>
      <c r="K589" s="19">
        <v>44257</v>
      </c>
      <c r="L589" s="19" t="e">
        <v>#N/A</v>
      </c>
      <c r="M589" s="19" t="e">
        <v>#N/A</v>
      </c>
      <c r="N589" s="20" t="s">
        <v>361</v>
      </c>
      <c r="O589" s="20" t="e">
        <v>#N/A</v>
      </c>
      <c r="P589" s="18" t="e">
        <f>Applications!$M589-Applications!$G589</f>
        <v>#N/A</v>
      </c>
    </row>
    <row r="590" spans="1:16" ht="20.25" customHeight="1" x14ac:dyDescent="0.35">
      <c r="A590" s="21" t="s">
        <v>2329</v>
      </c>
      <c r="B590" s="21" t="s">
        <v>2330</v>
      </c>
      <c r="C590" s="21" t="s">
        <v>2331</v>
      </c>
      <c r="D590" s="21" t="s">
        <v>2332</v>
      </c>
      <c r="E590" s="21" t="s">
        <v>2263</v>
      </c>
      <c r="F590" s="21" t="s">
        <v>2264</v>
      </c>
      <c r="G590" s="22">
        <v>44216</v>
      </c>
      <c r="H590" s="21" t="s">
        <v>360</v>
      </c>
      <c r="I590" s="22">
        <v>44228</v>
      </c>
      <c r="J590" s="22">
        <v>44243</v>
      </c>
      <c r="K590" s="22">
        <v>44257</v>
      </c>
      <c r="L590" s="22">
        <v>44264</v>
      </c>
      <c r="M590" s="22">
        <v>44270</v>
      </c>
      <c r="N590" s="23" t="s">
        <v>463</v>
      </c>
      <c r="O590" s="23">
        <v>67700</v>
      </c>
      <c r="P590" s="21">
        <f>Applications!$M590-Applications!$G590</f>
        <v>54</v>
      </c>
    </row>
    <row r="591" spans="1:16" ht="20.25" customHeight="1" x14ac:dyDescent="0.35">
      <c r="A591" s="18" t="s">
        <v>2333</v>
      </c>
      <c r="B591" s="18" t="s">
        <v>775</v>
      </c>
      <c r="C591" s="18" t="s">
        <v>1600</v>
      </c>
      <c r="D591" s="18" t="s">
        <v>2334</v>
      </c>
      <c r="E591" s="18" t="s">
        <v>2335</v>
      </c>
      <c r="F591" s="18" t="s">
        <v>2264</v>
      </c>
      <c r="G591" s="19">
        <v>44215</v>
      </c>
      <c r="H591" s="18" t="s">
        <v>462</v>
      </c>
      <c r="I591" s="19" t="e">
        <v>#N/A</v>
      </c>
      <c r="J591" s="19" t="e">
        <v>#N/A</v>
      </c>
      <c r="K591" s="19" t="e">
        <v>#N/A</v>
      </c>
      <c r="L591" s="19" t="e">
        <v>#N/A</v>
      </c>
      <c r="M591" s="19" t="e">
        <v>#N/A</v>
      </c>
      <c r="N591" s="20" t="s">
        <v>361</v>
      </c>
      <c r="O591" s="20" t="e">
        <v>#N/A</v>
      </c>
      <c r="P591" s="18" t="e">
        <f>Applications!$M591-Applications!$G591</f>
        <v>#N/A</v>
      </c>
    </row>
    <row r="592" spans="1:16" ht="20.25" customHeight="1" x14ac:dyDescent="0.35">
      <c r="A592" s="21" t="s">
        <v>2336</v>
      </c>
      <c r="B592" s="21" t="s">
        <v>719</v>
      </c>
      <c r="C592" s="21" t="s">
        <v>2337</v>
      </c>
      <c r="D592" s="21" t="s">
        <v>2338</v>
      </c>
      <c r="E592" s="21" t="s">
        <v>2335</v>
      </c>
      <c r="F592" s="21" t="s">
        <v>2264</v>
      </c>
      <c r="G592" s="22">
        <v>44216</v>
      </c>
      <c r="H592" s="21" t="s">
        <v>360</v>
      </c>
      <c r="I592" s="22" t="e">
        <v>#N/A</v>
      </c>
      <c r="J592" s="22" t="e">
        <v>#N/A</v>
      </c>
      <c r="K592" s="22" t="e">
        <v>#N/A</v>
      </c>
      <c r="L592" s="22" t="e">
        <v>#N/A</v>
      </c>
      <c r="M592" s="22" t="e">
        <v>#N/A</v>
      </c>
      <c r="N592" s="23" t="s">
        <v>361</v>
      </c>
      <c r="O592" s="23" t="e">
        <v>#N/A</v>
      </c>
      <c r="P592" s="21" t="e">
        <f>Applications!$M592-Applications!$G592</f>
        <v>#N/A</v>
      </c>
    </row>
    <row r="593" spans="1:16" ht="20.25" customHeight="1" x14ac:dyDescent="0.35">
      <c r="A593" s="18" t="s">
        <v>2339</v>
      </c>
      <c r="B593" s="18" t="s">
        <v>398</v>
      </c>
      <c r="C593" s="18" t="s">
        <v>2340</v>
      </c>
      <c r="D593" s="18" t="s">
        <v>2341</v>
      </c>
      <c r="E593" s="18" t="s">
        <v>2335</v>
      </c>
      <c r="F593" s="18" t="s">
        <v>2264</v>
      </c>
      <c r="G593" s="19">
        <v>44218</v>
      </c>
      <c r="H593" s="18" t="s">
        <v>405</v>
      </c>
      <c r="I593" s="19" t="e">
        <v>#N/A</v>
      </c>
      <c r="J593" s="19" t="e">
        <v>#N/A</v>
      </c>
      <c r="K593" s="19" t="e">
        <v>#N/A</v>
      </c>
      <c r="L593" s="19" t="e">
        <v>#N/A</v>
      </c>
      <c r="M593" s="19" t="e">
        <v>#N/A</v>
      </c>
      <c r="N593" s="20" t="s">
        <v>361</v>
      </c>
      <c r="O593" s="20" t="e">
        <v>#N/A</v>
      </c>
      <c r="P593" s="18" t="e">
        <f>Applications!$M593-Applications!$G593</f>
        <v>#N/A</v>
      </c>
    </row>
    <row r="594" spans="1:16" ht="20.25" customHeight="1" x14ac:dyDescent="0.35">
      <c r="A594" s="21" t="s">
        <v>2342</v>
      </c>
      <c r="B594" s="21" t="s">
        <v>719</v>
      </c>
      <c r="C594" s="21" t="s">
        <v>1650</v>
      </c>
      <c r="D594" s="21" t="s">
        <v>2343</v>
      </c>
      <c r="E594" s="21" t="s">
        <v>2335</v>
      </c>
      <c r="F594" s="21" t="s">
        <v>2264</v>
      </c>
      <c r="G594" s="22">
        <v>44224</v>
      </c>
      <c r="H594" s="21" t="s">
        <v>544</v>
      </c>
      <c r="I594" s="22" t="e">
        <v>#N/A</v>
      </c>
      <c r="J594" s="22" t="e">
        <v>#N/A</v>
      </c>
      <c r="K594" s="22" t="e">
        <v>#N/A</v>
      </c>
      <c r="L594" s="22" t="e">
        <v>#N/A</v>
      </c>
      <c r="M594" s="22" t="e">
        <v>#N/A</v>
      </c>
      <c r="N594" s="23" t="s">
        <v>361</v>
      </c>
      <c r="O594" s="23" t="e">
        <v>#N/A</v>
      </c>
      <c r="P594" s="21" t="e">
        <f>Applications!$M594-Applications!$G594</f>
        <v>#N/A</v>
      </c>
    </row>
    <row r="595" spans="1:16" ht="20.25" customHeight="1" x14ac:dyDescent="0.35">
      <c r="A595" s="18" t="s">
        <v>2344</v>
      </c>
      <c r="B595" s="18" t="s">
        <v>157</v>
      </c>
      <c r="C595" s="18" t="s">
        <v>2345</v>
      </c>
      <c r="D595" s="18" t="s">
        <v>2346</v>
      </c>
      <c r="E595" s="18" t="s">
        <v>2335</v>
      </c>
      <c r="F595" s="18" t="s">
        <v>2264</v>
      </c>
      <c r="G595" s="19">
        <v>44224</v>
      </c>
      <c r="H595" s="18" t="s">
        <v>544</v>
      </c>
      <c r="I595" s="19" t="e">
        <v>#N/A</v>
      </c>
      <c r="J595" s="19" t="e">
        <v>#N/A</v>
      </c>
      <c r="K595" s="19" t="e">
        <v>#N/A</v>
      </c>
      <c r="L595" s="19" t="e">
        <v>#N/A</v>
      </c>
      <c r="M595" s="19" t="e">
        <v>#N/A</v>
      </c>
      <c r="N595" s="20" t="s">
        <v>361</v>
      </c>
      <c r="O595" s="20" t="e">
        <v>#N/A</v>
      </c>
      <c r="P595" s="18" t="e">
        <f>Applications!$M595-Applications!$G595</f>
        <v>#N/A</v>
      </c>
    </row>
    <row r="596" spans="1:16" ht="20.25" customHeight="1" x14ac:dyDescent="0.35">
      <c r="A596" s="21" t="s">
        <v>2347</v>
      </c>
      <c r="B596" s="21" t="s">
        <v>448</v>
      </c>
      <c r="C596" s="21" t="s">
        <v>2348</v>
      </c>
      <c r="D596" s="21" t="s">
        <v>2349</v>
      </c>
      <c r="E596" s="21" t="s">
        <v>2335</v>
      </c>
      <c r="F596" s="21" t="s">
        <v>2264</v>
      </c>
      <c r="G596" s="22">
        <v>44224</v>
      </c>
      <c r="H596" s="21" t="s">
        <v>360</v>
      </c>
      <c r="I596" s="22" t="e">
        <v>#N/A</v>
      </c>
      <c r="J596" s="22" t="e">
        <v>#N/A</v>
      </c>
      <c r="K596" s="22" t="e">
        <v>#N/A</v>
      </c>
      <c r="L596" s="22" t="e">
        <v>#N/A</v>
      </c>
      <c r="M596" s="22" t="e">
        <v>#N/A</v>
      </c>
      <c r="N596" s="23" t="s">
        <v>361</v>
      </c>
      <c r="O596" s="23" t="e">
        <v>#N/A</v>
      </c>
      <c r="P596" s="21" t="e">
        <f>Applications!$M596-Applications!$G596</f>
        <v>#N/A</v>
      </c>
    </row>
    <row r="597" spans="1:16" ht="20.25" customHeight="1" x14ac:dyDescent="0.35">
      <c r="A597" s="18" t="s">
        <v>2350</v>
      </c>
      <c r="B597" s="18" t="s">
        <v>236</v>
      </c>
      <c r="C597" s="18" t="s">
        <v>2351</v>
      </c>
      <c r="D597" s="18" t="s">
        <v>2352</v>
      </c>
      <c r="E597" s="18" t="s">
        <v>2335</v>
      </c>
      <c r="F597" s="18" t="s">
        <v>2264</v>
      </c>
      <c r="G597" s="19">
        <v>44231</v>
      </c>
      <c r="H597" s="18" t="s">
        <v>462</v>
      </c>
      <c r="I597" s="19" t="e">
        <v>#N/A</v>
      </c>
      <c r="J597" s="19" t="e">
        <v>#N/A</v>
      </c>
      <c r="K597" s="19" t="e">
        <v>#N/A</v>
      </c>
      <c r="L597" s="19" t="e">
        <v>#N/A</v>
      </c>
      <c r="M597" s="19" t="e">
        <v>#N/A</v>
      </c>
      <c r="N597" s="20" t="s">
        <v>361</v>
      </c>
      <c r="O597" s="20" t="e">
        <v>#N/A</v>
      </c>
      <c r="P597" s="18" t="e">
        <f>Applications!$M597-Applications!$G597</f>
        <v>#N/A</v>
      </c>
    </row>
    <row r="598" spans="1:16" ht="20.25" customHeight="1" x14ac:dyDescent="0.35">
      <c r="A598" s="21" t="s">
        <v>2353</v>
      </c>
      <c r="B598" s="21" t="s">
        <v>417</v>
      </c>
      <c r="C598" s="21" t="s">
        <v>1452</v>
      </c>
      <c r="D598" s="21" t="s">
        <v>2354</v>
      </c>
      <c r="E598" s="21" t="s">
        <v>2335</v>
      </c>
      <c r="F598" s="21" t="s">
        <v>2264</v>
      </c>
      <c r="G598" s="22">
        <v>44237</v>
      </c>
      <c r="H598" s="21" t="s">
        <v>360</v>
      </c>
      <c r="I598" s="22" t="e">
        <v>#N/A</v>
      </c>
      <c r="J598" s="22" t="e">
        <v>#N/A</v>
      </c>
      <c r="K598" s="22" t="e">
        <v>#N/A</v>
      </c>
      <c r="L598" s="22" t="e">
        <v>#N/A</v>
      </c>
      <c r="M598" s="22" t="e">
        <v>#N/A</v>
      </c>
      <c r="N598" s="23" t="s">
        <v>361</v>
      </c>
      <c r="O598" s="23" t="e">
        <v>#N/A</v>
      </c>
      <c r="P598" s="21" t="e">
        <f>Applications!$M598-Applications!$G598</f>
        <v>#N/A</v>
      </c>
    </row>
    <row r="599" spans="1:16" ht="20.25" customHeight="1" x14ac:dyDescent="0.35">
      <c r="A599" s="18" t="s">
        <v>2355</v>
      </c>
      <c r="B599" s="18" t="s">
        <v>1992</v>
      </c>
      <c r="C599" s="18" t="s">
        <v>2356</v>
      </c>
      <c r="D599" s="18" t="s">
        <v>2357</v>
      </c>
      <c r="E599" s="18" t="s">
        <v>2335</v>
      </c>
      <c r="F599" s="18" t="s">
        <v>2264</v>
      </c>
      <c r="G599" s="19">
        <v>44239</v>
      </c>
      <c r="H599" s="18" t="s">
        <v>360</v>
      </c>
      <c r="I599" s="19" t="e">
        <v>#N/A</v>
      </c>
      <c r="J599" s="19" t="e">
        <v>#N/A</v>
      </c>
      <c r="K599" s="19" t="e">
        <v>#N/A</v>
      </c>
      <c r="L599" s="19" t="e">
        <v>#N/A</v>
      </c>
      <c r="M599" s="19" t="e">
        <v>#N/A</v>
      </c>
      <c r="N599" s="20" t="s">
        <v>361</v>
      </c>
      <c r="O599" s="20" t="e">
        <v>#N/A</v>
      </c>
      <c r="P599" s="18" t="e">
        <f>Applications!$M599-Applications!$G599</f>
        <v>#N/A</v>
      </c>
    </row>
    <row r="600" spans="1:16" ht="20.25" customHeight="1" x14ac:dyDescent="0.35">
      <c r="A600" s="21" t="s">
        <v>2358</v>
      </c>
      <c r="B600" s="21" t="s">
        <v>233</v>
      </c>
      <c r="C600" s="21" t="s">
        <v>2359</v>
      </c>
      <c r="D600" s="21" t="s">
        <v>2360</v>
      </c>
      <c r="E600" s="21" t="s">
        <v>2335</v>
      </c>
      <c r="F600" s="21" t="s">
        <v>2264</v>
      </c>
      <c r="G600" s="22">
        <v>44239</v>
      </c>
      <c r="H600" s="21" t="s">
        <v>360</v>
      </c>
      <c r="I600" s="22" t="e">
        <v>#N/A</v>
      </c>
      <c r="J600" s="22" t="e">
        <v>#N/A</v>
      </c>
      <c r="K600" s="22" t="e">
        <v>#N/A</v>
      </c>
      <c r="L600" s="22" t="e">
        <v>#N/A</v>
      </c>
      <c r="M600" s="22" t="e">
        <v>#N/A</v>
      </c>
      <c r="N600" s="23" t="s">
        <v>361</v>
      </c>
      <c r="O600" s="23" t="e">
        <v>#N/A</v>
      </c>
      <c r="P600" s="21" t="e">
        <f>Applications!$M600-Applications!$G600</f>
        <v>#N/A</v>
      </c>
    </row>
    <row r="601" spans="1:16" ht="20.25" customHeight="1" x14ac:dyDescent="0.35">
      <c r="A601" s="18" t="s">
        <v>2361</v>
      </c>
      <c r="B601" s="18" t="s">
        <v>2362</v>
      </c>
      <c r="C601" s="18" t="s">
        <v>2363</v>
      </c>
      <c r="D601" s="18" t="s">
        <v>2364</v>
      </c>
      <c r="E601" s="18" t="s">
        <v>2335</v>
      </c>
      <c r="F601" s="18" t="s">
        <v>2264</v>
      </c>
      <c r="G601" s="19">
        <v>44252</v>
      </c>
      <c r="H601" s="18" t="s">
        <v>360</v>
      </c>
      <c r="I601" s="19" t="e">
        <v>#N/A</v>
      </c>
      <c r="J601" s="19" t="e">
        <v>#N/A</v>
      </c>
      <c r="K601" s="19" t="e">
        <v>#N/A</v>
      </c>
      <c r="L601" s="19" t="e">
        <v>#N/A</v>
      </c>
      <c r="M601" s="19" t="e">
        <v>#N/A</v>
      </c>
      <c r="N601" s="20" t="s">
        <v>361</v>
      </c>
      <c r="O601" s="20" t="e">
        <v>#N/A</v>
      </c>
      <c r="P601" s="18" t="e">
        <f>Applications!$M601-Applications!$G601</f>
        <v>#N/A</v>
      </c>
    </row>
    <row r="602" spans="1:16" ht="20.25" customHeight="1" x14ac:dyDescent="0.35">
      <c r="A602" s="21" t="s">
        <v>2365</v>
      </c>
      <c r="B602" s="21" t="s">
        <v>253</v>
      </c>
      <c r="C602" s="21" t="s">
        <v>2366</v>
      </c>
      <c r="D602" s="21" t="s">
        <v>2367</v>
      </c>
      <c r="E602" s="21" t="s">
        <v>2335</v>
      </c>
      <c r="F602" s="21" t="s">
        <v>2264</v>
      </c>
      <c r="G602" s="22">
        <v>44252</v>
      </c>
      <c r="H602" s="21" t="s">
        <v>360</v>
      </c>
      <c r="I602" s="22" t="e">
        <v>#N/A</v>
      </c>
      <c r="J602" s="22" t="e">
        <v>#N/A</v>
      </c>
      <c r="K602" s="22" t="e">
        <v>#N/A</v>
      </c>
      <c r="L602" s="22" t="e">
        <v>#N/A</v>
      </c>
      <c r="M602" s="22" t="e">
        <v>#N/A</v>
      </c>
      <c r="N602" s="23" t="s">
        <v>361</v>
      </c>
      <c r="O602" s="23" t="e">
        <v>#N/A</v>
      </c>
      <c r="P602" s="21" t="e">
        <f>Applications!$M602-Applications!$G602</f>
        <v>#N/A</v>
      </c>
    </row>
    <row r="603" spans="1:16" ht="20.25" customHeight="1" x14ac:dyDescent="0.35">
      <c r="A603" s="18" t="s">
        <v>2368</v>
      </c>
      <c r="B603" s="18" t="s">
        <v>448</v>
      </c>
      <c r="C603" s="18" t="s">
        <v>2369</v>
      </c>
      <c r="D603" s="18" t="s">
        <v>2370</v>
      </c>
      <c r="E603" s="18" t="s">
        <v>2335</v>
      </c>
      <c r="F603" s="18" t="s">
        <v>2264</v>
      </c>
      <c r="G603" s="19">
        <v>44256</v>
      </c>
      <c r="H603" s="18" t="s">
        <v>360</v>
      </c>
      <c r="I603" s="19" t="e">
        <v>#N/A</v>
      </c>
      <c r="J603" s="19" t="e">
        <v>#N/A</v>
      </c>
      <c r="K603" s="19" t="e">
        <v>#N/A</v>
      </c>
      <c r="L603" s="19" t="e">
        <v>#N/A</v>
      </c>
      <c r="M603" s="19" t="e">
        <v>#N/A</v>
      </c>
      <c r="N603" s="20" t="s">
        <v>361</v>
      </c>
      <c r="O603" s="20" t="e">
        <v>#N/A</v>
      </c>
      <c r="P603" s="18" t="e">
        <f>Applications!$M603-Applications!$G603</f>
        <v>#N/A</v>
      </c>
    </row>
    <row r="604" spans="1:16" ht="20.25" customHeight="1" x14ac:dyDescent="0.35">
      <c r="A604" s="21" t="s">
        <v>2371</v>
      </c>
      <c r="B604" s="21" t="s">
        <v>448</v>
      </c>
      <c r="C604" s="21" t="s">
        <v>2372</v>
      </c>
      <c r="D604" s="21" t="s">
        <v>2373</v>
      </c>
      <c r="E604" s="21" t="s">
        <v>2335</v>
      </c>
      <c r="F604" s="21" t="s">
        <v>2264</v>
      </c>
      <c r="G604" s="22">
        <v>44265</v>
      </c>
      <c r="H604" s="21" t="s">
        <v>360</v>
      </c>
      <c r="I604" s="22" t="e">
        <v>#N/A</v>
      </c>
      <c r="J604" s="22" t="e">
        <v>#N/A</v>
      </c>
      <c r="K604" s="22" t="e">
        <v>#N/A</v>
      </c>
      <c r="L604" s="22" t="e">
        <v>#N/A</v>
      </c>
      <c r="M604" s="22" t="e">
        <v>#N/A</v>
      </c>
      <c r="N604" s="23" t="s">
        <v>361</v>
      </c>
      <c r="O604" s="23" t="e">
        <v>#N/A</v>
      </c>
      <c r="P604" s="21" t="e">
        <f>Applications!$M604-Applications!$G604</f>
        <v>#N/A</v>
      </c>
    </row>
    <row r="605" spans="1:16" ht="20.25" customHeight="1" x14ac:dyDescent="0.35">
      <c r="A605" s="18" t="s">
        <v>2374</v>
      </c>
      <c r="B605" s="18" t="s">
        <v>367</v>
      </c>
      <c r="C605" s="18" t="s">
        <v>546</v>
      </c>
      <c r="D605" s="18" t="s">
        <v>2375</v>
      </c>
      <c r="E605" s="18" t="s">
        <v>2335</v>
      </c>
      <c r="F605" s="18" t="s">
        <v>2264</v>
      </c>
      <c r="G605" s="19">
        <v>44266</v>
      </c>
      <c r="H605" s="18" t="s">
        <v>360</v>
      </c>
      <c r="I605" s="19" t="e">
        <v>#N/A</v>
      </c>
      <c r="J605" s="19" t="e">
        <v>#N/A</v>
      </c>
      <c r="K605" s="19" t="e">
        <v>#N/A</v>
      </c>
      <c r="L605" s="19" t="e">
        <v>#N/A</v>
      </c>
      <c r="M605" s="19" t="e">
        <v>#N/A</v>
      </c>
      <c r="N605" s="20" t="s">
        <v>361</v>
      </c>
      <c r="O605" s="20" t="e">
        <v>#N/A</v>
      </c>
      <c r="P605" s="18" t="e">
        <f>Applications!$M605-Applications!$G605</f>
        <v>#N/A</v>
      </c>
    </row>
    <row r="606" spans="1:16" ht="20.25" customHeight="1" x14ac:dyDescent="0.35">
      <c r="A606" s="21" t="s">
        <v>2376</v>
      </c>
      <c r="B606" s="21" t="s">
        <v>253</v>
      </c>
      <c r="C606" s="21" t="s">
        <v>2377</v>
      </c>
      <c r="D606" s="21" t="s">
        <v>2378</v>
      </c>
      <c r="E606" s="21" t="s">
        <v>2335</v>
      </c>
      <c r="F606" s="21" t="s">
        <v>2264</v>
      </c>
      <c r="G606" s="22">
        <v>44266</v>
      </c>
      <c r="H606" s="21" t="s">
        <v>360</v>
      </c>
      <c r="I606" s="22" t="e">
        <v>#N/A</v>
      </c>
      <c r="J606" s="22" t="e">
        <v>#N/A</v>
      </c>
      <c r="K606" s="22" t="e">
        <v>#N/A</v>
      </c>
      <c r="L606" s="22" t="e">
        <v>#N/A</v>
      </c>
      <c r="M606" s="22" t="e">
        <v>#N/A</v>
      </c>
      <c r="N606" s="23" t="s">
        <v>361</v>
      </c>
      <c r="O606" s="23" t="e">
        <v>#N/A</v>
      </c>
      <c r="P606" s="21" t="e">
        <f>Applications!$M606-Applications!$G606</f>
        <v>#N/A</v>
      </c>
    </row>
    <row r="607" spans="1:16" ht="20.25" customHeight="1" x14ac:dyDescent="0.35">
      <c r="A607" s="18" t="s">
        <v>2379</v>
      </c>
      <c r="B607" s="18" t="s">
        <v>205</v>
      </c>
      <c r="C607" s="18" t="s">
        <v>2380</v>
      </c>
      <c r="D607" s="18" t="s">
        <v>2381</v>
      </c>
      <c r="E607" s="18" t="s">
        <v>2335</v>
      </c>
      <c r="F607" s="18" t="s">
        <v>2264</v>
      </c>
      <c r="G607" s="19">
        <v>44266</v>
      </c>
      <c r="H607" s="18" t="s">
        <v>405</v>
      </c>
      <c r="I607" s="19" t="e">
        <v>#N/A</v>
      </c>
      <c r="J607" s="19" t="e">
        <v>#N/A</v>
      </c>
      <c r="K607" s="19" t="e">
        <v>#N/A</v>
      </c>
      <c r="L607" s="19" t="e">
        <v>#N/A</v>
      </c>
      <c r="M607" s="19" t="e">
        <v>#N/A</v>
      </c>
      <c r="N607" s="20" t="s">
        <v>361</v>
      </c>
      <c r="O607" s="20" t="e">
        <v>#N/A</v>
      </c>
      <c r="P607" s="18" t="e">
        <f>Applications!$M607-Applications!$G607</f>
        <v>#N/A</v>
      </c>
    </row>
    <row r="608" spans="1:16" ht="20.25" customHeight="1" x14ac:dyDescent="0.35">
      <c r="A608" s="21" t="s">
        <v>2382</v>
      </c>
      <c r="B608" s="21" t="s">
        <v>2383</v>
      </c>
      <c r="C608" s="21" t="s">
        <v>2384</v>
      </c>
      <c r="D608" s="21" t="s">
        <v>2385</v>
      </c>
      <c r="E608" s="21" t="s">
        <v>2335</v>
      </c>
      <c r="F608" s="21" t="s">
        <v>2264</v>
      </c>
      <c r="G608" s="22">
        <v>44267</v>
      </c>
      <c r="H608" s="21" t="s">
        <v>544</v>
      </c>
      <c r="I608" s="22" t="e">
        <v>#N/A</v>
      </c>
      <c r="J608" s="22" t="e">
        <v>#N/A</v>
      </c>
      <c r="K608" s="22" t="e">
        <v>#N/A</v>
      </c>
      <c r="L608" s="22" t="e">
        <v>#N/A</v>
      </c>
      <c r="M608" s="22" t="e">
        <v>#N/A</v>
      </c>
      <c r="N608" s="23" t="s">
        <v>361</v>
      </c>
      <c r="O608" s="23" t="e">
        <v>#N/A</v>
      </c>
      <c r="P608" s="21" t="e">
        <f>Applications!$M608-Applications!$G608</f>
        <v>#N/A</v>
      </c>
    </row>
    <row r="609" spans="1:16" ht="20.25" customHeight="1" x14ac:dyDescent="0.35">
      <c r="A609" s="18" t="s">
        <v>2386</v>
      </c>
      <c r="B609" s="18" t="s">
        <v>2387</v>
      </c>
      <c r="C609" s="18" t="s">
        <v>2388</v>
      </c>
      <c r="D609" s="18" t="s">
        <v>2389</v>
      </c>
      <c r="E609" s="18" t="s">
        <v>2335</v>
      </c>
      <c r="F609" s="18" t="s">
        <v>2264</v>
      </c>
      <c r="G609" s="19">
        <v>44280</v>
      </c>
      <c r="H609" s="18" t="s">
        <v>360</v>
      </c>
      <c r="I609" s="19" t="e">
        <v>#N/A</v>
      </c>
      <c r="J609" s="19" t="e">
        <v>#N/A</v>
      </c>
      <c r="K609" s="19" t="e">
        <v>#N/A</v>
      </c>
      <c r="L609" s="19" t="e">
        <v>#N/A</v>
      </c>
      <c r="M609" s="19" t="e">
        <v>#N/A</v>
      </c>
      <c r="N609" s="20" t="s">
        <v>361</v>
      </c>
      <c r="O609" s="20" t="e">
        <v>#N/A</v>
      </c>
      <c r="P609" s="18" t="e">
        <f>Applications!$M609-Applications!$G609</f>
        <v>#N/A</v>
      </c>
    </row>
    <row r="610" spans="1:16" ht="20.25" customHeight="1" x14ac:dyDescent="0.35">
      <c r="A610" s="21" t="s">
        <v>2390</v>
      </c>
      <c r="B610" s="21" t="s">
        <v>166</v>
      </c>
      <c r="C610" s="21" t="s">
        <v>211</v>
      </c>
      <c r="D610" s="21" t="s">
        <v>2391</v>
      </c>
      <c r="E610" s="21" t="s">
        <v>2335</v>
      </c>
      <c r="F610" s="21" t="s">
        <v>2264</v>
      </c>
      <c r="G610" s="22">
        <v>44280</v>
      </c>
      <c r="H610" s="21" t="s">
        <v>360</v>
      </c>
      <c r="I610" s="22" t="e">
        <v>#N/A</v>
      </c>
      <c r="J610" s="22" t="e">
        <v>#N/A</v>
      </c>
      <c r="K610" s="22" t="e">
        <v>#N/A</v>
      </c>
      <c r="L610" s="22" t="e">
        <v>#N/A</v>
      </c>
      <c r="M610" s="22" t="e">
        <v>#N/A</v>
      </c>
      <c r="N610" s="23" t="s">
        <v>361</v>
      </c>
      <c r="O610" s="23" t="e">
        <v>#N/A</v>
      </c>
      <c r="P610" s="21" t="e">
        <f>Applications!$M610-Applications!$G610</f>
        <v>#N/A</v>
      </c>
    </row>
    <row r="611" spans="1:16" ht="20.25" customHeight="1" x14ac:dyDescent="0.35">
      <c r="A611" s="18" t="s">
        <v>2392</v>
      </c>
      <c r="B611" s="18" t="s">
        <v>363</v>
      </c>
      <c r="C611" s="18" t="s">
        <v>2126</v>
      </c>
      <c r="D611" s="18" t="s">
        <v>2393</v>
      </c>
      <c r="E611" s="18" t="s">
        <v>2335</v>
      </c>
      <c r="F611" s="18" t="s">
        <v>2264</v>
      </c>
      <c r="G611" s="19">
        <v>44280</v>
      </c>
      <c r="H611" s="18" t="s">
        <v>544</v>
      </c>
      <c r="I611" s="19" t="e">
        <v>#N/A</v>
      </c>
      <c r="J611" s="19" t="e">
        <v>#N/A</v>
      </c>
      <c r="K611" s="19" t="e">
        <v>#N/A</v>
      </c>
      <c r="L611" s="19" t="e">
        <v>#N/A</v>
      </c>
      <c r="M611" s="19" t="e">
        <v>#N/A</v>
      </c>
      <c r="N611" s="20" t="s">
        <v>361</v>
      </c>
      <c r="O611" s="20" t="e">
        <v>#N/A</v>
      </c>
      <c r="P611" s="18" t="e">
        <f>Applications!$M611-Applications!$G611</f>
        <v>#N/A</v>
      </c>
    </row>
    <row r="612" spans="1:16" ht="20.25" customHeight="1" x14ac:dyDescent="0.35">
      <c r="A612" s="21" t="s">
        <v>2394</v>
      </c>
      <c r="B612" s="21" t="s">
        <v>466</v>
      </c>
      <c r="C612" s="21" t="s">
        <v>2395</v>
      </c>
      <c r="D612" s="21" t="s">
        <v>2396</v>
      </c>
      <c r="E612" s="21" t="s">
        <v>2335</v>
      </c>
      <c r="F612" s="21" t="s">
        <v>2264</v>
      </c>
      <c r="G612" s="22">
        <v>44284</v>
      </c>
      <c r="H612" s="21" t="s">
        <v>360</v>
      </c>
      <c r="I612" s="22" t="e">
        <v>#N/A</v>
      </c>
      <c r="J612" s="22" t="e">
        <v>#N/A</v>
      </c>
      <c r="K612" s="22" t="e">
        <v>#N/A</v>
      </c>
      <c r="L612" s="22" t="e">
        <v>#N/A</v>
      </c>
      <c r="M612" s="22" t="e">
        <v>#N/A</v>
      </c>
      <c r="N612" s="23" t="s">
        <v>361</v>
      </c>
      <c r="O612" s="23" t="e">
        <v>#N/A</v>
      </c>
      <c r="P612" s="21" t="e">
        <f>Applications!$M612-Applications!$G612</f>
        <v>#N/A</v>
      </c>
    </row>
    <row r="613" spans="1:16" ht="20.25" customHeight="1" x14ac:dyDescent="0.35">
      <c r="A613" s="18" t="s">
        <v>2397</v>
      </c>
      <c r="B613" s="18" t="s">
        <v>2398</v>
      </c>
      <c r="C613" s="18" t="s">
        <v>1006</v>
      </c>
      <c r="D613" s="18" t="s">
        <v>2399</v>
      </c>
      <c r="E613" s="18" t="s">
        <v>2335</v>
      </c>
      <c r="F613" s="18" t="s">
        <v>2264</v>
      </c>
      <c r="G613" s="19">
        <v>44284</v>
      </c>
      <c r="H613" s="18" t="s">
        <v>360</v>
      </c>
      <c r="I613" s="19" t="e">
        <v>#N/A</v>
      </c>
      <c r="J613" s="19" t="e">
        <v>#N/A</v>
      </c>
      <c r="K613" s="19" t="e">
        <v>#N/A</v>
      </c>
      <c r="L613" s="19" t="e">
        <v>#N/A</v>
      </c>
      <c r="M613" s="19" t="e">
        <v>#N/A</v>
      </c>
      <c r="N613" s="20" t="s">
        <v>361</v>
      </c>
      <c r="O613" s="20" t="e">
        <v>#N/A</v>
      </c>
      <c r="P613" s="18" t="e">
        <f>Applications!$M613-Applications!$G613</f>
        <v>#N/A</v>
      </c>
    </row>
    <row r="614" spans="1:16" ht="20.25" customHeight="1" x14ac:dyDescent="0.35">
      <c r="A614" s="21" t="s">
        <v>2400</v>
      </c>
      <c r="B614" s="21" t="s">
        <v>2401</v>
      </c>
      <c r="C614" s="21" t="s">
        <v>280</v>
      </c>
      <c r="D614" s="21" t="s">
        <v>2402</v>
      </c>
      <c r="E614" s="21" t="s">
        <v>2335</v>
      </c>
      <c r="F614" s="21" t="s">
        <v>2264</v>
      </c>
      <c r="G614" s="22">
        <v>44284</v>
      </c>
      <c r="H614" s="21" t="s">
        <v>370</v>
      </c>
      <c r="I614" s="22" t="e">
        <v>#N/A</v>
      </c>
      <c r="J614" s="22" t="e">
        <v>#N/A</v>
      </c>
      <c r="K614" s="22" t="e">
        <v>#N/A</v>
      </c>
      <c r="L614" s="22" t="e">
        <v>#N/A</v>
      </c>
      <c r="M614" s="22" t="e">
        <v>#N/A</v>
      </c>
      <c r="N614" s="23" t="s">
        <v>361</v>
      </c>
      <c r="O614" s="23" t="e">
        <v>#N/A</v>
      </c>
      <c r="P614" s="21" t="e">
        <f>Applications!$M614-Applications!$G614</f>
        <v>#N/A</v>
      </c>
    </row>
    <row r="615" spans="1:16" ht="20.25" customHeight="1" x14ac:dyDescent="0.35">
      <c r="A615" s="18" t="s">
        <v>2403</v>
      </c>
      <c r="B615" s="18" t="s">
        <v>2404</v>
      </c>
      <c r="C615" s="18" t="s">
        <v>232</v>
      </c>
      <c r="D615" s="18" t="s">
        <v>2405</v>
      </c>
      <c r="E615" s="18" t="s">
        <v>2335</v>
      </c>
      <c r="F615" s="18" t="s">
        <v>2264</v>
      </c>
      <c r="G615" s="19">
        <v>44295</v>
      </c>
      <c r="H615" s="18" t="s">
        <v>360</v>
      </c>
      <c r="I615" s="19" t="e">
        <v>#N/A</v>
      </c>
      <c r="J615" s="19" t="e">
        <v>#N/A</v>
      </c>
      <c r="K615" s="19" t="e">
        <v>#N/A</v>
      </c>
      <c r="L615" s="19" t="e">
        <v>#N/A</v>
      </c>
      <c r="M615" s="19" t="e">
        <v>#N/A</v>
      </c>
      <c r="N615" s="20" t="s">
        <v>361</v>
      </c>
      <c r="O615" s="20" t="e">
        <v>#N/A</v>
      </c>
      <c r="P615" s="18" t="e">
        <f>Applications!$M615-Applications!$G615</f>
        <v>#N/A</v>
      </c>
    </row>
    <row r="616" spans="1:16" ht="20.25" customHeight="1" x14ac:dyDescent="0.35">
      <c r="A616" s="21" t="s">
        <v>2406</v>
      </c>
      <c r="B616" s="21" t="s">
        <v>1844</v>
      </c>
      <c r="C616" s="21" t="s">
        <v>2407</v>
      </c>
      <c r="D616" s="21" t="s">
        <v>2408</v>
      </c>
      <c r="E616" s="21" t="s">
        <v>2335</v>
      </c>
      <c r="F616" s="21" t="s">
        <v>2264</v>
      </c>
      <c r="G616" s="22">
        <v>44295</v>
      </c>
      <c r="H616" s="21" t="s">
        <v>432</v>
      </c>
      <c r="I616" s="22" t="e">
        <v>#N/A</v>
      </c>
      <c r="J616" s="22" t="e">
        <v>#N/A</v>
      </c>
      <c r="K616" s="22" t="e">
        <v>#N/A</v>
      </c>
      <c r="L616" s="22" t="e">
        <v>#N/A</v>
      </c>
      <c r="M616" s="22" t="e">
        <v>#N/A</v>
      </c>
      <c r="N616" s="23" t="s">
        <v>361</v>
      </c>
      <c r="O616" s="23" t="e">
        <v>#N/A</v>
      </c>
      <c r="P616" s="21" t="e">
        <f>Applications!$M616-Applications!$G616</f>
        <v>#N/A</v>
      </c>
    </row>
    <row r="617" spans="1:16" ht="20.25" customHeight="1" x14ac:dyDescent="0.35">
      <c r="A617" s="18" t="s">
        <v>2409</v>
      </c>
      <c r="B617" s="18" t="s">
        <v>2410</v>
      </c>
      <c r="C617" s="18" t="s">
        <v>2411</v>
      </c>
      <c r="D617" s="18" t="s">
        <v>2412</v>
      </c>
      <c r="E617" s="18" t="s">
        <v>2335</v>
      </c>
      <c r="F617" s="18" t="s">
        <v>2264</v>
      </c>
      <c r="G617" s="19">
        <v>44299</v>
      </c>
      <c r="H617" s="18" t="s">
        <v>370</v>
      </c>
      <c r="I617" s="19" t="e">
        <v>#N/A</v>
      </c>
      <c r="J617" s="19" t="e">
        <v>#N/A</v>
      </c>
      <c r="K617" s="19" t="e">
        <v>#N/A</v>
      </c>
      <c r="L617" s="19" t="e">
        <v>#N/A</v>
      </c>
      <c r="M617" s="19" t="e">
        <v>#N/A</v>
      </c>
      <c r="N617" s="20" t="s">
        <v>361</v>
      </c>
      <c r="O617" s="20" t="e">
        <v>#N/A</v>
      </c>
      <c r="P617" s="18" t="e">
        <f>Applications!$M617-Applications!$G617</f>
        <v>#N/A</v>
      </c>
    </row>
    <row r="618" spans="1:16" ht="20.25" customHeight="1" x14ac:dyDescent="0.35">
      <c r="A618" s="21" t="s">
        <v>2413</v>
      </c>
      <c r="B618" s="21" t="s">
        <v>924</v>
      </c>
      <c r="C618" s="21" t="s">
        <v>2414</v>
      </c>
      <c r="D618" s="21" t="s">
        <v>2415</v>
      </c>
      <c r="E618" s="21" t="s">
        <v>2335</v>
      </c>
      <c r="F618" s="21" t="s">
        <v>2264</v>
      </c>
      <c r="G618" s="22">
        <v>44312</v>
      </c>
      <c r="H618" s="21" t="s">
        <v>370</v>
      </c>
      <c r="I618" s="22" t="e">
        <v>#N/A</v>
      </c>
      <c r="J618" s="22" t="e">
        <v>#N/A</v>
      </c>
      <c r="K618" s="22" t="e">
        <v>#N/A</v>
      </c>
      <c r="L618" s="22" t="e">
        <v>#N/A</v>
      </c>
      <c r="M618" s="22" t="e">
        <v>#N/A</v>
      </c>
      <c r="N618" s="23" t="s">
        <v>361</v>
      </c>
      <c r="O618" s="23" t="e">
        <v>#N/A</v>
      </c>
      <c r="P618" s="21" t="e">
        <f>Applications!$M618-Applications!$G618</f>
        <v>#N/A</v>
      </c>
    </row>
    <row r="619" spans="1:16" ht="20.25" customHeight="1" x14ac:dyDescent="0.35">
      <c r="A619" s="18" t="s">
        <v>2416</v>
      </c>
      <c r="B619" s="18" t="s">
        <v>2417</v>
      </c>
      <c r="C619" s="18" t="s">
        <v>2418</v>
      </c>
      <c r="D619" s="18" t="s">
        <v>2419</v>
      </c>
      <c r="E619" s="18" t="s">
        <v>2335</v>
      </c>
      <c r="F619" s="18" t="s">
        <v>2264</v>
      </c>
      <c r="G619" s="19">
        <v>44323</v>
      </c>
      <c r="H619" s="18" t="s">
        <v>360</v>
      </c>
      <c r="I619" s="19" t="e">
        <v>#N/A</v>
      </c>
      <c r="J619" s="19" t="e">
        <v>#N/A</v>
      </c>
      <c r="K619" s="19" t="e">
        <v>#N/A</v>
      </c>
      <c r="L619" s="19" t="e">
        <v>#N/A</v>
      </c>
      <c r="M619" s="19" t="e">
        <v>#N/A</v>
      </c>
      <c r="N619" s="20" t="s">
        <v>361</v>
      </c>
      <c r="O619" s="20" t="e">
        <v>#N/A</v>
      </c>
      <c r="P619" s="18" t="e">
        <f>Applications!$M619-Applications!$G619</f>
        <v>#N/A</v>
      </c>
    </row>
    <row r="620" spans="1:16" ht="20.25" customHeight="1" x14ac:dyDescent="0.35">
      <c r="A620" s="21" t="s">
        <v>2420</v>
      </c>
      <c r="B620" s="21" t="s">
        <v>2421</v>
      </c>
      <c r="C620" s="21" t="s">
        <v>2072</v>
      </c>
      <c r="D620" s="21" t="s">
        <v>2422</v>
      </c>
      <c r="E620" s="21" t="s">
        <v>2335</v>
      </c>
      <c r="F620" s="21" t="s">
        <v>2264</v>
      </c>
      <c r="G620" s="22">
        <v>44326</v>
      </c>
      <c r="H620" s="21" t="s">
        <v>360</v>
      </c>
      <c r="I620" s="22" t="e">
        <v>#N/A</v>
      </c>
      <c r="J620" s="22" t="e">
        <v>#N/A</v>
      </c>
      <c r="K620" s="22" t="e">
        <v>#N/A</v>
      </c>
      <c r="L620" s="22" t="e">
        <v>#N/A</v>
      </c>
      <c r="M620" s="22" t="e">
        <v>#N/A</v>
      </c>
      <c r="N620" s="23" t="s">
        <v>361</v>
      </c>
      <c r="O620" s="23" t="e">
        <v>#N/A</v>
      </c>
      <c r="P620" s="21" t="e">
        <f>Applications!$M620-Applications!$G620</f>
        <v>#N/A</v>
      </c>
    </row>
    <row r="621" spans="1:16" ht="20.25" customHeight="1" x14ac:dyDescent="0.35">
      <c r="A621" s="18" t="s">
        <v>2423</v>
      </c>
      <c r="B621" s="18" t="s">
        <v>1331</v>
      </c>
      <c r="C621" s="18" t="s">
        <v>2424</v>
      </c>
      <c r="D621" s="18" t="s">
        <v>2425</v>
      </c>
      <c r="E621" s="18" t="s">
        <v>2335</v>
      </c>
      <c r="F621" s="18" t="s">
        <v>2264</v>
      </c>
      <c r="G621" s="19">
        <v>44326</v>
      </c>
      <c r="H621" s="18" t="s">
        <v>360</v>
      </c>
      <c r="I621" s="19" t="e">
        <v>#N/A</v>
      </c>
      <c r="J621" s="19" t="e">
        <v>#N/A</v>
      </c>
      <c r="K621" s="19" t="e">
        <v>#N/A</v>
      </c>
      <c r="L621" s="19" t="e">
        <v>#N/A</v>
      </c>
      <c r="M621" s="19" t="e">
        <v>#N/A</v>
      </c>
      <c r="N621" s="20" t="s">
        <v>361</v>
      </c>
      <c r="O621" s="20" t="e">
        <v>#N/A</v>
      </c>
      <c r="P621" s="18" t="e">
        <f>Applications!$M621-Applications!$G621</f>
        <v>#N/A</v>
      </c>
    </row>
    <row r="622" spans="1:16" ht="20.25" customHeight="1" x14ac:dyDescent="0.35">
      <c r="A622" s="21" t="s">
        <v>2426</v>
      </c>
      <c r="B622" s="21" t="s">
        <v>236</v>
      </c>
      <c r="C622" s="21" t="s">
        <v>280</v>
      </c>
      <c r="D622" s="21" t="s">
        <v>2223</v>
      </c>
      <c r="E622" s="21" t="s">
        <v>2335</v>
      </c>
      <c r="F622" s="21" t="s">
        <v>2264</v>
      </c>
      <c r="G622" s="22">
        <v>44329</v>
      </c>
      <c r="H622" s="21" t="s">
        <v>360</v>
      </c>
      <c r="I622" s="22" t="e">
        <v>#N/A</v>
      </c>
      <c r="J622" s="22" t="e">
        <v>#N/A</v>
      </c>
      <c r="K622" s="22" t="e">
        <v>#N/A</v>
      </c>
      <c r="L622" s="22" t="e">
        <v>#N/A</v>
      </c>
      <c r="M622" s="22" t="e">
        <v>#N/A</v>
      </c>
      <c r="N622" s="23" t="s">
        <v>361</v>
      </c>
      <c r="O622" s="23" t="e">
        <v>#N/A</v>
      </c>
      <c r="P622" s="21" t="e">
        <f>Applications!$M622-Applications!$G622</f>
        <v>#N/A</v>
      </c>
    </row>
    <row r="623" spans="1:16" ht="20.25" customHeight="1" x14ac:dyDescent="0.35">
      <c r="A623" s="18" t="s">
        <v>2427</v>
      </c>
      <c r="B623" s="18" t="s">
        <v>2428</v>
      </c>
      <c r="C623" s="18" t="s">
        <v>399</v>
      </c>
      <c r="D623" s="18" t="s">
        <v>2429</v>
      </c>
      <c r="E623" s="18" t="s">
        <v>2335</v>
      </c>
      <c r="F623" s="18" t="s">
        <v>2264</v>
      </c>
      <c r="G623" s="19">
        <v>44329</v>
      </c>
      <c r="H623" s="18" t="s">
        <v>360</v>
      </c>
      <c r="I623" s="19" t="e">
        <v>#N/A</v>
      </c>
      <c r="J623" s="19" t="e">
        <v>#N/A</v>
      </c>
      <c r="K623" s="19" t="e">
        <v>#N/A</v>
      </c>
      <c r="L623" s="19" t="e">
        <v>#N/A</v>
      </c>
      <c r="M623" s="19" t="e">
        <v>#N/A</v>
      </c>
      <c r="N623" s="20" t="s">
        <v>361</v>
      </c>
      <c r="O623" s="20" t="e">
        <v>#N/A</v>
      </c>
      <c r="P623" s="18" t="e">
        <f>Applications!$M623-Applications!$G623</f>
        <v>#N/A</v>
      </c>
    </row>
    <row r="624" spans="1:16" ht="20.25" customHeight="1" x14ac:dyDescent="0.35">
      <c r="A624" s="21" t="s">
        <v>2430</v>
      </c>
      <c r="B624" s="21" t="s">
        <v>253</v>
      </c>
      <c r="C624" s="21" t="s">
        <v>2431</v>
      </c>
      <c r="D624" s="21" t="s">
        <v>2432</v>
      </c>
      <c r="E624" s="21" t="s">
        <v>2335</v>
      </c>
      <c r="F624" s="21" t="s">
        <v>2264</v>
      </c>
      <c r="G624" s="22">
        <v>44329</v>
      </c>
      <c r="H624" s="21" t="s">
        <v>370</v>
      </c>
      <c r="I624" s="22" t="e">
        <v>#N/A</v>
      </c>
      <c r="J624" s="22" t="e">
        <v>#N/A</v>
      </c>
      <c r="K624" s="22" t="e">
        <v>#N/A</v>
      </c>
      <c r="L624" s="22" t="e">
        <v>#N/A</v>
      </c>
      <c r="M624" s="22" t="e">
        <v>#N/A</v>
      </c>
      <c r="N624" s="23" t="s">
        <v>361</v>
      </c>
      <c r="O624" s="23" t="e">
        <v>#N/A</v>
      </c>
      <c r="P624" s="21" t="e">
        <f>Applications!$M624-Applications!$G624</f>
        <v>#N/A</v>
      </c>
    </row>
    <row r="625" spans="1:16" ht="20.25" customHeight="1" x14ac:dyDescent="0.35">
      <c r="A625" s="18" t="s">
        <v>2433</v>
      </c>
      <c r="B625" s="18" t="s">
        <v>702</v>
      </c>
      <c r="C625" s="18" t="s">
        <v>2434</v>
      </c>
      <c r="D625" s="18" t="s">
        <v>2435</v>
      </c>
      <c r="E625" s="18" t="s">
        <v>2335</v>
      </c>
      <c r="F625" s="18" t="s">
        <v>2264</v>
      </c>
      <c r="G625" s="19">
        <v>44330</v>
      </c>
      <c r="H625" s="18" t="s">
        <v>360</v>
      </c>
      <c r="I625" s="19" t="e">
        <v>#N/A</v>
      </c>
      <c r="J625" s="19" t="e">
        <v>#N/A</v>
      </c>
      <c r="K625" s="19" t="e">
        <v>#N/A</v>
      </c>
      <c r="L625" s="19" t="e">
        <v>#N/A</v>
      </c>
      <c r="M625" s="19" t="e">
        <v>#N/A</v>
      </c>
      <c r="N625" s="20" t="s">
        <v>361</v>
      </c>
      <c r="O625" s="20" t="e">
        <v>#N/A</v>
      </c>
      <c r="P625" s="18" t="e">
        <f>Applications!$M625-Applications!$G625</f>
        <v>#N/A</v>
      </c>
    </row>
    <row r="626" spans="1:16" ht="20.25" customHeight="1" x14ac:dyDescent="0.35">
      <c r="A626" s="21" t="s">
        <v>2436</v>
      </c>
      <c r="B626" s="21" t="s">
        <v>2437</v>
      </c>
      <c r="C626" s="21" t="s">
        <v>2438</v>
      </c>
      <c r="D626" s="21" t="s">
        <v>2439</v>
      </c>
      <c r="E626" s="21" t="s">
        <v>2335</v>
      </c>
      <c r="F626" s="21" t="s">
        <v>2264</v>
      </c>
      <c r="G626" s="22">
        <v>44351</v>
      </c>
      <c r="H626" s="21" t="s">
        <v>370</v>
      </c>
      <c r="I626" s="22" t="e">
        <v>#N/A</v>
      </c>
      <c r="J626" s="22" t="e">
        <v>#N/A</v>
      </c>
      <c r="K626" s="22" t="e">
        <v>#N/A</v>
      </c>
      <c r="L626" s="22" t="e">
        <v>#N/A</v>
      </c>
      <c r="M626" s="22" t="e">
        <v>#N/A</v>
      </c>
      <c r="N626" s="23" t="s">
        <v>361</v>
      </c>
      <c r="O626" s="23" t="e">
        <v>#N/A</v>
      </c>
      <c r="P626" s="21" t="e">
        <f>Applications!$M626-Applications!$G626</f>
        <v>#N/A</v>
      </c>
    </row>
    <row r="627" spans="1:16" ht="20.25" customHeight="1" x14ac:dyDescent="0.35">
      <c r="A627" s="18" t="s">
        <v>2440</v>
      </c>
      <c r="B627" s="18" t="s">
        <v>186</v>
      </c>
      <c r="C627" s="18" t="s">
        <v>1658</v>
      </c>
      <c r="D627" s="18" t="s">
        <v>2441</v>
      </c>
      <c r="E627" s="18" t="s">
        <v>2335</v>
      </c>
      <c r="F627" s="18" t="s">
        <v>2264</v>
      </c>
      <c r="G627" s="19">
        <v>44348</v>
      </c>
      <c r="H627" s="18" t="s">
        <v>370</v>
      </c>
      <c r="I627" s="19">
        <v>44364</v>
      </c>
      <c r="J627" s="19" t="e">
        <v>#N/A</v>
      </c>
      <c r="K627" s="19" t="e">
        <v>#N/A</v>
      </c>
      <c r="L627" s="19" t="e">
        <v>#N/A</v>
      </c>
      <c r="M627" s="19" t="e">
        <v>#N/A</v>
      </c>
      <c r="N627" s="20" t="s">
        <v>361</v>
      </c>
      <c r="O627" s="20" t="e">
        <v>#N/A</v>
      </c>
      <c r="P627" s="18" t="e">
        <f>Applications!$M627-Applications!$G627</f>
        <v>#N/A</v>
      </c>
    </row>
    <row r="628" spans="1:16" ht="20.25" customHeight="1" x14ac:dyDescent="0.35">
      <c r="A628" s="21" t="s">
        <v>2442</v>
      </c>
      <c r="B628" s="21" t="s">
        <v>2443</v>
      </c>
      <c r="C628" s="21" t="s">
        <v>2444</v>
      </c>
      <c r="D628" s="21" t="s">
        <v>2445</v>
      </c>
      <c r="E628" s="21" t="s">
        <v>2335</v>
      </c>
      <c r="F628" s="21" t="s">
        <v>2264</v>
      </c>
      <c r="G628" s="22">
        <v>44350</v>
      </c>
      <c r="H628" s="21" t="s">
        <v>360</v>
      </c>
      <c r="I628" s="22">
        <v>44363</v>
      </c>
      <c r="J628" s="22" t="e">
        <v>#N/A</v>
      </c>
      <c r="K628" s="22" t="e">
        <v>#N/A</v>
      </c>
      <c r="L628" s="22" t="e">
        <v>#N/A</v>
      </c>
      <c r="M628" s="22" t="e">
        <v>#N/A</v>
      </c>
      <c r="N628" s="23" t="s">
        <v>361</v>
      </c>
      <c r="O628" s="23" t="e">
        <v>#N/A</v>
      </c>
      <c r="P628" s="21" t="e">
        <f>Applications!$M628-Applications!$G628</f>
        <v>#N/A</v>
      </c>
    </row>
    <row r="629" spans="1:16" ht="20.25" customHeight="1" x14ac:dyDescent="0.35">
      <c r="A629" s="18" t="s">
        <v>2446</v>
      </c>
      <c r="B629" s="18" t="s">
        <v>1593</v>
      </c>
      <c r="C629" s="18" t="s">
        <v>268</v>
      </c>
      <c r="D629" s="18" t="s">
        <v>2447</v>
      </c>
      <c r="E629" s="18" t="s">
        <v>2335</v>
      </c>
      <c r="F629" s="18" t="s">
        <v>2264</v>
      </c>
      <c r="G629" s="19">
        <v>44349</v>
      </c>
      <c r="H629" s="18" t="s">
        <v>370</v>
      </c>
      <c r="I629" s="19">
        <v>44362</v>
      </c>
      <c r="J629" s="19" t="e">
        <v>#N/A</v>
      </c>
      <c r="K629" s="19" t="e">
        <v>#N/A</v>
      </c>
      <c r="L629" s="19" t="e">
        <v>#N/A</v>
      </c>
      <c r="M629" s="19" t="e">
        <v>#N/A</v>
      </c>
      <c r="N629" s="20" t="s">
        <v>361</v>
      </c>
      <c r="O629" s="20" t="e">
        <v>#N/A</v>
      </c>
      <c r="P629" s="18" t="e">
        <f>Applications!$M629-Applications!$G629</f>
        <v>#N/A</v>
      </c>
    </row>
    <row r="630" spans="1:16" ht="20.25" customHeight="1" x14ac:dyDescent="0.35">
      <c r="A630" s="21" t="s">
        <v>2448</v>
      </c>
      <c r="B630" s="21" t="s">
        <v>2449</v>
      </c>
      <c r="C630" s="21" t="s">
        <v>2450</v>
      </c>
      <c r="D630" s="21" t="s">
        <v>2451</v>
      </c>
      <c r="E630" s="21" t="s">
        <v>2335</v>
      </c>
      <c r="F630" s="21" t="s">
        <v>2264</v>
      </c>
      <c r="G630" s="22">
        <v>44349</v>
      </c>
      <c r="H630" s="21" t="s">
        <v>360</v>
      </c>
      <c r="I630" s="22">
        <v>44362</v>
      </c>
      <c r="J630" s="22" t="e">
        <v>#N/A</v>
      </c>
      <c r="K630" s="22" t="e">
        <v>#N/A</v>
      </c>
      <c r="L630" s="22" t="e">
        <v>#N/A</v>
      </c>
      <c r="M630" s="22" t="e">
        <v>#N/A</v>
      </c>
      <c r="N630" s="23" t="s">
        <v>361</v>
      </c>
      <c r="O630" s="23" t="e">
        <v>#N/A</v>
      </c>
      <c r="P630" s="21" t="e">
        <f>Applications!$M630-Applications!$G630</f>
        <v>#N/A</v>
      </c>
    </row>
    <row r="631" spans="1:16" ht="20.25" customHeight="1" x14ac:dyDescent="0.35">
      <c r="A631" s="18" t="s">
        <v>2452</v>
      </c>
      <c r="B631" s="18" t="s">
        <v>2453</v>
      </c>
      <c r="C631" s="18" t="s">
        <v>1409</v>
      </c>
      <c r="D631" s="18" t="s">
        <v>2454</v>
      </c>
      <c r="E631" s="18" t="s">
        <v>2335</v>
      </c>
      <c r="F631" s="18" t="s">
        <v>2264</v>
      </c>
      <c r="G631" s="19">
        <v>44355</v>
      </c>
      <c r="H631" s="18" t="s">
        <v>360</v>
      </c>
      <c r="I631" s="19">
        <v>44362</v>
      </c>
      <c r="J631" s="19" t="e">
        <v>#N/A</v>
      </c>
      <c r="K631" s="19" t="e">
        <v>#N/A</v>
      </c>
      <c r="L631" s="19" t="e">
        <v>#N/A</v>
      </c>
      <c r="M631" s="19" t="e">
        <v>#N/A</v>
      </c>
      <c r="N631" s="20" t="s">
        <v>361</v>
      </c>
      <c r="O631" s="20" t="e">
        <v>#N/A</v>
      </c>
      <c r="P631" s="18" t="e">
        <f>Applications!$M631-Applications!$G631</f>
        <v>#N/A</v>
      </c>
    </row>
    <row r="632" spans="1:16" ht="20.25" customHeight="1" x14ac:dyDescent="0.35">
      <c r="A632" s="21" t="s">
        <v>2455</v>
      </c>
      <c r="B632" s="21" t="s">
        <v>478</v>
      </c>
      <c r="C632" s="21" t="s">
        <v>321</v>
      </c>
      <c r="D632" s="21" t="s">
        <v>2456</v>
      </c>
      <c r="E632" s="21" t="s">
        <v>2335</v>
      </c>
      <c r="F632" s="21" t="s">
        <v>2264</v>
      </c>
      <c r="G632" s="22">
        <v>44350</v>
      </c>
      <c r="H632" s="21" t="s">
        <v>360</v>
      </c>
      <c r="I632" s="22">
        <v>44361</v>
      </c>
      <c r="J632" s="22" t="e">
        <v>#N/A</v>
      </c>
      <c r="K632" s="22" t="e">
        <v>#N/A</v>
      </c>
      <c r="L632" s="22" t="e">
        <v>#N/A</v>
      </c>
      <c r="M632" s="22" t="e">
        <v>#N/A</v>
      </c>
      <c r="N632" s="23" t="s">
        <v>361</v>
      </c>
      <c r="O632" s="23" t="e">
        <v>#N/A</v>
      </c>
      <c r="P632" s="21" t="e">
        <f>Applications!$M632-Applications!$G632</f>
        <v>#N/A</v>
      </c>
    </row>
    <row r="633" spans="1:16" ht="20.25" customHeight="1" x14ac:dyDescent="0.35">
      <c r="A633" s="18" t="s">
        <v>2457</v>
      </c>
      <c r="B633" s="18" t="s">
        <v>2458</v>
      </c>
      <c r="C633" s="18" t="s">
        <v>2459</v>
      </c>
      <c r="D633" s="18" t="s">
        <v>2460</v>
      </c>
      <c r="E633" s="18" t="s">
        <v>2335</v>
      </c>
      <c r="F633" s="18" t="s">
        <v>2264</v>
      </c>
      <c r="G633" s="19">
        <v>44351</v>
      </c>
      <c r="H633" s="18" t="s">
        <v>405</v>
      </c>
      <c r="I633" s="19">
        <v>44361</v>
      </c>
      <c r="J633" s="19" t="e">
        <v>#N/A</v>
      </c>
      <c r="K633" s="19" t="e">
        <v>#N/A</v>
      </c>
      <c r="L633" s="19" t="e">
        <v>#N/A</v>
      </c>
      <c r="M633" s="19" t="e">
        <v>#N/A</v>
      </c>
      <c r="N633" s="20" t="s">
        <v>361</v>
      </c>
      <c r="O633" s="20" t="e">
        <v>#N/A</v>
      </c>
      <c r="P633" s="18" t="e">
        <f>Applications!$M633-Applications!$G633</f>
        <v>#N/A</v>
      </c>
    </row>
    <row r="634" spans="1:16" ht="20.25" customHeight="1" x14ac:dyDescent="0.35">
      <c r="A634" s="21" t="s">
        <v>2461</v>
      </c>
      <c r="B634" s="21" t="s">
        <v>2462</v>
      </c>
      <c r="C634" s="21" t="s">
        <v>2463</v>
      </c>
      <c r="D634" s="21" t="s">
        <v>2464</v>
      </c>
      <c r="E634" s="21" t="s">
        <v>2335</v>
      </c>
      <c r="F634" s="21" t="s">
        <v>2264</v>
      </c>
      <c r="G634" s="22">
        <v>44349</v>
      </c>
      <c r="H634" s="21" t="s">
        <v>360</v>
      </c>
      <c r="I634" s="22">
        <v>44358</v>
      </c>
      <c r="J634" s="22" t="e">
        <v>#N/A</v>
      </c>
      <c r="K634" s="22" t="e">
        <v>#N/A</v>
      </c>
      <c r="L634" s="22" t="e">
        <v>#N/A</v>
      </c>
      <c r="M634" s="22" t="e">
        <v>#N/A</v>
      </c>
      <c r="N634" s="23" t="s">
        <v>361</v>
      </c>
      <c r="O634" s="23" t="e">
        <v>#N/A</v>
      </c>
      <c r="P634" s="21" t="e">
        <f>Applications!$M634-Applications!$G634</f>
        <v>#N/A</v>
      </c>
    </row>
    <row r="635" spans="1:16" ht="20.25" customHeight="1" x14ac:dyDescent="0.35">
      <c r="A635" s="18" t="s">
        <v>2465</v>
      </c>
      <c r="B635" s="18" t="s">
        <v>233</v>
      </c>
      <c r="C635" s="18" t="s">
        <v>2466</v>
      </c>
      <c r="D635" s="18" t="s">
        <v>2467</v>
      </c>
      <c r="E635" s="18" t="s">
        <v>2335</v>
      </c>
      <c r="F635" s="18" t="s">
        <v>2264</v>
      </c>
      <c r="G635" s="19">
        <v>44349</v>
      </c>
      <c r="H635" s="18" t="s">
        <v>432</v>
      </c>
      <c r="I635" s="19">
        <v>44358</v>
      </c>
      <c r="J635" s="19" t="e">
        <v>#N/A</v>
      </c>
      <c r="K635" s="19" t="e">
        <v>#N/A</v>
      </c>
      <c r="L635" s="19" t="e">
        <v>#N/A</v>
      </c>
      <c r="M635" s="19" t="e">
        <v>#N/A</v>
      </c>
      <c r="N635" s="20" t="s">
        <v>361</v>
      </c>
      <c r="O635" s="20" t="e">
        <v>#N/A</v>
      </c>
      <c r="P635" s="18" t="e">
        <f>Applications!$M635-Applications!$G635</f>
        <v>#N/A</v>
      </c>
    </row>
    <row r="636" spans="1:16" ht="20.25" customHeight="1" x14ac:dyDescent="0.35">
      <c r="A636" s="21" t="s">
        <v>2468</v>
      </c>
      <c r="B636" s="21" t="s">
        <v>227</v>
      </c>
      <c r="C636" s="21" t="s">
        <v>2469</v>
      </c>
      <c r="D636" s="21" t="s">
        <v>2470</v>
      </c>
      <c r="E636" s="21" t="s">
        <v>2335</v>
      </c>
      <c r="F636" s="21" t="s">
        <v>2264</v>
      </c>
      <c r="G636" s="22">
        <v>44349</v>
      </c>
      <c r="H636" s="21" t="s">
        <v>462</v>
      </c>
      <c r="I636" s="22">
        <v>44358</v>
      </c>
      <c r="J636" s="22" t="e">
        <v>#N/A</v>
      </c>
      <c r="K636" s="22" t="e">
        <v>#N/A</v>
      </c>
      <c r="L636" s="22" t="e">
        <v>#N/A</v>
      </c>
      <c r="M636" s="22" t="e">
        <v>#N/A</v>
      </c>
      <c r="N636" s="23" t="s">
        <v>361</v>
      </c>
      <c r="O636" s="23" t="e">
        <v>#N/A</v>
      </c>
      <c r="P636" s="21" t="e">
        <f>Applications!$M636-Applications!$G636</f>
        <v>#N/A</v>
      </c>
    </row>
    <row r="637" spans="1:16" ht="20.25" customHeight="1" x14ac:dyDescent="0.35">
      <c r="A637" s="18" t="s">
        <v>2471</v>
      </c>
      <c r="B637" s="18" t="s">
        <v>1331</v>
      </c>
      <c r="C637" s="18" t="s">
        <v>2472</v>
      </c>
      <c r="D637" s="18" t="s">
        <v>2473</v>
      </c>
      <c r="E637" s="18" t="s">
        <v>2335</v>
      </c>
      <c r="F637" s="18" t="s">
        <v>2264</v>
      </c>
      <c r="G637" s="19">
        <v>44348</v>
      </c>
      <c r="H637" s="18" t="s">
        <v>360</v>
      </c>
      <c r="I637" s="19">
        <v>44356</v>
      </c>
      <c r="J637" s="19" t="e">
        <v>#N/A</v>
      </c>
      <c r="K637" s="19" t="e">
        <v>#N/A</v>
      </c>
      <c r="L637" s="19" t="e">
        <v>#N/A</v>
      </c>
      <c r="M637" s="19" t="e">
        <v>#N/A</v>
      </c>
      <c r="N637" s="20" t="s">
        <v>361</v>
      </c>
      <c r="O637" s="20" t="e">
        <v>#N/A</v>
      </c>
      <c r="P637" s="18" t="e">
        <f>Applications!$M637-Applications!$G637</f>
        <v>#N/A</v>
      </c>
    </row>
    <row r="638" spans="1:16" ht="20.25" customHeight="1" x14ac:dyDescent="0.35">
      <c r="A638" s="21" t="s">
        <v>2474</v>
      </c>
      <c r="B638" s="21" t="s">
        <v>227</v>
      </c>
      <c r="C638" s="21" t="s">
        <v>2475</v>
      </c>
      <c r="D638" s="21" t="s">
        <v>2476</v>
      </c>
      <c r="E638" s="21" t="s">
        <v>2335</v>
      </c>
      <c r="F638" s="21" t="s">
        <v>2264</v>
      </c>
      <c r="G638" s="22">
        <v>44348</v>
      </c>
      <c r="H638" s="21" t="s">
        <v>462</v>
      </c>
      <c r="I638" s="22">
        <v>44356</v>
      </c>
      <c r="J638" s="22" t="e">
        <v>#N/A</v>
      </c>
      <c r="K638" s="22" t="e">
        <v>#N/A</v>
      </c>
      <c r="L638" s="22" t="e">
        <v>#N/A</v>
      </c>
      <c r="M638" s="22" t="e">
        <v>#N/A</v>
      </c>
      <c r="N638" s="23" t="s">
        <v>361</v>
      </c>
      <c r="O638" s="23" t="e">
        <v>#N/A</v>
      </c>
      <c r="P638" s="21" t="e">
        <f>Applications!$M638-Applications!$G638</f>
        <v>#N/A</v>
      </c>
    </row>
    <row r="639" spans="1:16" ht="20.25" customHeight="1" x14ac:dyDescent="0.35">
      <c r="A639" s="18" t="s">
        <v>2477</v>
      </c>
      <c r="B639" s="18" t="s">
        <v>414</v>
      </c>
      <c r="C639" s="18" t="s">
        <v>1137</v>
      </c>
      <c r="D639" s="18" t="s">
        <v>2478</v>
      </c>
      <c r="E639" s="18" t="s">
        <v>2335</v>
      </c>
      <c r="F639" s="18" t="s">
        <v>2264</v>
      </c>
      <c r="G639" s="19">
        <v>44348</v>
      </c>
      <c r="H639" s="18" t="s">
        <v>544</v>
      </c>
      <c r="I639" s="19">
        <v>44356</v>
      </c>
      <c r="J639" s="19" t="e">
        <v>#N/A</v>
      </c>
      <c r="K639" s="19" t="e">
        <v>#N/A</v>
      </c>
      <c r="L639" s="19" t="e">
        <v>#N/A</v>
      </c>
      <c r="M639" s="19" t="e">
        <v>#N/A</v>
      </c>
      <c r="N639" s="20" t="s">
        <v>361</v>
      </c>
      <c r="O639" s="20" t="e">
        <v>#N/A</v>
      </c>
      <c r="P639" s="18" t="e">
        <f>Applications!$M639-Applications!$G639</f>
        <v>#N/A</v>
      </c>
    </row>
    <row r="640" spans="1:16" ht="20.25" customHeight="1" x14ac:dyDescent="0.35">
      <c r="A640" s="21" t="s">
        <v>2479</v>
      </c>
      <c r="B640" s="21" t="s">
        <v>247</v>
      </c>
      <c r="C640" s="21" t="s">
        <v>2480</v>
      </c>
      <c r="D640" s="21" t="s">
        <v>2481</v>
      </c>
      <c r="E640" s="21" t="s">
        <v>2335</v>
      </c>
      <c r="F640" s="21" t="s">
        <v>2264</v>
      </c>
      <c r="G640" s="22">
        <v>44349</v>
      </c>
      <c r="H640" s="21" t="s">
        <v>360</v>
      </c>
      <c r="I640" s="22">
        <v>44356</v>
      </c>
      <c r="J640" s="22" t="e">
        <v>#N/A</v>
      </c>
      <c r="K640" s="22" t="e">
        <v>#N/A</v>
      </c>
      <c r="L640" s="22" t="e">
        <v>#N/A</v>
      </c>
      <c r="M640" s="22" t="e">
        <v>#N/A</v>
      </c>
      <c r="N640" s="23" t="s">
        <v>361</v>
      </c>
      <c r="O640" s="23" t="e">
        <v>#N/A</v>
      </c>
      <c r="P640" s="21" t="e">
        <f>Applications!$M640-Applications!$G640</f>
        <v>#N/A</v>
      </c>
    </row>
    <row r="641" spans="1:16" ht="20.25" customHeight="1" x14ac:dyDescent="0.35">
      <c r="A641" s="18" t="s">
        <v>2482</v>
      </c>
      <c r="B641" s="18" t="s">
        <v>236</v>
      </c>
      <c r="C641" s="18" t="s">
        <v>2483</v>
      </c>
      <c r="D641" s="18" t="s">
        <v>2484</v>
      </c>
      <c r="E641" s="18" t="s">
        <v>2335</v>
      </c>
      <c r="F641" s="18" t="s">
        <v>2264</v>
      </c>
      <c r="G641" s="19">
        <v>44348</v>
      </c>
      <c r="H641" s="18" t="s">
        <v>432</v>
      </c>
      <c r="I641" s="19">
        <v>44355</v>
      </c>
      <c r="J641" s="19" t="e">
        <v>#N/A</v>
      </c>
      <c r="K641" s="19" t="e">
        <v>#N/A</v>
      </c>
      <c r="L641" s="19" t="e">
        <v>#N/A</v>
      </c>
      <c r="M641" s="19" t="e">
        <v>#N/A</v>
      </c>
      <c r="N641" s="20" t="s">
        <v>361</v>
      </c>
      <c r="O641" s="20" t="e">
        <v>#N/A</v>
      </c>
      <c r="P641" s="18" t="e">
        <f>Applications!$M641-Applications!$G641</f>
        <v>#N/A</v>
      </c>
    </row>
    <row r="642" spans="1:16" ht="20.25" customHeight="1" x14ac:dyDescent="0.35">
      <c r="A642" s="21" t="s">
        <v>2485</v>
      </c>
      <c r="B642" s="21" t="s">
        <v>546</v>
      </c>
      <c r="C642" s="21" t="s">
        <v>1970</v>
      </c>
      <c r="D642" s="21" t="s">
        <v>2486</v>
      </c>
      <c r="E642" s="21" t="s">
        <v>2335</v>
      </c>
      <c r="F642" s="21" t="s">
        <v>2264</v>
      </c>
      <c r="G642" s="22">
        <v>44342</v>
      </c>
      <c r="H642" s="21" t="s">
        <v>360</v>
      </c>
      <c r="I642" s="22">
        <v>44354</v>
      </c>
      <c r="J642" s="22" t="e">
        <v>#N/A</v>
      </c>
      <c r="K642" s="22" t="e">
        <v>#N/A</v>
      </c>
      <c r="L642" s="22" t="e">
        <v>#N/A</v>
      </c>
      <c r="M642" s="22" t="e">
        <v>#N/A</v>
      </c>
      <c r="N642" s="23" t="s">
        <v>361</v>
      </c>
      <c r="O642" s="23" t="e">
        <v>#N/A</v>
      </c>
      <c r="P642" s="21" t="e">
        <f>Applications!$M642-Applications!$G642</f>
        <v>#N/A</v>
      </c>
    </row>
    <row r="643" spans="1:16" ht="20.25" customHeight="1" x14ac:dyDescent="0.35">
      <c r="A643" s="18" t="s">
        <v>2487</v>
      </c>
      <c r="B643" s="18" t="s">
        <v>425</v>
      </c>
      <c r="C643" s="18" t="s">
        <v>262</v>
      </c>
      <c r="D643" s="18" t="s">
        <v>2488</v>
      </c>
      <c r="E643" s="18" t="s">
        <v>2335</v>
      </c>
      <c r="F643" s="18" t="s">
        <v>2264</v>
      </c>
      <c r="G643" s="19">
        <v>44342</v>
      </c>
      <c r="H643" s="18" t="s">
        <v>360</v>
      </c>
      <c r="I643" s="19">
        <v>44351</v>
      </c>
      <c r="J643" s="19" t="e">
        <v>#N/A</v>
      </c>
      <c r="K643" s="19" t="e">
        <v>#N/A</v>
      </c>
      <c r="L643" s="19" t="e">
        <v>#N/A</v>
      </c>
      <c r="M643" s="19" t="e">
        <v>#N/A</v>
      </c>
      <c r="N643" s="20" t="s">
        <v>361</v>
      </c>
      <c r="O643" s="20" t="e">
        <v>#N/A</v>
      </c>
      <c r="P643" s="18" t="e">
        <f>Applications!$M643-Applications!$G643</f>
        <v>#N/A</v>
      </c>
    </row>
    <row r="644" spans="1:16" ht="20.25" customHeight="1" x14ac:dyDescent="0.35">
      <c r="A644" s="21" t="s">
        <v>2489</v>
      </c>
      <c r="B644" s="21" t="s">
        <v>2490</v>
      </c>
      <c r="C644" s="21" t="s">
        <v>2068</v>
      </c>
      <c r="D644" s="21" t="s">
        <v>2491</v>
      </c>
      <c r="E644" s="21" t="s">
        <v>2335</v>
      </c>
      <c r="F644" s="21" t="s">
        <v>2264</v>
      </c>
      <c r="G644" s="22">
        <v>44348</v>
      </c>
      <c r="H644" s="21" t="s">
        <v>360</v>
      </c>
      <c r="I644" s="22">
        <v>44351</v>
      </c>
      <c r="J644" s="22" t="e">
        <v>#N/A</v>
      </c>
      <c r="K644" s="22" t="e">
        <v>#N/A</v>
      </c>
      <c r="L644" s="22" t="e">
        <v>#N/A</v>
      </c>
      <c r="M644" s="22" t="e">
        <v>#N/A</v>
      </c>
      <c r="N644" s="23" t="s">
        <v>361</v>
      </c>
      <c r="O644" s="23" t="e">
        <v>#N/A</v>
      </c>
      <c r="P644" s="21" t="e">
        <f>Applications!$M644-Applications!$G644</f>
        <v>#N/A</v>
      </c>
    </row>
    <row r="645" spans="1:16" ht="20.25" customHeight="1" x14ac:dyDescent="0.35">
      <c r="A645" s="18" t="s">
        <v>2492</v>
      </c>
      <c r="B645" s="18" t="s">
        <v>2493</v>
      </c>
      <c r="C645" s="18" t="s">
        <v>2494</v>
      </c>
      <c r="D645" s="18" t="s">
        <v>2495</v>
      </c>
      <c r="E645" s="18" t="s">
        <v>2335</v>
      </c>
      <c r="F645" s="18" t="s">
        <v>2264</v>
      </c>
      <c r="G645" s="19">
        <v>44342</v>
      </c>
      <c r="H645" s="18" t="s">
        <v>544</v>
      </c>
      <c r="I645" s="19">
        <v>44349</v>
      </c>
      <c r="J645" s="19" t="e">
        <v>#N/A</v>
      </c>
      <c r="K645" s="19" t="e">
        <v>#N/A</v>
      </c>
      <c r="L645" s="19" t="e">
        <v>#N/A</v>
      </c>
      <c r="M645" s="19" t="e">
        <v>#N/A</v>
      </c>
      <c r="N645" s="20" t="s">
        <v>361</v>
      </c>
      <c r="O645" s="20" t="e">
        <v>#N/A</v>
      </c>
      <c r="P645" s="18" t="e">
        <f>Applications!$M645-Applications!$G645</f>
        <v>#N/A</v>
      </c>
    </row>
    <row r="646" spans="1:16" ht="20.25" customHeight="1" x14ac:dyDescent="0.35">
      <c r="A646" s="21" t="s">
        <v>2496</v>
      </c>
      <c r="B646" s="21" t="s">
        <v>2497</v>
      </c>
      <c r="C646" s="21" t="s">
        <v>2498</v>
      </c>
      <c r="D646" s="21" t="s">
        <v>2499</v>
      </c>
      <c r="E646" s="21" t="s">
        <v>2335</v>
      </c>
      <c r="F646" s="21" t="s">
        <v>2264</v>
      </c>
      <c r="G646" s="22">
        <v>44329</v>
      </c>
      <c r="H646" s="21" t="s">
        <v>360</v>
      </c>
      <c r="I646" s="22">
        <v>44341</v>
      </c>
      <c r="J646" s="22" t="e">
        <v>#N/A</v>
      </c>
      <c r="K646" s="22" t="e">
        <v>#N/A</v>
      </c>
      <c r="L646" s="22" t="e">
        <v>#N/A</v>
      </c>
      <c r="M646" s="22" t="e">
        <v>#N/A</v>
      </c>
      <c r="N646" s="23" t="s">
        <v>361</v>
      </c>
      <c r="O646" s="23" t="e">
        <v>#N/A</v>
      </c>
      <c r="P646" s="21" t="e">
        <f>Applications!$M646-Applications!$G646</f>
        <v>#N/A</v>
      </c>
    </row>
    <row r="647" spans="1:16" ht="20.25" customHeight="1" x14ac:dyDescent="0.35">
      <c r="A647" s="18" t="s">
        <v>2500</v>
      </c>
      <c r="B647" s="18" t="s">
        <v>198</v>
      </c>
      <c r="C647" s="18" t="s">
        <v>2501</v>
      </c>
      <c r="D647" s="18" t="s">
        <v>2502</v>
      </c>
      <c r="E647" s="18" t="s">
        <v>2335</v>
      </c>
      <c r="F647" s="18" t="s">
        <v>2264</v>
      </c>
      <c r="G647" s="19">
        <v>44329</v>
      </c>
      <c r="H647" s="18" t="s">
        <v>462</v>
      </c>
      <c r="I647" s="19">
        <v>44340</v>
      </c>
      <c r="J647" s="19" t="e">
        <v>#N/A</v>
      </c>
      <c r="K647" s="19" t="e">
        <v>#N/A</v>
      </c>
      <c r="L647" s="19" t="e">
        <v>#N/A</v>
      </c>
      <c r="M647" s="19" t="e">
        <v>#N/A</v>
      </c>
      <c r="N647" s="20" t="s">
        <v>361</v>
      </c>
      <c r="O647" s="20" t="e">
        <v>#N/A</v>
      </c>
      <c r="P647" s="18" t="e">
        <f>Applications!$M647-Applications!$G647</f>
        <v>#N/A</v>
      </c>
    </row>
    <row r="648" spans="1:16" ht="20.25" customHeight="1" x14ac:dyDescent="0.35">
      <c r="A648" s="21" t="s">
        <v>2503</v>
      </c>
      <c r="B648" s="21" t="s">
        <v>628</v>
      </c>
      <c r="C648" s="21" t="s">
        <v>2504</v>
      </c>
      <c r="D648" s="21" t="s">
        <v>2505</v>
      </c>
      <c r="E648" s="21" t="s">
        <v>2335</v>
      </c>
      <c r="F648" s="21" t="s">
        <v>2264</v>
      </c>
      <c r="G648" s="22">
        <v>44322</v>
      </c>
      <c r="H648" s="21" t="s">
        <v>370</v>
      </c>
      <c r="I648" s="22">
        <v>44336</v>
      </c>
      <c r="J648" s="22" t="e">
        <v>#N/A</v>
      </c>
      <c r="K648" s="22" t="e">
        <v>#N/A</v>
      </c>
      <c r="L648" s="22" t="e">
        <v>#N/A</v>
      </c>
      <c r="M648" s="22" t="e">
        <v>#N/A</v>
      </c>
      <c r="N648" s="23" t="s">
        <v>361</v>
      </c>
      <c r="O648" s="23" t="e">
        <v>#N/A</v>
      </c>
      <c r="P648" s="21" t="e">
        <f>Applications!$M648-Applications!$G648</f>
        <v>#N/A</v>
      </c>
    </row>
    <row r="649" spans="1:16" ht="20.25" customHeight="1" x14ac:dyDescent="0.35">
      <c r="A649" s="18" t="s">
        <v>2506</v>
      </c>
      <c r="B649" s="18" t="s">
        <v>236</v>
      </c>
      <c r="C649" s="18" t="s">
        <v>2507</v>
      </c>
      <c r="D649" s="18" t="s">
        <v>2508</v>
      </c>
      <c r="E649" s="18" t="s">
        <v>2335</v>
      </c>
      <c r="F649" s="18" t="s">
        <v>2264</v>
      </c>
      <c r="G649" s="19">
        <v>44322</v>
      </c>
      <c r="H649" s="18" t="s">
        <v>360</v>
      </c>
      <c r="I649" s="19">
        <v>44336</v>
      </c>
      <c r="J649" s="19" t="e">
        <v>#N/A</v>
      </c>
      <c r="K649" s="19" t="e">
        <v>#N/A</v>
      </c>
      <c r="L649" s="19" t="e">
        <v>#N/A</v>
      </c>
      <c r="M649" s="19" t="e">
        <v>#N/A</v>
      </c>
      <c r="N649" s="20" t="s">
        <v>361</v>
      </c>
      <c r="O649" s="20" t="e">
        <v>#N/A</v>
      </c>
      <c r="P649" s="18" t="e">
        <f>Applications!$M649-Applications!$G649</f>
        <v>#N/A</v>
      </c>
    </row>
    <row r="650" spans="1:16" ht="20.25" customHeight="1" x14ac:dyDescent="0.35">
      <c r="A650" s="21" t="s">
        <v>2509</v>
      </c>
      <c r="B650" s="21" t="s">
        <v>236</v>
      </c>
      <c r="C650" s="21" t="s">
        <v>2510</v>
      </c>
      <c r="D650" s="21" t="s">
        <v>2511</v>
      </c>
      <c r="E650" s="21" t="s">
        <v>2335</v>
      </c>
      <c r="F650" s="21" t="s">
        <v>2264</v>
      </c>
      <c r="G650" s="22">
        <v>44320</v>
      </c>
      <c r="H650" s="21" t="s">
        <v>370</v>
      </c>
      <c r="I650" s="22">
        <v>44329</v>
      </c>
      <c r="J650" s="22" t="e">
        <v>#N/A</v>
      </c>
      <c r="K650" s="22" t="e">
        <v>#N/A</v>
      </c>
      <c r="L650" s="22" t="e">
        <v>#N/A</v>
      </c>
      <c r="M650" s="22" t="e">
        <v>#N/A</v>
      </c>
      <c r="N650" s="23" t="s">
        <v>361</v>
      </c>
      <c r="O650" s="23" t="e">
        <v>#N/A</v>
      </c>
      <c r="P650" s="21" t="e">
        <f>Applications!$M650-Applications!$G650</f>
        <v>#N/A</v>
      </c>
    </row>
    <row r="651" spans="1:16" ht="20.25" customHeight="1" x14ac:dyDescent="0.35">
      <c r="A651" s="18" t="s">
        <v>2512</v>
      </c>
      <c r="B651" s="18" t="s">
        <v>2513</v>
      </c>
      <c r="C651" s="18" t="s">
        <v>681</v>
      </c>
      <c r="D651" s="18" t="s">
        <v>2514</v>
      </c>
      <c r="E651" s="18" t="s">
        <v>2335</v>
      </c>
      <c r="F651" s="18" t="s">
        <v>2264</v>
      </c>
      <c r="G651" s="19">
        <v>44309</v>
      </c>
      <c r="H651" s="18" t="s">
        <v>360</v>
      </c>
      <c r="I651" s="19">
        <v>44323</v>
      </c>
      <c r="J651" s="19" t="e">
        <v>#N/A</v>
      </c>
      <c r="K651" s="19" t="e">
        <v>#N/A</v>
      </c>
      <c r="L651" s="19" t="e">
        <v>#N/A</v>
      </c>
      <c r="M651" s="19" t="e">
        <v>#N/A</v>
      </c>
      <c r="N651" s="20" t="s">
        <v>361</v>
      </c>
      <c r="O651" s="20" t="e">
        <v>#N/A</v>
      </c>
      <c r="P651" s="18" t="e">
        <f>Applications!$M651-Applications!$G651</f>
        <v>#N/A</v>
      </c>
    </row>
    <row r="652" spans="1:16" ht="20.25" customHeight="1" x14ac:dyDescent="0.35">
      <c r="A652" s="21" t="s">
        <v>2515</v>
      </c>
      <c r="B652" s="21" t="s">
        <v>541</v>
      </c>
      <c r="C652" s="21" t="s">
        <v>2516</v>
      </c>
      <c r="D652" s="21" t="s">
        <v>2517</v>
      </c>
      <c r="E652" s="21" t="s">
        <v>2335</v>
      </c>
      <c r="F652" s="21" t="s">
        <v>2264</v>
      </c>
      <c r="G652" s="22">
        <v>44315</v>
      </c>
      <c r="H652" s="21" t="s">
        <v>360</v>
      </c>
      <c r="I652" s="22">
        <v>44323</v>
      </c>
      <c r="J652" s="22" t="e">
        <v>#N/A</v>
      </c>
      <c r="K652" s="22" t="e">
        <v>#N/A</v>
      </c>
      <c r="L652" s="22" t="e">
        <v>#N/A</v>
      </c>
      <c r="M652" s="22" t="e">
        <v>#N/A</v>
      </c>
      <c r="N652" s="23" t="s">
        <v>361</v>
      </c>
      <c r="O652" s="23" t="e">
        <v>#N/A</v>
      </c>
      <c r="P652" s="21" t="e">
        <f>Applications!$M652-Applications!$G652</f>
        <v>#N/A</v>
      </c>
    </row>
    <row r="653" spans="1:16" ht="20.25" customHeight="1" x14ac:dyDescent="0.35">
      <c r="A653" s="18" t="s">
        <v>2518</v>
      </c>
      <c r="B653" s="18" t="s">
        <v>2497</v>
      </c>
      <c r="C653" s="18" t="s">
        <v>2519</v>
      </c>
      <c r="D653" s="18" t="s">
        <v>2520</v>
      </c>
      <c r="E653" s="18" t="s">
        <v>2335</v>
      </c>
      <c r="F653" s="18" t="s">
        <v>2264</v>
      </c>
      <c r="G653" s="19">
        <v>44309</v>
      </c>
      <c r="H653" s="18" t="s">
        <v>432</v>
      </c>
      <c r="I653" s="19">
        <v>44321</v>
      </c>
      <c r="J653" s="19" t="e">
        <v>#N/A</v>
      </c>
      <c r="K653" s="19" t="e">
        <v>#N/A</v>
      </c>
      <c r="L653" s="19" t="e">
        <v>#N/A</v>
      </c>
      <c r="M653" s="19" t="e">
        <v>#N/A</v>
      </c>
      <c r="N653" s="20" t="s">
        <v>361</v>
      </c>
      <c r="O653" s="20" t="e">
        <v>#N/A</v>
      </c>
      <c r="P653" s="18" t="e">
        <f>Applications!$M653-Applications!$G653</f>
        <v>#N/A</v>
      </c>
    </row>
    <row r="654" spans="1:16" ht="20.25" customHeight="1" x14ac:dyDescent="0.35">
      <c r="A654" s="21" t="s">
        <v>2521</v>
      </c>
      <c r="B654" s="21" t="s">
        <v>2417</v>
      </c>
      <c r="C654" s="21" t="s">
        <v>2522</v>
      </c>
      <c r="D654" s="21" t="s">
        <v>2523</v>
      </c>
      <c r="E654" s="21" t="s">
        <v>2335</v>
      </c>
      <c r="F654" s="21" t="s">
        <v>2264</v>
      </c>
      <c r="G654" s="22">
        <v>44307</v>
      </c>
      <c r="H654" s="21" t="s">
        <v>544</v>
      </c>
      <c r="I654" s="22">
        <v>44320</v>
      </c>
      <c r="J654" s="22" t="e">
        <v>#N/A</v>
      </c>
      <c r="K654" s="22" t="e">
        <v>#N/A</v>
      </c>
      <c r="L654" s="22" t="e">
        <v>#N/A</v>
      </c>
      <c r="M654" s="22" t="e">
        <v>#N/A</v>
      </c>
      <c r="N654" s="23" t="s">
        <v>361</v>
      </c>
      <c r="O654" s="23" t="e">
        <v>#N/A</v>
      </c>
      <c r="P654" s="21" t="e">
        <f>Applications!$M654-Applications!$G654</f>
        <v>#N/A</v>
      </c>
    </row>
    <row r="655" spans="1:16" ht="20.25" customHeight="1" x14ac:dyDescent="0.35">
      <c r="A655" s="18" t="s">
        <v>2524</v>
      </c>
      <c r="B655" s="18" t="s">
        <v>870</v>
      </c>
      <c r="C655" s="18" t="s">
        <v>2525</v>
      </c>
      <c r="D655" s="18" t="s">
        <v>2526</v>
      </c>
      <c r="E655" s="18" t="s">
        <v>2335</v>
      </c>
      <c r="F655" s="18" t="s">
        <v>2264</v>
      </c>
      <c r="G655" s="19">
        <v>44302</v>
      </c>
      <c r="H655" s="18" t="s">
        <v>360</v>
      </c>
      <c r="I655" s="19">
        <v>44314</v>
      </c>
      <c r="J655" s="19" t="e">
        <v>#N/A</v>
      </c>
      <c r="K655" s="19" t="e">
        <v>#N/A</v>
      </c>
      <c r="L655" s="19" t="e">
        <v>#N/A</v>
      </c>
      <c r="M655" s="19" t="e">
        <v>#N/A</v>
      </c>
      <c r="N655" s="20" t="s">
        <v>361</v>
      </c>
      <c r="O655" s="20" t="e">
        <v>#N/A</v>
      </c>
      <c r="P655" s="18" t="e">
        <f>Applications!$M655-Applications!$G655</f>
        <v>#N/A</v>
      </c>
    </row>
    <row r="656" spans="1:16" ht="20.25" customHeight="1" x14ac:dyDescent="0.35">
      <c r="A656" s="21" t="s">
        <v>2527</v>
      </c>
      <c r="B656" s="21" t="s">
        <v>448</v>
      </c>
      <c r="C656" s="21" t="s">
        <v>483</v>
      </c>
      <c r="D656" s="21" t="s">
        <v>2528</v>
      </c>
      <c r="E656" s="21" t="s">
        <v>2335</v>
      </c>
      <c r="F656" s="21" t="s">
        <v>2264</v>
      </c>
      <c r="G656" s="22">
        <v>44302</v>
      </c>
      <c r="H656" s="21" t="s">
        <v>432</v>
      </c>
      <c r="I656" s="22">
        <v>44313</v>
      </c>
      <c r="J656" s="22" t="e">
        <v>#N/A</v>
      </c>
      <c r="K656" s="22" t="e">
        <v>#N/A</v>
      </c>
      <c r="L656" s="22" t="e">
        <v>#N/A</v>
      </c>
      <c r="M656" s="22" t="e">
        <v>#N/A</v>
      </c>
      <c r="N656" s="23" t="s">
        <v>361</v>
      </c>
      <c r="O656" s="23" t="e">
        <v>#N/A</v>
      </c>
      <c r="P656" s="21" t="e">
        <f>Applications!$M656-Applications!$G656</f>
        <v>#N/A</v>
      </c>
    </row>
    <row r="657" spans="1:16" ht="20.25" customHeight="1" x14ac:dyDescent="0.35">
      <c r="A657" s="18" t="s">
        <v>2529</v>
      </c>
      <c r="B657" s="18" t="s">
        <v>624</v>
      </c>
      <c r="C657" s="18" t="s">
        <v>2530</v>
      </c>
      <c r="D657" s="18" t="s">
        <v>2531</v>
      </c>
      <c r="E657" s="18" t="s">
        <v>2335</v>
      </c>
      <c r="F657" s="18" t="s">
        <v>2264</v>
      </c>
      <c r="G657" s="19">
        <v>44302</v>
      </c>
      <c r="H657" s="18" t="s">
        <v>462</v>
      </c>
      <c r="I657" s="19">
        <v>44312</v>
      </c>
      <c r="J657" s="19" t="e">
        <v>#N/A</v>
      </c>
      <c r="K657" s="19" t="e">
        <v>#N/A</v>
      </c>
      <c r="L657" s="19" t="e">
        <v>#N/A</v>
      </c>
      <c r="M657" s="19" t="e">
        <v>#N/A</v>
      </c>
      <c r="N657" s="20" t="s">
        <v>361</v>
      </c>
      <c r="O657" s="20" t="e">
        <v>#N/A</v>
      </c>
      <c r="P657" s="18" t="e">
        <f>Applications!$M657-Applications!$G657</f>
        <v>#N/A</v>
      </c>
    </row>
    <row r="658" spans="1:16" ht="20.25" customHeight="1" x14ac:dyDescent="0.35">
      <c r="A658" s="21" t="s">
        <v>2532</v>
      </c>
      <c r="B658" s="21" t="s">
        <v>326</v>
      </c>
      <c r="C658" s="21" t="s">
        <v>2533</v>
      </c>
      <c r="D658" s="21" t="s">
        <v>2534</v>
      </c>
      <c r="E658" s="21" t="s">
        <v>2335</v>
      </c>
      <c r="F658" s="21" t="s">
        <v>2264</v>
      </c>
      <c r="G658" s="22">
        <v>44284</v>
      </c>
      <c r="H658" s="21" t="s">
        <v>462</v>
      </c>
      <c r="I658" s="22">
        <v>44300</v>
      </c>
      <c r="J658" s="22" t="e">
        <v>#N/A</v>
      </c>
      <c r="K658" s="22" t="e">
        <v>#N/A</v>
      </c>
      <c r="L658" s="22" t="e">
        <v>#N/A</v>
      </c>
      <c r="M658" s="22" t="e">
        <v>#N/A</v>
      </c>
      <c r="N658" s="23" t="s">
        <v>361</v>
      </c>
      <c r="O658" s="23" t="e">
        <v>#N/A</v>
      </c>
      <c r="P658" s="21" t="e">
        <f>Applications!$M658-Applications!$G658</f>
        <v>#N/A</v>
      </c>
    </row>
    <row r="659" spans="1:16" ht="20.25" customHeight="1" x14ac:dyDescent="0.35">
      <c r="A659" s="18" t="s">
        <v>2535</v>
      </c>
      <c r="B659" s="18" t="s">
        <v>858</v>
      </c>
      <c r="C659" s="18" t="s">
        <v>2536</v>
      </c>
      <c r="D659" s="18" t="s">
        <v>2537</v>
      </c>
      <c r="E659" s="18" t="s">
        <v>2335</v>
      </c>
      <c r="F659" s="18" t="s">
        <v>2264</v>
      </c>
      <c r="G659" s="19">
        <v>44286</v>
      </c>
      <c r="H659" s="18" t="s">
        <v>462</v>
      </c>
      <c r="I659" s="19">
        <v>44299</v>
      </c>
      <c r="J659" s="19" t="e">
        <v>#N/A</v>
      </c>
      <c r="K659" s="19" t="e">
        <v>#N/A</v>
      </c>
      <c r="L659" s="19" t="e">
        <v>#N/A</v>
      </c>
      <c r="M659" s="19" t="e">
        <v>#N/A</v>
      </c>
      <c r="N659" s="20" t="s">
        <v>361</v>
      </c>
      <c r="O659" s="20" t="e">
        <v>#N/A</v>
      </c>
      <c r="P659" s="18" t="e">
        <f>Applications!$M659-Applications!$G659</f>
        <v>#N/A</v>
      </c>
    </row>
    <row r="660" spans="1:16" ht="20.25" customHeight="1" x14ac:dyDescent="0.35">
      <c r="A660" s="21" t="s">
        <v>2538</v>
      </c>
      <c r="B660" s="21" t="s">
        <v>1930</v>
      </c>
      <c r="C660" s="21" t="s">
        <v>2539</v>
      </c>
      <c r="D660" s="21" t="s">
        <v>2540</v>
      </c>
      <c r="E660" s="21" t="s">
        <v>2335</v>
      </c>
      <c r="F660" s="21" t="s">
        <v>2264</v>
      </c>
      <c r="G660" s="22">
        <v>44286</v>
      </c>
      <c r="H660" s="21" t="s">
        <v>370</v>
      </c>
      <c r="I660" s="22">
        <v>44295</v>
      </c>
      <c r="J660" s="22" t="e">
        <v>#N/A</v>
      </c>
      <c r="K660" s="22" t="e">
        <v>#N/A</v>
      </c>
      <c r="L660" s="22" t="e">
        <v>#N/A</v>
      </c>
      <c r="M660" s="22" t="e">
        <v>#N/A</v>
      </c>
      <c r="N660" s="23" t="s">
        <v>361</v>
      </c>
      <c r="O660" s="23" t="e">
        <v>#N/A</v>
      </c>
      <c r="P660" s="21" t="e">
        <f>Applications!$M660-Applications!$G660</f>
        <v>#N/A</v>
      </c>
    </row>
    <row r="661" spans="1:16" ht="20.25" customHeight="1" x14ac:dyDescent="0.35">
      <c r="A661" s="18" t="s">
        <v>2541</v>
      </c>
      <c r="B661" s="18" t="s">
        <v>149</v>
      </c>
      <c r="C661" s="18" t="s">
        <v>478</v>
      </c>
      <c r="D661" s="18" t="s">
        <v>2542</v>
      </c>
      <c r="E661" s="18" t="s">
        <v>2335</v>
      </c>
      <c r="F661" s="18" t="s">
        <v>2264</v>
      </c>
      <c r="G661" s="19">
        <v>44294</v>
      </c>
      <c r="H661" s="18" t="s">
        <v>360</v>
      </c>
      <c r="I661" s="19">
        <v>44295</v>
      </c>
      <c r="J661" s="19" t="e">
        <v>#N/A</v>
      </c>
      <c r="K661" s="19" t="e">
        <v>#N/A</v>
      </c>
      <c r="L661" s="19" t="e">
        <v>#N/A</v>
      </c>
      <c r="M661" s="19" t="e">
        <v>#N/A</v>
      </c>
      <c r="N661" s="20" t="s">
        <v>361</v>
      </c>
      <c r="O661" s="20" t="e">
        <v>#N/A</v>
      </c>
      <c r="P661" s="18" t="e">
        <f>Applications!$M661-Applications!$G661</f>
        <v>#N/A</v>
      </c>
    </row>
    <row r="662" spans="1:16" ht="20.25" customHeight="1" x14ac:dyDescent="0.35">
      <c r="A662" s="21" t="s">
        <v>2543</v>
      </c>
      <c r="B662" s="21" t="s">
        <v>1704</v>
      </c>
      <c r="C662" s="21" t="s">
        <v>1088</v>
      </c>
      <c r="D662" s="21" t="s">
        <v>2544</v>
      </c>
      <c r="E662" s="21" t="s">
        <v>2335</v>
      </c>
      <c r="F662" s="21" t="s">
        <v>2264</v>
      </c>
      <c r="G662" s="22">
        <v>44281</v>
      </c>
      <c r="H662" s="21" t="s">
        <v>405</v>
      </c>
      <c r="I662" s="22">
        <v>44293</v>
      </c>
      <c r="J662" s="22" t="e">
        <v>#N/A</v>
      </c>
      <c r="K662" s="22" t="e">
        <v>#N/A</v>
      </c>
      <c r="L662" s="22" t="e">
        <v>#N/A</v>
      </c>
      <c r="M662" s="22" t="e">
        <v>#N/A</v>
      </c>
      <c r="N662" s="23" t="s">
        <v>361</v>
      </c>
      <c r="O662" s="23" t="e">
        <v>#N/A</v>
      </c>
      <c r="P662" s="21" t="e">
        <f>Applications!$M662-Applications!$G662</f>
        <v>#N/A</v>
      </c>
    </row>
    <row r="663" spans="1:16" ht="20.25" customHeight="1" x14ac:dyDescent="0.35">
      <c r="A663" s="18" t="s">
        <v>2545</v>
      </c>
      <c r="B663" s="18" t="s">
        <v>402</v>
      </c>
      <c r="C663" s="18" t="s">
        <v>2546</v>
      </c>
      <c r="D663" s="18" t="s">
        <v>2547</v>
      </c>
      <c r="E663" s="18" t="s">
        <v>2335</v>
      </c>
      <c r="F663" s="18" t="s">
        <v>2264</v>
      </c>
      <c r="G663" s="19">
        <v>44281</v>
      </c>
      <c r="H663" s="18" t="s">
        <v>462</v>
      </c>
      <c r="I663" s="19">
        <v>44292</v>
      </c>
      <c r="J663" s="19" t="e">
        <v>#N/A</v>
      </c>
      <c r="K663" s="19" t="e">
        <v>#N/A</v>
      </c>
      <c r="L663" s="19" t="e">
        <v>#N/A</v>
      </c>
      <c r="M663" s="19" t="e">
        <v>#N/A</v>
      </c>
      <c r="N663" s="20" t="s">
        <v>361</v>
      </c>
      <c r="O663" s="20" t="e">
        <v>#N/A</v>
      </c>
      <c r="P663" s="18" t="e">
        <f>Applications!$M663-Applications!$G663</f>
        <v>#N/A</v>
      </c>
    </row>
    <row r="664" spans="1:16" ht="20.25" customHeight="1" x14ac:dyDescent="0.35">
      <c r="A664" s="21" t="s">
        <v>2548</v>
      </c>
      <c r="B664" s="21" t="s">
        <v>1331</v>
      </c>
      <c r="C664" s="21" t="s">
        <v>2549</v>
      </c>
      <c r="D664" s="21" t="s">
        <v>2550</v>
      </c>
      <c r="E664" s="21" t="s">
        <v>2335</v>
      </c>
      <c r="F664" s="21" t="s">
        <v>2264</v>
      </c>
      <c r="G664" s="22">
        <v>44278</v>
      </c>
      <c r="H664" s="21" t="s">
        <v>360</v>
      </c>
      <c r="I664" s="22">
        <v>44286</v>
      </c>
      <c r="J664" s="22" t="e">
        <v>#N/A</v>
      </c>
      <c r="K664" s="22" t="e">
        <v>#N/A</v>
      </c>
      <c r="L664" s="22" t="e">
        <v>#N/A</v>
      </c>
      <c r="M664" s="22" t="e">
        <v>#N/A</v>
      </c>
      <c r="N664" s="23" t="s">
        <v>361</v>
      </c>
      <c r="O664" s="23" t="e">
        <v>#N/A</v>
      </c>
      <c r="P664" s="21" t="e">
        <f>Applications!$M664-Applications!$G664</f>
        <v>#N/A</v>
      </c>
    </row>
    <row r="665" spans="1:16" ht="20.25" customHeight="1" x14ac:dyDescent="0.35">
      <c r="A665" s="18" t="s">
        <v>2551</v>
      </c>
      <c r="B665" s="18" t="s">
        <v>2552</v>
      </c>
      <c r="C665" s="18" t="s">
        <v>1577</v>
      </c>
      <c r="D665" s="18" t="s">
        <v>2553</v>
      </c>
      <c r="E665" s="18" t="s">
        <v>2335</v>
      </c>
      <c r="F665" s="18" t="s">
        <v>2264</v>
      </c>
      <c r="G665" s="19">
        <v>44267</v>
      </c>
      <c r="H665" s="18" t="s">
        <v>462</v>
      </c>
      <c r="I665" s="19">
        <v>44279</v>
      </c>
      <c r="J665" s="19" t="e">
        <v>#N/A</v>
      </c>
      <c r="K665" s="19" t="e">
        <v>#N/A</v>
      </c>
      <c r="L665" s="19" t="e">
        <v>#N/A</v>
      </c>
      <c r="M665" s="19" t="e">
        <v>#N/A</v>
      </c>
      <c r="N665" s="20" t="s">
        <v>361</v>
      </c>
      <c r="O665" s="20" t="e">
        <v>#N/A</v>
      </c>
      <c r="P665" s="18" t="e">
        <f>Applications!$M665-Applications!$G665</f>
        <v>#N/A</v>
      </c>
    </row>
    <row r="666" spans="1:16" ht="20.25" customHeight="1" x14ac:dyDescent="0.35">
      <c r="A666" s="21" t="s">
        <v>2554</v>
      </c>
      <c r="B666" s="21" t="s">
        <v>2555</v>
      </c>
      <c r="C666" s="21" t="s">
        <v>2053</v>
      </c>
      <c r="D666" s="21" t="s">
        <v>2556</v>
      </c>
      <c r="E666" s="21" t="s">
        <v>2335</v>
      </c>
      <c r="F666" s="21" t="s">
        <v>2264</v>
      </c>
      <c r="G666" s="22">
        <v>44265</v>
      </c>
      <c r="H666" s="21" t="s">
        <v>360</v>
      </c>
      <c r="I666" s="22">
        <v>44278</v>
      </c>
      <c r="J666" s="22" t="e">
        <v>#N/A</v>
      </c>
      <c r="K666" s="22" t="e">
        <v>#N/A</v>
      </c>
      <c r="L666" s="22" t="e">
        <v>#N/A</v>
      </c>
      <c r="M666" s="22" t="e">
        <v>#N/A</v>
      </c>
      <c r="N666" s="23" t="s">
        <v>361</v>
      </c>
      <c r="O666" s="23" t="e">
        <v>#N/A</v>
      </c>
      <c r="P666" s="21" t="e">
        <f>Applications!$M666-Applications!$G666</f>
        <v>#N/A</v>
      </c>
    </row>
    <row r="667" spans="1:16" ht="20.25" customHeight="1" x14ac:dyDescent="0.35">
      <c r="A667" s="18" t="s">
        <v>2557</v>
      </c>
      <c r="B667" s="18" t="s">
        <v>791</v>
      </c>
      <c r="C667" s="18" t="s">
        <v>379</v>
      </c>
      <c r="D667" s="18" t="s">
        <v>2558</v>
      </c>
      <c r="E667" s="18" t="s">
        <v>2335</v>
      </c>
      <c r="F667" s="18" t="s">
        <v>2264</v>
      </c>
      <c r="G667" s="19">
        <v>44266</v>
      </c>
      <c r="H667" s="18" t="s">
        <v>462</v>
      </c>
      <c r="I667" s="19">
        <v>44278</v>
      </c>
      <c r="J667" s="19" t="e">
        <v>#N/A</v>
      </c>
      <c r="K667" s="19" t="e">
        <v>#N/A</v>
      </c>
      <c r="L667" s="19" t="e">
        <v>#N/A</v>
      </c>
      <c r="M667" s="19" t="e">
        <v>#N/A</v>
      </c>
      <c r="N667" s="20" t="s">
        <v>361</v>
      </c>
      <c r="O667" s="20" t="e">
        <v>#N/A</v>
      </c>
      <c r="P667" s="18" t="e">
        <f>Applications!$M667-Applications!$G667</f>
        <v>#N/A</v>
      </c>
    </row>
    <row r="668" spans="1:16" ht="20.25" customHeight="1" x14ac:dyDescent="0.35">
      <c r="A668" s="21" t="s">
        <v>2559</v>
      </c>
      <c r="B668" s="21" t="s">
        <v>1741</v>
      </c>
      <c r="C668" s="21" t="s">
        <v>2560</v>
      </c>
      <c r="D668" s="21" t="s">
        <v>2561</v>
      </c>
      <c r="E668" s="21" t="s">
        <v>2335</v>
      </c>
      <c r="F668" s="21" t="s">
        <v>2264</v>
      </c>
      <c r="G668" s="22">
        <v>44267</v>
      </c>
      <c r="H668" s="21" t="s">
        <v>405</v>
      </c>
      <c r="I668" s="22">
        <v>44278</v>
      </c>
      <c r="J668" s="22" t="e">
        <v>#N/A</v>
      </c>
      <c r="K668" s="22" t="e">
        <v>#N/A</v>
      </c>
      <c r="L668" s="22" t="e">
        <v>#N/A</v>
      </c>
      <c r="M668" s="22" t="e">
        <v>#N/A</v>
      </c>
      <c r="N668" s="23" t="s">
        <v>361</v>
      </c>
      <c r="O668" s="23" t="e">
        <v>#N/A</v>
      </c>
      <c r="P668" s="21" t="e">
        <f>Applications!$M668-Applications!$G668</f>
        <v>#N/A</v>
      </c>
    </row>
    <row r="669" spans="1:16" ht="20.25" customHeight="1" x14ac:dyDescent="0.35">
      <c r="A669" s="18" t="s">
        <v>2562</v>
      </c>
      <c r="B669" s="18" t="s">
        <v>2563</v>
      </c>
      <c r="C669" s="18" t="s">
        <v>733</v>
      </c>
      <c r="D669" s="18" t="s">
        <v>2564</v>
      </c>
      <c r="E669" s="18" t="s">
        <v>2335</v>
      </c>
      <c r="F669" s="18" t="s">
        <v>2264</v>
      </c>
      <c r="G669" s="19">
        <v>44266</v>
      </c>
      <c r="H669" s="18" t="s">
        <v>360</v>
      </c>
      <c r="I669" s="19">
        <v>44277</v>
      </c>
      <c r="J669" s="19" t="e">
        <v>#N/A</v>
      </c>
      <c r="K669" s="19" t="e">
        <v>#N/A</v>
      </c>
      <c r="L669" s="19" t="e">
        <v>#N/A</v>
      </c>
      <c r="M669" s="19" t="e">
        <v>#N/A</v>
      </c>
      <c r="N669" s="20" t="s">
        <v>361</v>
      </c>
      <c r="O669" s="20" t="e">
        <v>#N/A</v>
      </c>
      <c r="P669" s="18" t="e">
        <f>Applications!$M669-Applications!$G669</f>
        <v>#N/A</v>
      </c>
    </row>
    <row r="670" spans="1:16" ht="20.25" customHeight="1" x14ac:dyDescent="0.35">
      <c r="A670" s="21" t="s">
        <v>2565</v>
      </c>
      <c r="B670" s="21" t="s">
        <v>2566</v>
      </c>
      <c r="C670" s="21" t="s">
        <v>2567</v>
      </c>
      <c r="D670" s="21" t="s">
        <v>2568</v>
      </c>
      <c r="E670" s="21" t="s">
        <v>2335</v>
      </c>
      <c r="F670" s="21" t="s">
        <v>2264</v>
      </c>
      <c r="G670" s="22">
        <v>44252</v>
      </c>
      <c r="H670" s="21" t="s">
        <v>360</v>
      </c>
      <c r="I670" s="22">
        <v>44267</v>
      </c>
      <c r="J670" s="22" t="e">
        <v>#N/A</v>
      </c>
      <c r="K670" s="22" t="e">
        <v>#N/A</v>
      </c>
      <c r="L670" s="22" t="e">
        <v>#N/A</v>
      </c>
      <c r="M670" s="22" t="e">
        <v>#N/A</v>
      </c>
      <c r="N670" s="23" t="s">
        <v>361</v>
      </c>
      <c r="O670" s="23" t="e">
        <v>#N/A</v>
      </c>
      <c r="P670" s="21" t="e">
        <f>Applications!$M670-Applications!$G670</f>
        <v>#N/A</v>
      </c>
    </row>
    <row r="671" spans="1:16" ht="20.25" customHeight="1" x14ac:dyDescent="0.35">
      <c r="A671" s="18" t="s">
        <v>2569</v>
      </c>
      <c r="B671" s="18" t="s">
        <v>2570</v>
      </c>
      <c r="C671" s="18" t="s">
        <v>2571</v>
      </c>
      <c r="D671" s="18" t="s">
        <v>2572</v>
      </c>
      <c r="E671" s="18" t="s">
        <v>2335</v>
      </c>
      <c r="F671" s="18" t="s">
        <v>2264</v>
      </c>
      <c r="G671" s="19">
        <v>44252</v>
      </c>
      <c r="H671" s="18" t="s">
        <v>405</v>
      </c>
      <c r="I671" s="19">
        <v>44263</v>
      </c>
      <c r="J671" s="19" t="e">
        <v>#N/A</v>
      </c>
      <c r="K671" s="19" t="e">
        <v>#N/A</v>
      </c>
      <c r="L671" s="19" t="e">
        <v>#N/A</v>
      </c>
      <c r="M671" s="19" t="e">
        <v>#N/A</v>
      </c>
      <c r="N671" s="20" t="s">
        <v>361</v>
      </c>
      <c r="O671" s="20" t="e">
        <v>#N/A</v>
      </c>
      <c r="P671" s="18" t="e">
        <f>Applications!$M671-Applications!$G671</f>
        <v>#N/A</v>
      </c>
    </row>
    <row r="672" spans="1:16" ht="20.25" customHeight="1" x14ac:dyDescent="0.35">
      <c r="A672" s="21" t="s">
        <v>2573</v>
      </c>
      <c r="B672" s="21" t="s">
        <v>509</v>
      </c>
      <c r="C672" s="21" t="s">
        <v>2574</v>
      </c>
      <c r="D672" s="21" t="s">
        <v>2575</v>
      </c>
      <c r="E672" s="21" t="s">
        <v>2335</v>
      </c>
      <c r="F672" s="21" t="s">
        <v>2264</v>
      </c>
      <c r="G672" s="22">
        <v>44239</v>
      </c>
      <c r="H672" s="21" t="s">
        <v>370</v>
      </c>
      <c r="I672" s="22">
        <v>44259</v>
      </c>
      <c r="J672" s="22" t="e">
        <v>#N/A</v>
      </c>
      <c r="K672" s="22" t="e">
        <v>#N/A</v>
      </c>
      <c r="L672" s="22" t="e">
        <v>#N/A</v>
      </c>
      <c r="M672" s="22" t="e">
        <v>#N/A</v>
      </c>
      <c r="N672" s="23" t="s">
        <v>361</v>
      </c>
      <c r="O672" s="23" t="e">
        <v>#N/A</v>
      </c>
      <c r="P672" s="21" t="e">
        <f>Applications!$M672-Applications!$G672</f>
        <v>#N/A</v>
      </c>
    </row>
    <row r="673" spans="1:16" ht="20.25" customHeight="1" x14ac:dyDescent="0.35">
      <c r="A673" s="18" t="s">
        <v>2576</v>
      </c>
      <c r="B673" s="18" t="s">
        <v>448</v>
      </c>
      <c r="C673" s="18" t="s">
        <v>2577</v>
      </c>
      <c r="D673" s="18" t="s">
        <v>2578</v>
      </c>
      <c r="E673" s="18" t="s">
        <v>2335</v>
      </c>
      <c r="F673" s="18" t="s">
        <v>2264</v>
      </c>
      <c r="G673" s="19">
        <v>44249</v>
      </c>
      <c r="H673" s="18" t="s">
        <v>544</v>
      </c>
      <c r="I673" s="19">
        <v>44259</v>
      </c>
      <c r="J673" s="19" t="e">
        <v>#N/A</v>
      </c>
      <c r="K673" s="19" t="e">
        <v>#N/A</v>
      </c>
      <c r="L673" s="19" t="e">
        <v>#N/A</v>
      </c>
      <c r="M673" s="19" t="e">
        <v>#N/A</v>
      </c>
      <c r="N673" s="20" t="s">
        <v>361</v>
      </c>
      <c r="O673" s="20" t="e">
        <v>#N/A</v>
      </c>
      <c r="P673" s="18" t="e">
        <f>Applications!$M673-Applications!$G673</f>
        <v>#N/A</v>
      </c>
    </row>
    <row r="674" spans="1:16" ht="20.25" customHeight="1" x14ac:dyDescent="0.35">
      <c r="A674" s="21" t="s">
        <v>2579</v>
      </c>
      <c r="B674" s="21" t="s">
        <v>2580</v>
      </c>
      <c r="C674" s="21" t="s">
        <v>2581</v>
      </c>
      <c r="D674" s="21" t="s">
        <v>2582</v>
      </c>
      <c r="E674" s="21" t="s">
        <v>2335</v>
      </c>
      <c r="F674" s="21" t="s">
        <v>2264</v>
      </c>
      <c r="G674" s="22">
        <v>44252</v>
      </c>
      <c r="H674" s="21" t="s">
        <v>405</v>
      </c>
      <c r="I674" s="22">
        <v>44259</v>
      </c>
      <c r="J674" s="22" t="e">
        <v>#N/A</v>
      </c>
      <c r="K674" s="22" t="e">
        <v>#N/A</v>
      </c>
      <c r="L674" s="22" t="e">
        <v>#N/A</v>
      </c>
      <c r="M674" s="22" t="e">
        <v>#N/A</v>
      </c>
      <c r="N674" s="23" t="s">
        <v>361</v>
      </c>
      <c r="O674" s="23" t="e">
        <v>#N/A</v>
      </c>
      <c r="P674" s="21" t="e">
        <f>Applications!$M674-Applications!$G674</f>
        <v>#N/A</v>
      </c>
    </row>
    <row r="675" spans="1:16" ht="20.25" customHeight="1" x14ac:dyDescent="0.35">
      <c r="A675" s="18" t="s">
        <v>2583</v>
      </c>
      <c r="B675" s="18" t="s">
        <v>951</v>
      </c>
      <c r="C675" s="18" t="s">
        <v>2584</v>
      </c>
      <c r="D675" s="18" t="s">
        <v>2585</v>
      </c>
      <c r="E675" s="18" t="s">
        <v>2335</v>
      </c>
      <c r="F675" s="18" t="s">
        <v>2264</v>
      </c>
      <c r="G675" s="19">
        <v>44252</v>
      </c>
      <c r="H675" s="18" t="s">
        <v>360</v>
      </c>
      <c r="I675" s="19">
        <v>44259</v>
      </c>
      <c r="J675" s="19" t="e">
        <v>#N/A</v>
      </c>
      <c r="K675" s="19" t="e">
        <v>#N/A</v>
      </c>
      <c r="L675" s="19" t="e">
        <v>#N/A</v>
      </c>
      <c r="M675" s="19" t="e">
        <v>#N/A</v>
      </c>
      <c r="N675" s="20" t="s">
        <v>361</v>
      </c>
      <c r="O675" s="20" t="e">
        <v>#N/A</v>
      </c>
      <c r="P675" s="18" t="e">
        <f>Applications!$M675-Applications!$G675</f>
        <v>#N/A</v>
      </c>
    </row>
    <row r="676" spans="1:16" ht="20.25" customHeight="1" x14ac:dyDescent="0.35">
      <c r="A676" s="21" t="s">
        <v>2586</v>
      </c>
      <c r="B676" s="21" t="s">
        <v>2015</v>
      </c>
      <c r="C676" s="21" t="s">
        <v>2587</v>
      </c>
      <c r="D676" s="21" t="s">
        <v>2588</v>
      </c>
      <c r="E676" s="21" t="s">
        <v>2335</v>
      </c>
      <c r="F676" s="21" t="s">
        <v>2264</v>
      </c>
      <c r="G676" s="22">
        <v>44239</v>
      </c>
      <c r="H676" s="21" t="s">
        <v>360</v>
      </c>
      <c r="I676" s="22">
        <v>44256</v>
      </c>
      <c r="J676" s="22" t="e">
        <v>#N/A</v>
      </c>
      <c r="K676" s="22" t="e">
        <v>#N/A</v>
      </c>
      <c r="L676" s="22" t="e">
        <v>#N/A</v>
      </c>
      <c r="M676" s="22" t="e">
        <v>#N/A</v>
      </c>
      <c r="N676" s="23" t="s">
        <v>361</v>
      </c>
      <c r="O676" s="23" t="e">
        <v>#N/A</v>
      </c>
      <c r="P676" s="21" t="e">
        <f>Applications!$M676-Applications!$G676</f>
        <v>#N/A</v>
      </c>
    </row>
    <row r="677" spans="1:16" ht="20.25" customHeight="1" x14ac:dyDescent="0.35">
      <c r="A677" s="18" t="s">
        <v>2589</v>
      </c>
      <c r="B677" s="18" t="s">
        <v>2590</v>
      </c>
      <c r="C677" s="18" t="s">
        <v>2591</v>
      </c>
      <c r="D677" s="18" t="s">
        <v>2592</v>
      </c>
      <c r="E677" s="18" t="s">
        <v>2335</v>
      </c>
      <c r="F677" s="18" t="s">
        <v>2264</v>
      </c>
      <c r="G677" s="19">
        <v>44249</v>
      </c>
      <c r="H677" s="18" t="s">
        <v>432</v>
      </c>
      <c r="I677" s="19">
        <v>44256</v>
      </c>
      <c r="J677" s="19" t="e">
        <v>#N/A</v>
      </c>
      <c r="K677" s="19" t="e">
        <v>#N/A</v>
      </c>
      <c r="L677" s="19" t="e">
        <v>#N/A</v>
      </c>
      <c r="M677" s="19" t="e">
        <v>#N/A</v>
      </c>
      <c r="N677" s="20" t="s">
        <v>361</v>
      </c>
      <c r="O677" s="20" t="e">
        <v>#N/A</v>
      </c>
      <c r="P677" s="18" t="e">
        <f>Applications!$M677-Applications!$G677</f>
        <v>#N/A</v>
      </c>
    </row>
    <row r="678" spans="1:16" ht="20.25" customHeight="1" x14ac:dyDescent="0.35">
      <c r="A678" s="21" t="s">
        <v>2593</v>
      </c>
      <c r="B678" s="21" t="s">
        <v>2322</v>
      </c>
      <c r="C678" s="21" t="s">
        <v>2594</v>
      </c>
      <c r="D678" s="21" t="s">
        <v>2595</v>
      </c>
      <c r="E678" s="21" t="s">
        <v>2335</v>
      </c>
      <c r="F678" s="21" t="s">
        <v>2264</v>
      </c>
      <c r="G678" s="22">
        <v>44242</v>
      </c>
      <c r="H678" s="21" t="s">
        <v>405</v>
      </c>
      <c r="I678" s="22">
        <v>44253</v>
      </c>
      <c r="J678" s="22" t="e">
        <v>#N/A</v>
      </c>
      <c r="K678" s="22" t="e">
        <v>#N/A</v>
      </c>
      <c r="L678" s="22" t="e">
        <v>#N/A</v>
      </c>
      <c r="M678" s="22" t="e">
        <v>#N/A</v>
      </c>
      <c r="N678" s="23" t="s">
        <v>361</v>
      </c>
      <c r="O678" s="23" t="e">
        <v>#N/A</v>
      </c>
      <c r="P678" s="21" t="e">
        <f>Applications!$M678-Applications!$G678</f>
        <v>#N/A</v>
      </c>
    </row>
    <row r="679" spans="1:16" ht="20.25" customHeight="1" x14ac:dyDescent="0.35">
      <c r="A679" s="18" t="s">
        <v>2596</v>
      </c>
      <c r="B679" s="18" t="s">
        <v>1264</v>
      </c>
      <c r="C679" s="18" t="s">
        <v>2597</v>
      </c>
      <c r="D679" s="18" t="s">
        <v>2598</v>
      </c>
      <c r="E679" s="18" t="s">
        <v>2335</v>
      </c>
      <c r="F679" s="18" t="s">
        <v>2264</v>
      </c>
      <c r="G679" s="19">
        <v>44249</v>
      </c>
      <c r="H679" s="18" t="s">
        <v>360</v>
      </c>
      <c r="I679" s="19">
        <v>44253</v>
      </c>
      <c r="J679" s="19" t="e">
        <v>#N/A</v>
      </c>
      <c r="K679" s="19" t="e">
        <v>#N/A</v>
      </c>
      <c r="L679" s="19" t="e">
        <v>#N/A</v>
      </c>
      <c r="M679" s="19" t="e">
        <v>#N/A</v>
      </c>
      <c r="N679" s="20" t="s">
        <v>361</v>
      </c>
      <c r="O679" s="20" t="e">
        <v>#N/A</v>
      </c>
      <c r="P679" s="18" t="e">
        <f>Applications!$M679-Applications!$G679</f>
        <v>#N/A</v>
      </c>
    </row>
    <row r="680" spans="1:16" ht="20.25" customHeight="1" x14ac:dyDescent="0.35">
      <c r="A680" s="21" t="s">
        <v>2599</v>
      </c>
      <c r="B680" s="21" t="s">
        <v>2600</v>
      </c>
      <c r="C680" s="21" t="s">
        <v>2601</v>
      </c>
      <c r="D680" s="21" t="s">
        <v>2602</v>
      </c>
      <c r="E680" s="21" t="s">
        <v>2335</v>
      </c>
      <c r="F680" s="21" t="s">
        <v>2264</v>
      </c>
      <c r="G680" s="22">
        <v>44239</v>
      </c>
      <c r="H680" s="21" t="s">
        <v>360</v>
      </c>
      <c r="I680" s="22">
        <v>44251</v>
      </c>
      <c r="J680" s="22" t="e">
        <v>#N/A</v>
      </c>
      <c r="K680" s="22" t="e">
        <v>#N/A</v>
      </c>
      <c r="L680" s="22" t="e">
        <v>#N/A</v>
      </c>
      <c r="M680" s="22" t="e">
        <v>#N/A</v>
      </c>
      <c r="N680" s="23" t="s">
        <v>361</v>
      </c>
      <c r="O680" s="23" t="e">
        <v>#N/A</v>
      </c>
      <c r="P680" s="21" t="e">
        <f>Applications!$M680-Applications!$G680</f>
        <v>#N/A</v>
      </c>
    </row>
    <row r="681" spans="1:16" ht="20.25" customHeight="1" x14ac:dyDescent="0.35">
      <c r="A681" s="18" t="s">
        <v>2603</v>
      </c>
      <c r="B681" s="18" t="s">
        <v>2604</v>
      </c>
      <c r="C681" s="18" t="s">
        <v>2605</v>
      </c>
      <c r="D681" s="18" t="s">
        <v>2606</v>
      </c>
      <c r="E681" s="18" t="s">
        <v>2335</v>
      </c>
      <c r="F681" s="18" t="s">
        <v>2264</v>
      </c>
      <c r="G681" s="19">
        <v>44239</v>
      </c>
      <c r="H681" s="18" t="s">
        <v>370</v>
      </c>
      <c r="I681" s="19">
        <v>44250</v>
      </c>
      <c r="J681" s="19" t="e">
        <v>#N/A</v>
      </c>
      <c r="K681" s="19" t="e">
        <v>#N/A</v>
      </c>
      <c r="L681" s="19" t="e">
        <v>#N/A</v>
      </c>
      <c r="M681" s="19" t="e">
        <v>#N/A</v>
      </c>
      <c r="N681" s="20" t="s">
        <v>361</v>
      </c>
      <c r="O681" s="20" t="e">
        <v>#N/A</v>
      </c>
      <c r="P681" s="18" t="e">
        <f>Applications!$M681-Applications!$G681</f>
        <v>#N/A</v>
      </c>
    </row>
    <row r="682" spans="1:16" ht="20.25" customHeight="1" x14ac:dyDescent="0.35">
      <c r="A682" s="21" t="s">
        <v>2607</v>
      </c>
      <c r="B682" s="21" t="s">
        <v>2608</v>
      </c>
      <c r="C682" s="21" t="s">
        <v>2609</v>
      </c>
      <c r="D682" s="21" t="s">
        <v>2610</v>
      </c>
      <c r="E682" s="21" t="s">
        <v>2335</v>
      </c>
      <c r="F682" s="21" t="s">
        <v>2264</v>
      </c>
      <c r="G682" s="22">
        <v>44239</v>
      </c>
      <c r="H682" s="21" t="s">
        <v>432</v>
      </c>
      <c r="I682" s="22">
        <v>44250</v>
      </c>
      <c r="J682" s="22" t="e">
        <v>#N/A</v>
      </c>
      <c r="K682" s="22" t="e">
        <v>#N/A</v>
      </c>
      <c r="L682" s="22" t="e">
        <v>#N/A</v>
      </c>
      <c r="M682" s="22" t="e">
        <v>#N/A</v>
      </c>
      <c r="N682" s="23" t="s">
        <v>361</v>
      </c>
      <c r="O682" s="23" t="e">
        <v>#N/A</v>
      </c>
      <c r="P682" s="21" t="e">
        <f>Applications!$M682-Applications!$G682</f>
        <v>#N/A</v>
      </c>
    </row>
    <row r="683" spans="1:16" ht="20.25" customHeight="1" x14ac:dyDescent="0.35">
      <c r="A683" s="18" t="s">
        <v>2611</v>
      </c>
      <c r="B683" s="18" t="s">
        <v>2612</v>
      </c>
      <c r="C683" s="18" t="s">
        <v>2613</v>
      </c>
      <c r="D683" s="18" t="s">
        <v>2614</v>
      </c>
      <c r="E683" s="18" t="s">
        <v>2335</v>
      </c>
      <c r="F683" s="18" t="s">
        <v>2264</v>
      </c>
      <c r="G683" s="19">
        <v>44229</v>
      </c>
      <c r="H683" s="18" t="s">
        <v>360</v>
      </c>
      <c r="I683" s="19">
        <v>44244</v>
      </c>
      <c r="J683" s="19" t="e">
        <v>#N/A</v>
      </c>
      <c r="K683" s="19" t="e">
        <v>#N/A</v>
      </c>
      <c r="L683" s="19" t="e">
        <v>#N/A</v>
      </c>
      <c r="M683" s="19" t="e">
        <v>#N/A</v>
      </c>
      <c r="N683" s="20" t="s">
        <v>361</v>
      </c>
      <c r="O683" s="20" t="e">
        <v>#N/A</v>
      </c>
      <c r="P683" s="18" t="e">
        <f>Applications!$M683-Applications!$G683</f>
        <v>#N/A</v>
      </c>
    </row>
    <row r="684" spans="1:16" ht="20.25" customHeight="1" x14ac:dyDescent="0.35">
      <c r="A684" s="21" t="s">
        <v>2615</v>
      </c>
      <c r="B684" s="21" t="s">
        <v>163</v>
      </c>
      <c r="C684" s="21" t="s">
        <v>589</v>
      </c>
      <c r="D684" s="21" t="s">
        <v>2616</v>
      </c>
      <c r="E684" s="21" t="s">
        <v>2335</v>
      </c>
      <c r="F684" s="21" t="s">
        <v>2264</v>
      </c>
      <c r="G684" s="22">
        <v>44232</v>
      </c>
      <c r="H684" s="21" t="s">
        <v>370</v>
      </c>
      <c r="I684" s="22">
        <v>44244</v>
      </c>
      <c r="J684" s="22" t="e">
        <v>#N/A</v>
      </c>
      <c r="K684" s="22" t="e">
        <v>#N/A</v>
      </c>
      <c r="L684" s="22" t="e">
        <v>#N/A</v>
      </c>
      <c r="M684" s="22" t="e">
        <v>#N/A</v>
      </c>
      <c r="N684" s="23" t="s">
        <v>361</v>
      </c>
      <c r="O684" s="23" t="e">
        <v>#N/A</v>
      </c>
      <c r="P684" s="21" t="e">
        <f>Applications!$M684-Applications!$G684</f>
        <v>#N/A</v>
      </c>
    </row>
    <row r="685" spans="1:16" ht="20.25" customHeight="1" x14ac:dyDescent="0.35">
      <c r="A685" s="18" t="s">
        <v>2617</v>
      </c>
      <c r="B685" s="18" t="s">
        <v>215</v>
      </c>
      <c r="C685" s="18" t="s">
        <v>2618</v>
      </c>
      <c r="D685" s="18" t="s">
        <v>2619</v>
      </c>
      <c r="E685" s="18" t="s">
        <v>2335</v>
      </c>
      <c r="F685" s="18" t="s">
        <v>2264</v>
      </c>
      <c r="G685" s="19">
        <v>44225</v>
      </c>
      <c r="H685" s="18" t="s">
        <v>370</v>
      </c>
      <c r="I685" s="19">
        <v>44242</v>
      </c>
      <c r="J685" s="19" t="e">
        <v>#N/A</v>
      </c>
      <c r="K685" s="19" t="e">
        <v>#N/A</v>
      </c>
      <c r="L685" s="19" t="e">
        <v>#N/A</v>
      </c>
      <c r="M685" s="19" t="e">
        <v>#N/A</v>
      </c>
      <c r="N685" s="20" t="s">
        <v>361</v>
      </c>
      <c r="O685" s="20" t="e">
        <v>#N/A</v>
      </c>
      <c r="P685" s="18" t="e">
        <f>Applications!$M685-Applications!$G685</f>
        <v>#N/A</v>
      </c>
    </row>
    <row r="686" spans="1:16" ht="20.25" customHeight="1" x14ac:dyDescent="0.35">
      <c r="A686" s="21" t="s">
        <v>2620</v>
      </c>
      <c r="B686" s="21" t="s">
        <v>203</v>
      </c>
      <c r="C686" s="21" t="s">
        <v>2621</v>
      </c>
      <c r="D686" s="21" t="s">
        <v>2622</v>
      </c>
      <c r="E686" s="21" t="s">
        <v>2335</v>
      </c>
      <c r="F686" s="21" t="s">
        <v>2264</v>
      </c>
      <c r="G686" s="22">
        <v>44224</v>
      </c>
      <c r="H686" s="21" t="s">
        <v>360</v>
      </c>
      <c r="I686" s="22">
        <v>44239</v>
      </c>
      <c r="J686" s="22" t="e">
        <v>#N/A</v>
      </c>
      <c r="K686" s="22" t="e">
        <v>#N/A</v>
      </c>
      <c r="L686" s="22" t="e">
        <v>#N/A</v>
      </c>
      <c r="M686" s="22" t="e">
        <v>#N/A</v>
      </c>
      <c r="N686" s="23" t="s">
        <v>361</v>
      </c>
      <c r="O686" s="23" t="e">
        <v>#N/A</v>
      </c>
      <c r="P686" s="21" t="e">
        <f>Applications!$M686-Applications!$G686</f>
        <v>#N/A</v>
      </c>
    </row>
    <row r="687" spans="1:16" ht="20.25" customHeight="1" x14ac:dyDescent="0.35">
      <c r="A687" s="18" t="s">
        <v>2623</v>
      </c>
      <c r="B687" s="18" t="s">
        <v>2624</v>
      </c>
      <c r="C687" s="18" t="s">
        <v>2625</v>
      </c>
      <c r="D687" s="18" t="s">
        <v>2626</v>
      </c>
      <c r="E687" s="18" t="s">
        <v>2335</v>
      </c>
      <c r="F687" s="18" t="s">
        <v>2264</v>
      </c>
      <c r="G687" s="19">
        <v>44231</v>
      </c>
      <c r="H687" s="18" t="s">
        <v>544</v>
      </c>
      <c r="I687" s="19">
        <v>44239</v>
      </c>
      <c r="J687" s="19" t="e">
        <v>#N/A</v>
      </c>
      <c r="K687" s="19" t="e">
        <v>#N/A</v>
      </c>
      <c r="L687" s="19" t="e">
        <v>#N/A</v>
      </c>
      <c r="M687" s="19" t="e">
        <v>#N/A</v>
      </c>
      <c r="N687" s="20" t="s">
        <v>361</v>
      </c>
      <c r="O687" s="20" t="e">
        <v>#N/A</v>
      </c>
      <c r="P687" s="18" t="e">
        <f>Applications!$M687-Applications!$G687</f>
        <v>#N/A</v>
      </c>
    </row>
    <row r="688" spans="1:16" ht="20.25" customHeight="1" x14ac:dyDescent="0.35">
      <c r="A688" s="21" t="s">
        <v>2627</v>
      </c>
      <c r="B688" s="21" t="s">
        <v>2628</v>
      </c>
      <c r="C688" s="21" t="s">
        <v>2629</v>
      </c>
      <c r="D688" s="21" t="s">
        <v>2630</v>
      </c>
      <c r="E688" s="21" t="s">
        <v>2335</v>
      </c>
      <c r="F688" s="21" t="s">
        <v>2264</v>
      </c>
      <c r="G688" s="22">
        <v>44224</v>
      </c>
      <c r="H688" s="21" t="s">
        <v>544</v>
      </c>
      <c r="I688" s="22">
        <v>44238</v>
      </c>
      <c r="J688" s="22" t="e">
        <v>#N/A</v>
      </c>
      <c r="K688" s="22" t="e">
        <v>#N/A</v>
      </c>
      <c r="L688" s="22" t="e">
        <v>#N/A</v>
      </c>
      <c r="M688" s="22" t="e">
        <v>#N/A</v>
      </c>
      <c r="N688" s="23" t="s">
        <v>361</v>
      </c>
      <c r="O688" s="23" t="e">
        <v>#N/A</v>
      </c>
      <c r="P688" s="21" t="e">
        <f>Applications!$M688-Applications!$G688</f>
        <v>#N/A</v>
      </c>
    </row>
    <row r="689" spans="1:16" ht="20.25" customHeight="1" x14ac:dyDescent="0.35">
      <c r="A689" s="18" t="s">
        <v>2631</v>
      </c>
      <c r="B689" s="18" t="s">
        <v>2632</v>
      </c>
      <c r="C689" s="18" t="s">
        <v>1744</v>
      </c>
      <c r="D689" s="18" t="s">
        <v>2633</v>
      </c>
      <c r="E689" s="18" t="s">
        <v>2335</v>
      </c>
      <c r="F689" s="18" t="s">
        <v>2264</v>
      </c>
      <c r="G689" s="19">
        <v>44224</v>
      </c>
      <c r="H689" s="18" t="s">
        <v>544</v>
      </c>
      <c r="I689" s="19">
        <v>44237</v>
      </c>
      <c r="J689" s="19" t="e">
        <v>#N/A</v>
      </c>
      <c r="K689" s="19" t="e">
        <v>#N/A</v>
      </c>
      <c r="L689" s="19" t="e">
        <v>#N/A</v>
      </c>
      <c r="M689" s="19" t="e">
        <v>#N/A</v>
      </c>
      <c r="N689" s="20" t="s">
        <v>361</v>
      </c>
      <c r="O689" s="20" t="e">
        <v>#N/A</v>
      </c>
      <c r="P689" s="18" t="e">
        <f>Applications!$M689-Applications!$G689</f>
        <v>#N/A</v>
      </c>
    </row>
    <row r="690" spans="1:16" ht="20.25" customHeight="1" x14ac:dyDescent="0.35">
      <c r="A690" s="21" t="s">
        <v>2634</v>
      </c>
      <c r="B690" s="21" t="s">
        <v>1490</v>
      </c>
      <c r="C690" s="21" t="s">
        <v>2635</v>
      </c>
      <c r="D690" s="21" t="s">
        <v>2636</v>
      </c>
      <c r="E690" s="21" t="s">
        <v>2335</v>
      </c>
      <c r="F690" s="21" t="s">
        <v>2264</v>
      </c>
      <c r="G690" s="22">
        <v>44224</v>
      </c>
      <c r="H690" s="21" t="s">
        <v>360</v>
      </c>
      <c r="I690" s="22">
        <v>44236</v>
      </c>
      <c r="J690" s="22" t="e">
        <v>#N/A</v>
      </c>
      <c r="K690" s="22" t="e">
        <v>#N/A</v>
      </c>
      <c r="L690" s="22" t="e">
        <v>#N/A</v>
      </c>
      <c r="M690" s="22" t="e">
        <v>#N/A</v>
      </c>
      <c r="N690" s="23" t="s">
        <v>361</v>
      </c>
      <c r="O690" s="23" t="e">
        <v>#N/A</v>
      </c>
      <c r="P690" s="21" t="e">
        <f>Applications!$M690-Applications!$G690</f>
        <v>#N/A</v>
      </c>
    </row>
    <row r="691" spans="1:16" ht="20.25" customHeight="1" x14ac:dyDescent="0.35">
      <c r="A691" s="18" t="s">
        <v>2637</v>
      </c>
      <c r="B691" s="18" t="s">
        <v>981</v>
      </c>
      <c r="C691" s="18" t="s">
        <v>262</v>
      </c>
      <c r="D691" s="18" t="s">
        <v>2638</v>
      </c>
      <c r="E691" s="18" t="s">
        <v>2335</v>
      </c>
      <c r="F691" s="18" t="s">
        <v>2264</v>
      </c>
      <c r="G691" s="19">
        <v>44224</v>
      </c>
      <c r="H691" s="18" t="s">
        <v>370</v>
      </c>
      <c r="I691" s="19">
        <v>44235</v>
      </c>
      <c r="J691" s="19" t="e">
        <v>#N/A</v>
      </c>
      <c r="K691" s="19" t="e">
        <v>#N/A</v>
      </c>
      <c r="L691" s="19" t="e">
        <v>#N/A</v>
      </c>
      <c r="M691" s="19" t="e">
        <v>#N/A</v>
      </c>
      <c r="N691" s="20" t="s">
        <v>361</v>
      </c>
      <c r="O691" s="20" t="e">
        <v>#N/A</v>
      </c>
      <c r="P691" s="18" t="e">
        <f>Applications!$M691-Applications!$G691</f>
        <v>#N/A</v>
      </c>
    </row>
    <row r="692" spans="1:16" ht="20.25" customHeight="1" x14ac:dyDescent="0.35">
      <c r="A692" s="21" t="s">
        <v>2639</v>
      </c>
      <c r="B692" s="21" t="s">
        <v>363</v>
      </c>
      <c r="C692" s="21" t="s">
        <v>614</v>
      </c>
      <c r="D692" s="21" t="s">
        <v>2640</v>
      </c>
      <c r="E692" s="21" t="s">
        <v>2335</v>
      </c>
      <c r="F692" s="21" t="s">
        <v>2264</v>
      </c>
      <c r="G692" s="22">
        <v>44224</v>
      </c>
      <c r="H692" s="21" t="s">
        <v>360</v>
      </c>
      <c r="I692" s="22">
        <v>44235</v>
      </c>
      <c r="J692" s="22" t="e">
        <v>#N/A</v>
      </c>
      <c r="K692" s="22" t="e">
        <v>#N/A</v>
      </c>
      <c r="L692" s="22" t="e">
        <v>#N/A</v>
      </c>
      <c r="M692" s="22" t="e">
        <v>#N/A</v>
      </c>
      <c r="N692" s="23" t="s">
        <v>361</v>
      </c>
      <c r="O692" s="23" t="e">
        <v>#N/A</v>
      </c>
      <c r="P692" s="21" t="e">
        <f>Applications!$M692-Applications!$G692</f>
        <v>#N/A</v>
      </c>
    </row>
    <row r="693" spans="1:16" ht="20.25" customHeight="1" x14ac:dyDescent="0.35">
      <c r="A693" s="18" t="s">
        <v>2641</v>
      </c>
      <c r="B693" s="18" t="s">
        <v>2642</v>
      </c>
      <c r="C693" s="18" t="s">
        <v>2643</v>
      </c>
      <c r="D693" s="18" t="s">
        <v>2644</v>
      </c>
      <c r="E693" s="18" t="s">
        <v>2335</v>
      </c>
      <c r="F693" s="18" t="s">
        <v>2264</v>
      </c>
      <c r="G693" s="19">
        <v>44225</v>
      </c>
      <c r="H693" s="18" t="s">
        <v>360</v>
      </c>
      <c r="I693" s="19">
        <v>44232</v>
      </c>
      <c r="J693" s="19" t="e">
        <v>#N/A</v>
      </c>
      <c r="K693" s="19" t="e">
        <v>#N/A</v>
      </c>
      <c r="L693" s="19" t="e">
        <v>#N/A</v>
      </c>
      <c r="M693" s="19" t="e">
        <v>#N/A</v>
      </c>
      <c r="N693" s="20" t="s">
        <v>361</v>
      </c>
      <c r="O693" s="20" t="e">
        <v>#N/A</v>
      </c>
      <c r="P693" s="18" t="e">
        <f>Applications!$M693-Applications!$G693</f>
        <v>#N/A</v>
      </c>
    </row>
    <row r="694" spans="1:16" ht="20.25" customHeight="1" x14ac:dyDescent="0.35">
      <c r="A694" s="21" t="s">
        <v>2645</v>
      </c>
      <c r="B694" s="21" t="s">
        <v>2646</v>
      </c>
      <c r="C694" s="21" t="s">
        <v>2647</v>
      </c>
      <c r="D694" s="21" t="s">
        <v>2648</v>
      </c>
      <c r="E694" s="21" t="s">
        <v>2335</v>
      </c>
      <c r="F694" s="21" t="s">
        <v>2264</v>
      </c>
      <c r="G694" s="22">
        <v>44224</v>
      </c>
      <c r="H694" s="21" t="s">
        <v>370</v>
      </c>
      <c r="I694" s="22">
        <v>44231</v>
      </c>
      <c r="J694" s="22" t="e">
        <v>#N/A</v>
      </c>
      <c r="K694" s="22" t="e">
        <v>#N/A</v>
      </c>
      <c r="L694" s="22" t="e">
        <v>#N/A</v>
      </c>
      <c r="M694" s="22" t="e">
        <v>#N/A</v>
      </c>
      <c r="N694" s="23" t="s">
        <v>361</v>
      </c>
      <c r="O694" s="23" t="e">
        <v>#N/A</v>
      </c>
      <c r="P694" s="21" t="e">
        <f>Applications!$M694-Applications!$G694</f>
        <v>#N/A</v>
      </c>
    </row>
    <row r="695" spans="1:16" ht="20.25" customHeight="1" x14ac:dyDescent="0.35">
      <c r="A695" s="18" t="s">
        <v>2649</v>
      </c>
      <c r="B695" s="18" t="s">
        <v>379</v>
      </c>
      <c r="C695" s="18" t="s">
        <v>1332</v>
      </c>
      <c r="D695" s="18" t="s">
        <v>2650</v>
      </c>
      <c r="E695" s="18" t="s">
        <v>2335</v>
      </c>
      <c r="F695" s="18" t="s">
        <v>2264</v>
      </c>
      <c r="G695" s="19">
        <v>44223</v>
      </c>
      <c r="H695" s="18" t="s">
        <v>360</v>
      </c>
      <c r="I695" s="19">
        <v>44228</v>
      </c>
      <c r="J695" s="19" t="e">
        <v>#N/A</v>
      </c>
      <c r="K695" s="19" t="e">
        <v>#N/A</v>
      </c>
      <c r="L695" s="19" t="e">
        <v>#N/A</v>
      </c>
      <c r="M695" s="19" t="e">
        <v>#N/A</v>
      </c>
      <c r="N695" s="20" t="s">
        <v>361</v>
      </c>
      <c r="O695" s="20" t="e">
        <v>#N/A</v>
      </c>
      <c r="P695" s="18" t="e">
        <f>Applications!$M695-Applications!$G695</f>
        <v>#N/A</v>
      </c>
    </row>
    <row r="696" spans="1:16" ht="20.25" customHeight="1" x14ac:dyDescent="0.35">
      <c r="A696" s="21" t="s">
        <v>2651</v>
      </c>
      <c r="B696" s="21" t="s">
        <v>2652</v>
      </c>
      <c r="C696" s="21" t="s">
        <v>1540</v>
      </c>
      <c r="D696" s="21" t="s">
        <v>2653</v>
      </c>
      <c r="E696" s="21" t="s">
        <v>2335</v>
      </c>
      <c r="F696" s="21" t="s">
        <v>2264</v>
      </c>
      <c r="G696" s="22">
        <v>44218</v>
      </c>
      <c r="H696" s="21" t="s">
        <v>360</v>
      </c>
      <c r="I696" s="22">
        <v>44225</v>
      </c>
      <c r="J696" s="22" t="e">
        <v>#N/A</v>
      </c>
      <c r="K696" s="22" t="e">
        <v>#N/A</v>
      </c>
      <c r="L696" s="22" t="e">
        <v>#N/A</v>
      </c>
      <c r="M696" s="22" t="e">
        <v>#N/A</v>
      </c>
      <c r="N696" s="23" t="s">
        <v>361</v>
      </c>
      <c r="O696" s="23" t="e">
        <v>#N/A</v>
      </c>
      <c r="P696" s="21" t="e">
        <f>Applications!$M696-Applications!$G696</f>
        <v>#N/A</v>
      </c>
    </row>
    <row r="697" spans="1:16" ht="20.25" customHeight="1" x14ac:dyDescent="0.35">
      <c r="A697" s="18" t="s">
        <v>2654</v>
      </c>
      <c r="B697" s="18" t="s">
        <v>149</v>
      </c>
      <c r="C697" s="18" t="s">
        <v>2655</v>
      </c>
      <c r="D697" s="18" t="s">
        <v>2656</v>
      </c>
      <c r="E697" s="18" t="s">
        <v>2335</v>
      </c>
      <c r="F697" s="18" t="s">
        <v>2264</v>
      </c>
      <c r="G697" s="19">
        <v>44356</v>
      </c>
      <c r="H697" s="18" t="s">
        <v>360</v>
      </c>
      <c r="I697" s="19">
        <v>44368</v>
      </c>
      <c r="J697" s="19">
        <v>44378</v>
      </c>
      <c r="K697" s="19" t="e">
        <v>#N/A</v>
      </c>
      <c r="L697" s="19" t="e">
        <v>#N/A</v>
      </c>
      <c r="M697" s="19" t="e">
        <v>#N/A</v>
      </c>
      <c r="N697" s="20" t="s">
        <v>361</v>
      </c>
      <c r="O697" s="20" t="e">
        <v>#N/A</v>
      </c>
      <c r="P697" s="18" t="e">
        <f>Applications!$M697-Applications!$G697</f>
        <v>#N/A</v>
      </c>
    </row>
    <row r="698" spans="1:16" ht="20.25" customHeight="1" x14ac:dyDescent="0.35">
      <c r="A698" s="21" t="s">
        <v>2657</v>
      </c>
      <c r="B698" s="21" t="s">
        <v>2658</v>
      </c>
      <c r="C698" s="21" t="s">
        <v>2659</v>
      </c>
      <c r="D698" s="21" t="s">
        <v>2660</v>
      </c>
      <c r="E698" s="21" t="s">
        <v>2335</v>
      </c>
      <c r="F698" s="21" t="s">
        <v>2264</v>
      </c>
      <c r="G698" s="22">
        <v>44351</v>
      </c>
      <c r="H698" s="21" t="s">
        <v>360</v>
      </c>
      <c r="I698" s="22">
        <v>44365</v>
      </c>
      <c r="J698" s="22">
        <v>44378</v>
      </c>
      <c r="K698" s="22" t="e">
        <v>#N/A</v>
      </c>
      <c r="L698" s="22" t="e">
        <v>#N/A</v>
      </c>
      <c r="M698" s="22" t="e">
        <v>#N/A</v>
      </c>
      <c r="N698" s="23" t="s">
        <v>361</v>
      </c>
      <c r="O698" s="23" t="e">
        <v>#N/A</v>
      </c>
      <c r="P698" s="21" t="e">
        <f>Applications!$M698-Applications!$G698</f>
        <v>#N/A</v>
      </c>
    </row>
    <row r="699" spans="1:16" ht="20.25" customHeight="1" x14ac:dyDescent="0.35">
      <c r="A699" s="18" t="s">
        <v>2661</v>
      </c>
      <c r="B699" s="18" t="s">
        <v>363</v>
      </c>
      <c r="C699" s="18" t="s">
        <v>2624</v>
      </c>
      <c r="D699" s="18" t="s">
        <v>2662</v>
      </c>
      <c r="E699" s="18" t="s">
        <v>2335</v>
      </c>
      <c r="F699" s="18" t="s">
        <v>2264</v>
      </c>
      <c r="G699" s="19">
        <v>44349</v>
      </c>
      <c r="H699" s="18" t="s">
        <v>360</v>
      </c>
      <c r="I699" s="19">
        <v>44362</v>
      </c>
      <c r="J699" s="19">
        <v>44376</v>
      </c>
      <c r="K699" s="19" t="e">
        <v>#N/A</v>
      </c>
      <c r="L699" s="19" t="e">
        <v>#N/A</v>
      </c>
      <c r="M699" s="19" t="e">
        <v>#N/A</v>
      </c>
      <c r="N699" s="20" t="s">
        <v>361</v>
      </c>
      <c r="O699" s="20" t="e">
        <v>#N/A</v>
      </c>
      <c r="P699" s="18" t="e">
        <f>Applications!$M699-Applications!$G699</f>
        <v>#N/A</v>
      </c>
    </row>
    <row r="700" spans="1:16" ht="20.25" customHeight="1" x14ac:dyDescent="0.35">
      <c r="A700" s="21" t="s">
        <v>2663</v>
      </c>
      <c r="B700" s="21" t="s">
        <v>2664</v>
      </c>
      <c r="C700" s="21" t="s">
        <v>479</v>
      </c>
      <c r="D700" s="21" t="s">
        <v>2665</v>
      </c>
      <c r="E700" s="21" t="s">
        <v>2335</v>
      </c>
      <c r="F700" s="21" t="s">
        <v>2264</v>
      </c>
      <c r="G700" s="22">
        <v>44356</v>
      </c>
      <c r="H700" s="21" t="s">
        <v>360</v>
      </c>
      <c r="I700" s="22">
        <v>44364</v>
      </c>
      <c r="J700" s="22">
        <v>44371</v>
      </c>
      <c r="K700" s="22" t="e">
        <v>#N/A</v>
      </c>
      <c r="L700" s="22" t="e">
        <v>#N/A</v>
      </c>
      <c r="M700" s="22" t="e">
        <v>#N/A</v>
      </c>
      <c r="N700" s="23" t="s">
        <v>361</v>
      </c>
      <c r="O700" s="23" t="e">
        <v>#N/A</v>
      </c>
      <c r="P700" s="21" t="e">
        <f>Applications!$M700-Applications!$G700</f>
        <v>#N/A</v>
      </c>
    </row>
    <row r="701" spans="1:16" ht="20.25" customHeight="1" x14ac:dyDescent="0.35">
      <c r="A701" s="18" t="s">
        <v>2666</v>
      </c>
      <c r="B701" s="18" t="s">
        <v>215</v>
      </c>
      <c r="C701" s="18" t="s">
        <v>2667</v>
      </c>
      <c r="D701" s="18" t="s">
        <v>2668</v>
      </c>
      <c r="E701" s="18" t="s">
        <v>2335</v>
      </c>
      <c r="F701" s="18" t="s">
        <v>2264</v>
      </c>
      <c r="G701" s="19">
        <v>44348</v>
      </c>
      <c r="H701" s="18" t="s">
        <v>370</v>
      </c>
      <c r="I701" s="19">
        <v>44358</v>
      </c>
      <c r="J701" s="19">
        <v>44365</v>
      </c>
      <c r="K701" s="19" t="e">
        <v>#N/A</v>
      </c>
      <c r="L701" s="19" t="e">
        <v>#N/A</v>
      </c>
      <c r="M701" s="19" t="e">
        <v>#N/A</v>
      </c>
      <c r="N701" s="20" t="s">
        <v>361</v>
      </c>
      <c r="O701" s="20" t="e">
        <v>#N/A</v>
      </c>
      <c r="P701" s="18" t="e">
        <f>Applications!$M701-Applications!$G701</f>
        <v>#N/A</v>
      </c>
    </row>
    <row r="702" spans="1:16" ht="20.25" customHeight="1" x14ac:dyDescent="0.35">
      <c r="A702" s="21" t="s">
        <v>2669</v>
      </c>
      <c r="B702" s="21" t="s">
        <v>2670</v>
      </c>
      <c r="C702" s="21" t="s">
        <v>2671</v>
      </c>
      <c r="D702" s="21" t="s">
        <v>2672</v>
      </c>
      <c r="E702" s="21" t="s">
        <v>2335</v>
      </c>
      <c r="F702" s="21" t="s">
        <v>2264</v>
      </c>
      <c r="G702" s="22">
        <v>44349</v>
      </c>
      <c r="H702" s="21" t="s">
        <v>360</v>
      </c>
      <c r="I702" s="22">
        <v>44361</v>
      </c>
      <c r="J702" s="22">
        <v>44362</v>
      </c>
      <c r="K702" s="22" t="e">
        <v>#N/A</v>
      </c>
      <c r="L702" s="22" t="e">
        <v>#N/A</v>
      </c>
      <c r="M702" s="22" t="e">
        <v>#N/A</v>
      </c>
      <c r="N702" s="23" t="s">
        <v>361</v>
      </c>
      <c r="O702" s="23" t="e">
        <v>#N/A</v>
      </c>
      <c r="P702" s="21" t="e">
        <f>Applications!$M702-Applications!$G702</f>
        <v>#N/A</v>
      </c>
    </row>
    <row r="703" spans="1:16" ht="20.25" customHeight="1" x14ac:dyDescent="0.35">
      <c r="A703" s="18" t="s">
        <v>2673</v>
      </c>
      <c r="B703" s="18" t="s">
        <v>2674</v>
      </c>
      <c r="C703" s="18" t="s">
        <v>2675</v>
      </c>
      <c r="D703" s="18" t="s">
        <v>2676</v>
      </c>
      <c r="E703" s="18" t="s">
        <v>2335</v>
      </c>
      <c r="F703" s="18" t="s">
        <v>2264</v>
      </c>
      <c r="G703" s="19">
        <v>44343</v>
      </c>
      <c r="H703" s="18" t="s">
        <v>360</v>
      </c>
      <c r="I703" s="19">
        <v>44355</v>
      </c>
      <c r="J703" s="19">
        <v>44358</v>
      </c>
      <c r="K703" s="19" t="e">
        <v>#N/A</v>
      </c>
      <c r="L703" s="19" t="e">
        <v>#N/A</v>
      </c>
      <c r="M703" s="19" t="e">
        <v>#N/A</v>
      </c>
      <c r="N703" s="20" t="s">
        <v>361</v>
      </c>
      <c r="O703" s="20" t="e">
        <v>#N/A</v>
      </c>
      <c r="P703" s="18" t="e">
        <f>Applications!$M703-Applications!$G703</f>
        <v>#N/A</v>
      </c>
    </row>
    <row r="704" spans="1:16" ht="20.25" customHeight="1" x14ac:dyDescent="0.35">
      <c r="A704" s="21" t="s">
        <v>2677</v>
      </c>
      <c r="B704" s="21" t="s">
        <v>149</v>
      </c>
      <c r="C704" s="21" t="s">
        <v>2678</v>
      </c>
      <c r="D704" s="21" t="s">
        <v>2679</v>
      </c>
      <c r="E704" s="21" t="s">
        <v>2335</v>
      </c>
      <c r="F704" s="21" t="s">
        <v>2264</v>
      </c>
      <c r="G704" s="22">
        <v>44329</v>
      </c>
      <c r="H704" s="21" t="s">
        <v>360</v>
      </c>
      <c r="I704" s="22">
        <v>44343</v>
      </c>
      <c r="J704" s="22">
        <v>44356</v>
      </c>
      <c r="K704" s="22" t="e">
        <v>#N/A</v>
      </c>
      <c r="L704" s="22" t="e">
        <v>#N/A</v>
      </c>
      <c r="M704" s="22" t="e">
        <v>#N/A</v>
      </c>
      <c r="N704" s="23" t="s">
        <v>361</v>
      </c>
      <c r="O704" s="23" t="e">
        <v>#N/A</v>
      </c>
      <c r="P704" s="21" t="e">
        <f>Applications!$M704-Applications!$G704</f>
        <v>#N/A</v>
      </c>
    </row>
    <row r="705" spans="1:16" ht="20.25" customHeight="1" x14ac:dyDescent="0.35">
      <c r="A705" s="18" t="s">
        <v>2680</v>
      </c>
      <c r="B705" s="18" t="s">
        <v>417</v>
      </c>
      <c r="C705" s="18" t="s">
        <v>2681</v>
      </c>
      <c r="D705" s="18" t="s">
        <v>2682</v>
      </c>
      <c r="E705" s="18" t="s">
        <v>2335</v>
      </c>
      <c r="F705" s="18" t="s">
        <v>2264</v>
      </c>
      <c r="G705" s="19">
        <v>44334</v>
      </c>
      <c r="H705" s="18" t="s">
        <v>360</v>
      </c>
      <c r="I705" s="19">
        <v>44344</v>
      </c>
      <c r="J705" s="19">
        <v>44354</v>
      </c>
      <c r="K705" s="19" t="e">
        <v>#N/A</v>
      </c>
      <c r="L705" s="19" t="e">
        <v>#N/A</v>
      </c>
      <c r="M705" s="19" t="e">
        <v>#N/A</v>
      </c>
      <c r="N705" s="20" t="s">
        <v>361</v>
      </c>
      <c r="O705" s="20" t="e">
        <v>#N/A</v>
      </c>
      <c r="P705" s="18" t="e">
        <f>Applications!$M705-Applications!$G705</f>
        <v>#N/A</v>
      </c>
    </row>
    <row r="706" spans="1:16" ht="20.25" customHeight="1" x14ac:dyDescent="0.35">
      <c r="A706" s="21" t="s">
        <v>2683</v>
      </c>
      <c r="B706" s="21" t="s">
        <v>2684</v>
      </c>
      <c r="C706" s="21" t="s">
        <v>2685</v>
      </c>
      <c r="D706" s="21" t="s">
        <v>2686</v>
      </c>
      <c r="E706" s="21" t="s">
        <v>2335</v>
      </c>
      <c r="F706" s="21" t="s">
        <v>2264</v>
      </c>
      <c r="G706" s="22">
        <v>44326</v>
      </c>
      <c r="H706" s="21" t="s">
        <v>360</v>
      </c>
      <c r="I706" s="22">
        <v>44334</v>
      </c>
      <c r="J706" s="22">
        <v>44351</v>
      </c>
      <c r="K706" s="22" t="e">
        <v>#N/A</v>
      </c>
      <c r="L706" s="22" t="e">
        <v>#N/A</v>
      </c>
      <c r="M706" s="22" t="e">
        <v>#N/A</v>
      </c>
      <c r="N706" s="23" t="s">
        <v>361</v>
      </c>
      <c r="O706" s="23" t="e">
        <v>#N/A</v>
      </c>
      <c r="P706" s="21" t="e">
        <f>Applications!$M706-Applications!$G706</f>
        <v>#N/A</v>
      </c>
    </row>
    <row r="707" spans="1:16" ht="20.25" customHeight="1" x14ac:dyDescent="0.35">
      <c r="A707" s="18" t="s">
        <v>2687</v>
      </c>
      <c r="B707" s="18" t="s">
        <v>2688</v>
      </c>
      <c r="C707" s="18" t="s">
        <v>1820</v>
      </c>
      <c r="D707" s="18" t="s">
        <v>2689</v>
      </c>
      <c r="E707" s="18" t="s">
        <v>2335</v>
      </c>
      <c r="F707" s="18" t="s">
        <v>2264</v>
      </c>
      <c r="G707" s="19">
        <v>44326</v>
      </c>
      <c r="H707" s="18" t="s">
        <v>370</v>
      </c>
      <c r="I707" s="19">
        <v>44333</v>
      </c>
      <c r="J707" s="19">
        <v>44343</v>
      </c>
      <c r="K707" s="19" t="e">
        <v>#N/A</v>
      </c>
      <c r="L707" s="19" t="e">
        <v>#N/A</v>
      </c>
      <c r="M707" s="19" t="e">
        <v>#N/A</v>
      </c>
      <c r="N707" s="20" t="s">
        <v>361</v>
      </c>
      <c r="O707" s="20" t="e">
        <v>#N/A</v>
      </c>
      <c r="P707" s="18" t="e">
        <f>Applications!$M707-Applications!$G707</f>
        <v>#N/A</v>
      </c>
    </row>
    <row r="708" spans="1:16" ht="20.25" customHeight="1" x14ac:dyDescent="0.35">
      <c r="A708" s="21" t="s">
        <v>2690</v>
      </c>
      <c r="B708" s="21" t="s">
        <v>1177</v>
      </c>
      <c r="C708" s="21" t="s">
        <v>2691</v>
      </c>
      <c r="D708" s="21" t="s">
        <v>2692</v>
      </c>
      <c r="E708" s="21" t="s">
        <v>2335</v>
      </c>
      <c r="F708" s="21" t="s">
        <v>2264</v>
      </c>
      <c r="G708" s="22">
        <v>44322</v>
      </c>
      <c r="H708" s="21" t="s">
        <v>360</v>
      </c>
      <c r="I708" s="22">
        <v>44335</v>
      </c>
      <c r="J708" s="22">
        <v>44342</v>
      </c>
      <c r="K708" s="22" t="e">
        <v>#N/A</v>
      </c>
      <c r="L708" s="22" t="e">
        <v>#N/A</v>
      </c>
      <c r="M708" s="22" t="e">
        <v>#N/A</v>
      </c>
      <c r="N708" s="23" t="s">
        <v>361</v>
      </c>
      <c r="O708" s="23" t="e">
        <v>#N/A</v>
      </c>
      <c r="P708" s="21" t="e">
        <f>Applications!$M708-Applications!$G708</f>
        <v>#N/A</v>
      </c>
    </row>
    <row r="709" spans="1:16" ht="20.25" customHeight="1" x14ac:dyDescent="0.35">
      <c r="A709" s="18" t="s">
        <v>2693</v>
      </c>
      <c r="B709" s="18" t="s">
        <v>698</v>
      </c>
      <c r="C709" s="18" t="s">
        <v>2694</v>
      </c>
      <c r="D709" s="18" t="s">
        <v>2695</v>
      </c>
      <c r="E709" s="18" t="s">
        <v>2335</v>
      </c>
      <c r="F709" s="18" t="s">
        <v>2264</v>
      </c>
      <c r="G709" s="19">
        <v>44316</v>
      </c>
      <c r="H709" s="18" t="s">
        <v>360</v>
      </c>
      <c r="I709" s="19">
        <v>44329</v>
      </c>
      <c r="J709" s="19">
        <v>44336</v>
      </c>
      <c r="K709" s="19" t="e">
        <v>#N/A</v>
      </c>
      <c r="L709" s="19" t="e">
        <v>#N/A</v>
      </c>
      <c r="M709" s="19" t="e">
        <v>#N/A</v>
      </c>
      <c r="N709" s="20" t="s">
        <v>361</v>
      </c>
      <c r="O709" s="20" t="e">
        <v>#N/A</v>
      </c>
      <c r="P709" s="18" t="e">
        <f>Applications!$M709-Applications!$G709</f>
        <v>#N/A</v>
      </c>
    </row>
    <row r="710" spans="1:16" ht="20.25" customHeight="1" x14ac:dyDescent="0.35">
      <c r="A710" s="21" t="s">
        <v>2696</v>
      </c>
      <c r="B710" s="21" t="s">
        <v>2697</v>
      </c>
      <c r="C710" s="21" t="s">
        <v>847</v>
      </c>
      <c r="D710" s="21" t="s">
        <v>2698</v>
      </c>
      <c r="E710" s="21" t="s">
        <v>2335</v>
      </c>
      <c r="F710" s="21" t="s">
        <v>2264</v>
      </c>
      <c r="G710" s="22">
        <v>44307</v>
      </c>
      <c r="H710" s="21" t="s">
        <v>370</v>
      </c>
      <c r="I710" s="22">
        <v>44322</v>
      </c>
      <c r="J710" s="22">
        <v>44335</v>
      </c>
      <c r="K710" s="22" t="e">
        <v>#N/A</v>
      </c>
      <c r="L710" s="22" t="e">
        <v>#N/A</v>
      </c>
      <c r="M710" s="22" t="e">
        <v>#N/A</v>
      </c>
      <c r="N710" s="23" t="s">
        <v>361</v>
      </c>
      <c r="O710" s="23" t="e">
        <v>#N/A</v>
      </c>
      <c r="P710" s="21" t="e">
        <f>Applications!$M710-Applications!$G710</f>
        <v>#N/A</v>
      </c>
    </row>
    <row r="711" spans="1:16" ht="20.25" customHeight="1" x14ac:dyDescent="0.35">
      <c r="A711" s="18" t="s">
        <v>2699</v>
      </c>
      <c r="B711" s="18" t="s">
        <v>2417</v>
      </c>
      <c r="C711" s="18" t="s">
        <v>152</v>
      </c>
      <c r="D711" s="18" t="s">
        <v>2700</v>
      </c>
      <c r="E711" s="18" t="s">
        <v>2335</v>
      </c>
      <c r="F711" s="18" t="s">
        <v>2264</v>
      </c>
      <c r="G711" s="19">
        <v>44308</v>
      </c>
      <c r="H711" s="18" t="s">
        <v>360</v>
      </c>
      <c r="I711" s="19">
        <v>44315</v>
      </c>
      <c r="J711" s="19">
        <v>44328</v>
      </c>
      <c r="K711" s="19" t="e">
        <v>#N/A</v>
      </c>
      <c r="L711" s="19" t="e">
        <v>#N/A</v>
      </c>
      <c r="M711" s="19" t="e">
        <v>#N/A</v>
      </c>
      <c r="N711" s="20" t="s">
        <v>361</v>
      </c>
      <c r="O711" s="20" t="e">
        <v>#N/A</v>
      </c>
      <c r="P711" s="18" t="e">
        <f>Applications!$M711-Applications!$G711</f>
        <v>#N/A</v>
      </c>
    </row>
    <row r="712" spans="1:16" ht="20.25" customHeight="1" x14ac:dyDescent="0.35">
      <c r="A712" s="21" t="s">
        <v>2701</v>
      </c>
      <c r="B712" s="21" t="s">
        <v>402</v>
      </c>
      <c r="C712" s="21" t="s">
        <v>2702</v>
      </c>
      <c r="D712" s="21" t="s">
        <v>2703</v>
      </c>
      <c r="E712" s="21" t="s">
        <v>2335</v>
      </c>
      <c r="F712" s="21" t="s">
        <v>2264</v>
      </c>
      <c r="G712" s="22">
        <v>44308</v>
      </c>
      <c r="H712" s="21" t="s">
        <v>370</v>
      </c>
      <c r="I712" s="22">
        <v>44316</v>
      </c>
      <c r="J712" s="22">
        <v>44327</v>
      </c>
      <c r="K712" s="22" t="e">
        <v>#N/A</v>
      </c>
      <c r="L712" s="22" t="e">
        <v>#N/A</v>
      </c>
      <c r="M712" s="22" t="e">
        <v>#N/A</v>
      </c>
      <c r="N712" s="23" t="s">
        <v>361</v>
      </c>
      <c r="O712" s="23" t="e">
        <v>#N/A</v>
      </c>
      <c r="P712" s="21" t="e">
        <f>Applications!$M712-Applications!$G712</f>
        <v>#N/A</v>
      </c>
    </row>
    <row r="713" spans="1:16" ht="20.25" customHeight="1" x14ac:dyDescent="0.35">
      <c r="A713" s="18" t="s">
        <v>2704</v>
      </c>
      <c r="B713" s="18" t="s">
        <v>1120</v>
      </c>
      <c r="C713" s="18" t="s">
        <v>2705</v>
      </c>
      <c r="D713" s="18" t="s">
        <v>2706</v>
      </c>
      <c r="E713" s="18" t="s">
        <v>2335</v>
      </c>
      <c r="F713" s="18" t="s">
        <v>2264</v>
      </c>
      <c r="G713" s="19">
        <v>44299</v>
      </c>
      <c r="H713" s="18" t="s">
        <v>370</v>
      </c>
      <c r="I713" s="19">
        <v>44305</v>
      </c>
      <c r="J713" s="19">
        <v>44322</v>
      </c>
      <c r="K713" s="19" t="e">
        <v>#N/A</v>
      </c>
      <c r="L713" s="19" t="e">
        <v>#N/A</v>
      </c>
      <c r="M713" s="19" t="e">
        <v>#N/A</v>
      </c>
      <c r="N713" s="20" t="s">
        <v>361</v>
      </c>
      <c r="O713" s="20" t="e">
        <v>#N/A</v>
      </c>
      <c r="P713" s="18" t="e">
        <f>Applications!$M713-Applications!$G713</f>
        <v>#N/A</v>
      </c>
    </row>
    <row r="714" spans="1:16" ht="20.25" customHeight="1" x14ac:dyDescent="0.35">
      <c r="A714" s="21" t="s">
        <v>2707</v>
      </c>
      <c r="B714" s="21" t="s">
        <v>166</v>
      </c>
      <c r="C714" s="21" t="s">
        <v>2708</v>
      </c>
      <c r="D714" s="21" t="s">
        <v>2709</v>
      </c>
      <c r="E714" s="21" t="s">
        <v>2335</v>
      </c>
      <c r="F714" s="21" t="s">
        <v>2264</v>
      </c>
      <c r="G714" s="22">
        <v>44294</v>
      </c>
      <c r="H714" s="21" t="s">
        <v>360</v>
      </c>
      <c r="I714" s="22">
        <v>44308</v>
      </c>
      <c r="J714" s="22">
        <v>44319</v>
      </c>
      <c r="K714" s="22" t="e">
        <v>#N/A</v>
      </c>
      <c r="L714" s="22" t="e">
        <v>#N/A</v>
      </c>
      <c r="M714" s="22" t="e">
        <v>#N/A</v>
      </c>
      <c r="N714" s="23" t="s">
        <v>361</v>
      </c>
      <c r="O714" s="23" t="e">
        <v>#N/A</v>
      </c>
      <c r="P714" s="21" t="e">
        <f>Applications!$M714-Applications!$G714</f>
        <v>#N/A</v>
      </c>
    </row>
    <row r="715" spans="1:16" ht="20.25" customHeight="1" x14ac:dyDescent="0.35">
      <c r="A715" s="18" t="s">
        <v>2710</v>
      </c>
      <c r="B715" s="18" t="s">
        <v>1474</v>
      </c>
      <c r="C715" s="18" t="s">
        <v>956</v>
      </c>
      <c r="D715" s="18" t="s">
        <v>2711</v>
      </c>
      <c r="E715" s="18" t="s">
        <v>2335</v>
      </c>
      <c r="F715" s="18" t="s">
        <v>2264</v>
      </c>
      <c r="G715" s="19">
        <v>44295</v>
      </c>
      <c r="H715" s="18" t="s">
        <v>360</v>
      </c>
      <c r="I715" s="19">
        <v>44307</v>
      </c>
      <c r="J715" s="19">
        <v>44315</v>
      </c>
      <c r="K715" s="19" t="e">
        <v>#N/A</v>
      </c>
      <c r="L715" s="19" t="e">
        <v>#N/A</v>
      </c>
      <c r="M715" s="19" t="e">
        <v>#N/A</v>
      </c>
      <c r="N715" s="20" t="s">
        <v>361</v>
      </c>
      <c r="O715" s="20" t="e">
        <v>#N/A</v>
      </c>
      <c r="P715" s="18" t="e">
        <f>Applications!$M715-Applications!$G715</f>
        <v>#N/A</v>
      </c>
    </row>
    <row r="716" spans="1:16" ht="20.25" customHeight="1" x14ac:dyDescent="0.35">
      <c r="A716" s="21" t="s">
        <v>2712</v>
      </c>
      <c r="B716" s="21" t="s">
        <v>1386</v>
      </c>
      <c r="C716" s="21" t="s">
        <v>2713</v>
      </c>
      <c r="D716" s="21" t="s">
        <v>2714</v>
      </c>
      <c r="E716" s="21" t="s">
        <v>2335</v>
      </c>
      <c r="F716" s="21" t="s">
        <v>2264</v>
      </c>
      <c r="G716" s="22">
        <v>44295</v>
      </c>
      <c r="H716" s="21" t="s">
        <v>405</v>
      </c>
      <c r="I716" s="22">
        <v>44307</v>
      </c>
      <c r="J716" s="22">
        <v>44314</v>
      </c>
      <c r="K716" s="22" t="e">
        <v>#N/A</v>
      </c>
      <c r="L716" s="22" t="e">
        <v>#N/A</v>
      </c>
      <c r="M716" s="22" t="e">
        <v>#N/A</v>
      </c>
      <c r="N716" s="23" t="s">
        <v>361</v>
      </c>
      <c r="O716" s="23" t="e">
        <v>#N/A</v>
      </c>
      <c r="P716" s="21" t="e">
        <f>Applications!$M716-Applications!$G716</f>
        <v>#N/A</v>
      </c>
    </row>
    <row r="717" spans="1:16" ht="20.25" customHeight="1" x14ac:dyDescent="0.35">
      <c r="A717" s="18" t="s">
        <v>2715</v>
      </c>
      <c r="B717" s="18" t="s">
        <v>712</v>
      </c>
      <c r="C717" s="18" t="s">
        <v>2716</v>
      </c>
      <c r="D717" s="18" t="s">
        <v>2717</v>
      </c>
      <c r="E717" s="18" t="s">
        <v>2335</v>
      </c>
      <c r="F717" s="18" t="s">
        <v>2264</v>
      </c>
      <c r="G717" s="19">
        <v>44280</v>
      </c>
      <c r="H717" s="18" t="s">
        <v>360</v>
      </c>
      <c r="I717" s="19">
        <v>44294</v>
      </c>
      <c r="J717" s="19">
        <v>44306</v>
      </c>
      <c r="K717" s="19" t="e">
        <v>#N/A</v>
      </c>
      <c r="L717" s="19" t="e">
        <v>#N/A</v>
      </c>
      <c r="M717" s="19" t="e">
        <v>#N/A</v>
      </c>
      <c r="N717" s="20" t="s">
        <v>361</v>
      </c>
      <c r="O717" s="20" t="e">
        <v>#N/A</v>
      </c>
      <c r="P717" s="18" t="e">
        <f>Applications!$M717-Applications!$G717</f>
        <v>#N/A</v>
      </c>
    </row>
    <row r="718" spans="1:16" ht="20.25" customHeight="1" x14ac:dyDescent="0.35">
      <c r="A718" s="21" t="s">
        <v>2718</v>
      </c>
      <c r="B718" s="21" t="s">
        <v>2719</v>
      </c>
      <c r="C718" s="21" t="s">
        <v>2720</v>
      </c>
      <c r="D718" s="21" t="s">
        <v>2721</v>
      </c>
      <c r="E718" s="21" t="s">
        <v>2335</v>
      </c>
      <c r="F718" s="21" t="s">
        <v>2264</v>
      </c>
      <c r="G718" s="22">
        <v>44281</v>
      </c>
      <c r="H718" s="21" t="s">
        <v>370</v>
      </c>
      <c r="I718" s="22">
        <v>44292</v>
      </c>
      <c r="J718" s="22">
        <v>44305</v>
      </c>
      <c r="K718" s="22" t="e">
        <v>#N/A</v>
      </c>
      <c r="L718" s="22" t="e">
        <v>#N/A</v>
      </c>
      <c r="M718" s="22" t="e">
        <v>#N/A</v>
      </c>
      <c r="N718" s="23" t="s">
        <v>361</v>
      </c>
      <c r="O718" s="23" t="e">
        <v>#N/A</v>
      </c>
      <c r="P718" s="21" t="e">
        <f>Applications!$M718-Applications!$G718</f>
        <v>#N/A</v>
      </c>
    </row>
    <row r="719" spans="1:16" ht="20.25" customHeight="1" x14ac:dyDescent="0.35">
      <c r="A719" s="18" t="s">
        <v>2722</v>
      </c>
      <c r="B719" s="18" t="s">
        <v>1005</v>
      </c>
      <c r="C719" s="18" t="s">
        <v>2723</v>
      </c>
      <c r="D719" s="18" t="s">
        <v>2724</v>
      </c>
      <c r="E719" s="18" t="s">
        <v>2335</v>
      </c>
      <c r="F719" s="18" t="s">
        <v>2264</v>
      </c>
      <c r="G719" s="19">
        <v>44278</v>
      </c>
      <c r="H719" s="18" t="s">
        <v>432</v>
      </c>
      <c r="I719" s="19">
        <v>44291</v>
      </c>
      <c r="J719" s="19">
        <v>44300</v>
      </c>
      <c r="K719" s="19" t="e">
        <v>#N/A</v>
      </c>
      <c r="L719" s="19" t="e">
        <v>#N/A</v>
      </c>
      <c r="M719" s="19" t="e">
        <v>#N/A</v>
      </c>
      <c r="N719" s="20" t="s">
        <v>361</v>
      </c>
      <c r="O719" s="20" t="e">
        <v>#N/A</v>
      </c>
      <c r="P719" s="18" t="e">
        <f>Applications!$M719-Applications!$G719</f>
        <v>#N/A</v>
      </c>
    </row>
    <row r="720" spans="1:16" ht="20.25" customHeight="1" x14ac:dyDescent="0.35">
      <c r="A720" s="21" t="s">
        <v>2725</v>
      </c>
      <c r="B720" s="21" t="s">
        <v>2726</v>
      </c>
      <c r="C720" s="21" t="s">
        <v>2727</v>
      </c>
      <c r="D720" s="21" t="s">
        <v>2728</v>
      </c>
      <c r="E720" s="21" t="s">
        <v>2335</v>
      </c>
      <c r="F720" s="21" t="s">
        <v>2264</v>
      </c>
      <c r="G720" s="22">
        <v>44266</v>
      </c>
      <c r="H720" s="21" t="s">
        <v>370</v>
      </c>
      <c r="I720" s="22">
        <v>44280</v>
      </c>
      <c r="J720" s="22">
        <v>44299</v>
      </c>
      <c r="K720" s="22" t="e">
        <v>#N/A</v>
      </c>
      <c r="L720" s="22" t="e">
        <v>#N/A</v>
      </c>
      <c r="M720" s="22" t="e">
        <v>#N/A</v>
      </c>
      <c r="N720" s="23" t="s">
        <v>361</v>
      </c>
      <c r="O720" s="23" t="e">
        <v>#N/A</v>
      </c>
      <c r="P720" s="21" t="e">
        <f>Applications!$M720-Applications!$G720</f>
        <v>#N/A</v>
      </c>
    </row>
    <row r="721" spans="1:16" ht="20.25" customHeight="1" x14ac:dyDescent="0.35">
      <c r="A721" s="18" t="s">
        <v>2729</v>
      </c>
      <c r="B721" s="18" t="s">
        <v>1608</v>
      </c>
      <c r="C721" s="18" t="s">
        <v>2730</v>
      </c>
      <c r="D721" s="18" t="s">
        <v>2731</v>
      </c>
      <c r="E721" s="18" t="s">
        <v>2335</v>
      </c>
      <c r="F721" s="18" t="s">
        <v>2264</v>
      </c>
      <c r="G721" s="19">
        <v>44263</v>
      </c>
      <c r="H721" s="18" t="s">
        <v>360</v>
      </c>
      <c r="I721" s="19">
        <v>44277</v>
      </c>
      <c r="J721" s="19">
        <v>44287</v>
      </c>
      <c r="K721" s="19" t="e">
        <v>#N/A</v>
      </c>
      <c r="L721" s="19" t="e">
        <v>#N/A</v>
      </c>
      <c r="M721" s="19" t="e">
        <v>#N/A</v>
      </c>
      <c r="N721" s="20" t="s">
        <v>361</v>
      </c>
      <c r="O721" s="20" t="e">
        <v>#N/A</v>
      </c>
      <c r="P721" s="18" t="e">
        <f>Applications!$M721-Applications!$G721</f>
        <v>#N/A</v>
      </c>
    </row>
    <row r="722" spans="1:16" ht="20.25" customHeight="1" x14ac:dyDescent="0.35">
      <c r="A722" s="21" t="s">
        <v>2732</v>
      </c>
      <c r="B722" s="21" t="s">
        <v>2733</v>
      </c>
      <c r="C722" s="21" t="s">
        <v>2734</v>
      </c>
      <c r="D722" s="21" t="s">
        <v>2735</v>
      </c>
      <c r="E722" s="21" t="s">
        <v>2335</v>
      </c>
      <c r="F722" s="21" t="s">
        <v>2264</v>
      </c>
      <c r="G722" s="22">
        <v>44266</v>
      </c>
      <c r="H722" s="21" t="s">
        <v>360</v>
      </c>
      <c r="I722" s="22">
        <v>44277</v>
      </c>
      <c r="J722" s="22">
        <v>44286</v>
      </c>
      <c r="K722" s="22" t="e">
        <v>#N/A</v>
      </c>
      <c r="L722" s="22" t="e">
        <v>#N/A</v>
      </c>
      <c r="M722" s="22" t="e">
        <v>#N/A</v>
      </c>
      <c r="N722" s="23" t="s">
        <v>361</v>
      </c>
      <c r="O722" s="23" t="e">
        <v>#N/A</v>
      </c>
      <c r="P722" s="21" t="e">
        <f>Applications!$M722-Applications!$G722</f>
        <v>#N/A</v>
      </c>
    </row>
    <row r="723" spans="1:16" ht="20.25" customHeight="1" x14ac:dyDescent="0.35">
      <c r="A723" s="18" t="s">
        <v>2736</v>
      </c>
      <c r="B723" s="18" t="s">
        <v>905</v>
      </c>
      <c r="C723" s="18" t="s">
        <v>2737</v>
      </c>
      <c r="D723" s="18" t="s">
        <v>2738</v>
      </c>
      <c r="E723" s="18" t="s">
        <v>2335</v>
      </c>
      <c r="F723" s="18" t="s">
        <v>2264</v>
      </c>
      <c r="G723" s="19">
        <v>44266</v>
      </c>
      <c r="H723" s="18" t="s">
        <v>360</v>
      </c>
      <c r="I723" s="19">
        <v>44274</v>
      </c>
      <c r="J723" s="19">
        <v>44286</v>
      </c>
      <c r="K723" s="19" t="e">
        <v>#N/A</v>
      </c>
      <c r="L723" s="19" t="e">
        <v>#N/A</v>
      </c>
      <c r="M723" s="19" t="e">
        <v>#N/A</v>
      </c>
      <c r="N723" s="20" t="s">
        <v>361</v>
      </c>
      <c r="O723" s="20" t="e">
        <v>#N/A</v>
      </c>
      <c r="P723" s="18" t="e">
        <f>Applications!$M723-Applications!$G723</f>
        <v>#N/A</v>
      </c>
    </row>
    <row r="724" spans="1:16" ht="20.25" customHeight="1" x14ac:dyDescent="0.35">
      <c r="A724" s="21" t="s">
        <v>2739</v>
      </c>
      <c r="B724" s="21" t="s">
        <v>712</v>
      </c>
      <c r="C724" s="21" t="s">
        <v>2740</v>
      </c>
      <c r="D724" s="21" t="s">
        <v>2741</v>
      </c>
      <c r="E724" s="21" t="s">
        <v>2335</v>
      </c>
      <c r="F724" s="21" t="s">
        <v>2264</v>
      </c>
      <c r="G724" s="22">
        <v>44252</v>
      </c>
      <c r="H724" s="21" t="s">
        <v>360</v>
      </c>
      <c r="I724" s="22">
        <v>44266</v>
      </c>
      <c r="J724" s="22">
        <v>44279</v>
      </c>
      <c r="K724" s="22" t="e">
        <v>#N/A</v>
      </c>
      <c r="L724" s="22" t="e">
        <v>#N/A</v>
      </c>
      <c r="M724" s="22" t="e">
        <v>#N/A</v>
      </c>
      <c r="N724" s="23" t="s">
        <v>361</v>
      </c>
      <c r="O724" s="23" t="e">
        <v>#N/A</v>
      </c>
      <c r="P724" s="21" t="e">
        <f>Applications!$M724-Applications!$G724</f>
        <v>#N/A</v>
      </c>
    </row>
    <row r="725" spans="1:16" ht="20.25" customHeight="1" x14ac:dyDescent="0.35">
      <c r="A725" s="18" t="s">
        <v>2742</v>
      </c>
      <c r="B725" s="18" t="s">
        <v>523</v>
      </c>
      <c r="C725" s="18" t="s">
        <v>2743</v>
      </c>
      <c r="D725" s="18" t="s">
        <v>2744</v>
      </c>
      <c r="E725" s="18" t="s">
        <v>2335</v>
      </c>
      <c r="F725" s="18" t="s">
        <v>2264</v>
      </c>
      <c r="G725" s="19">
        <v>44266</v>
      </c>
      <c r="H725" s="18" t="s">
        <v>405</v>
      </c>
      <c r="I725" s="19">
        <v>44273</v>
      </c>
      <c r="J725" s="19">
        <v>44278</v>
      </c>
      <c r="K725" s="19" t="e">
        <v>#N/A</v>
      </c>
      <c r="L725" s="19" t="e">
        <v>#N/A</v>
      </c>
      <c r="M725" s="19" t="e">
        <v>#N/A</v>
      </c>
      <c r="N725" s="20" t="s">
        <v>361</v>
      </c>
      <c r="O725" s="20" t="e">
        <v>#N/A</v>
      </c>
      <c r="P725" s="18" t="e">
        <f>Applications!$M725-Applications!$G725</f>
        <v>#N/A</v>
      </c>
    </row>
    <row r="726" spans="1:16" ht="20.25" customHeight="1" x14ac:dyDescent="0.35">
      <c r="A726" s="21" t="s">
        <v>2745</v>
      </c>
      <c r="B726" s="21" t="s">
        <v>2746</v>
      </c>
      <c r="C726" s="21" t="s">
        <v>2747</v>
      </c>
      <c r="D726" s="21" t="s">
        <v>2748</v>
      </c>
      <c r="E726" s="21" t="s">
        <v>2335</v>
      </c>
      <c r="F726" s="21" t="s">
        <v>2264</v>
      </c>
      <c r="G726" s="22">
        <v>44249</v>
      </c>
      <c r="H726" s="21" t="s">
        <v>405</v>
      </c>
      <c r="I726" s="22">
        <v>44258</v>
      </c>
      <c r="J726" s="22">
        <v>44273</v>
      </c>
      <c r="K726" s="22" t="e">
        <v>#N/A</v>
      </c>
      <c r="L726" s="22" t="e">
        <v>#N/A</v>
      </c>
      <c r="M726" s="22" t="e">
        <v>#N/A</v>
      </c>
      <c r="N726" s="23" t="s">
        <v>361</v>
      </c>
      <c r="O726" s="23" t="e">
        <v>#N/A</v>
      </c>
      <c r="P726" s="21" t="e">
        <f>Applications!$M726-Applications!$G726</f>
        <v>#N/A</v>
      </c>
    </row>
    <row r="727" spans="1:16" ht="20.25" customHeight="1" x14ac:dyDescent="0.35">
      <c r="A727" s="18" t="s">
        <v>2749</v>
      </c>
      <c r="B727" s="18" t="s">
        <v>2750</v>
      </c>
      <c r="C727" s="18" t="s">
        <v>300</v>
      </c>
      <c r="D727" s="18" t="s">
        <v>2751</v>
      </c>
      <c r="E727" s="18" t="s">
        <v>2335</v>
      </c>
      <c r="F727" s="18" t="s">
        <v>2264</v>
      </c>
      <c r="G727" s="19">
        <v>44224</v>
      </c>
      <c r="H727" s="18" t="s">
        <v>432</v>
      </c>
      <c r="I727" s="19">
        <v>44232</v>
      </c>
      <c r="J727" s="19">
        <v>44251</v>
      </c>
      <c r="K727" s="19" t="e">
        <v>#N/A</v>
      </c>
      <c r="L727" s="19" t="e">
        <v>#N/A</v>
      </c>
      <c r="M727" s="19" t="e">
        <v>#N/A</v>
      </c>
      <c r="N727" s="20" t="s">
        <v>361</v>
      </c>
      <c r="O727" s="20" t="e">
        <v>#N/A</v>
      </c>
      <c r="P727" s="18" t="e">
        <f>Applications!$M727-Applications!$G727</f>
        <v>#N/A</v>
      </c>
    </row>
    <row r="728" spans="1:16" ht="20.25" customHeight="1" x14ac:dyDescent="0.35">
      <c r="A728" s="21" t="s">
        <v>2752</v>
      </c>
      <c r="B728" s="21" t="s">
        <v>2753</v>
      </c>
      <c r="C728" s="21" t="s">
        <v>2754</v>
      </c>
      <c r="D728" s="21" t="s">
        <v>2755</v>
      </c>
      <c r="E728" s="21" t="s">
        <v>2335</v>
      </c>
      <c r="F728" s="21" t="s">
        <v>2264</v>
      </c>
      <c r="G728" s="22">
        <v>44224</v>
      </c>
      <c r="H728" s="21" t="s">
        <v>360</v>
      </c>
      <c r="I728" s="22">
        <v>44238</v>
      </c>
      <c r="J728" s="22">
        <v>44250</v>
      </c>
      <c r="K728" s="22" t="e">
        <v>#N/A</v>
      </c>
      <c r="L728" s="22" t="e">
        <v>#N/A</v>
      </c>
      <c r="M728" s="22" t="e">
        <v>#N/A</v>
      </c>
      <c r="N728" s="23" t="s">
        <v>361</v>
      </c>
      <c r="O728" s="23" t="e">
        <v>#N/A</v>
      </c>
      <c r="P728" s="21" t="e">
        <f>Applications!$M728-Applications!$G728</f>
        <v>#N/A</v>
      </c>
    </row>
    <row r="729" spans="1:16" ht="20.25" customHeight="1" x14ac:dyDescent="0.35">
      <c r="A729" s="18" t="s">
        <v>2756</v>
      </c>
      <c r="B729" s="18" t="s">
        <v>203</v>
      </c>
      <c r="C729" s="18" t="s">
        <v>2126</v>
      </c>
      <c r="D729" s="18" t="s">
        <v>2757</v>
      </c>
      <c r="E729" s="18" t="s">
        <v>2335</v>
      </c>
      <c r="F729" s="18" t="s">
        <v>2264</v>
      </c>
      <c r="G729" s="19">
        <v>44224</v>
      </c>
      <c r="H729" s="18" t="s">
        <v>462</v>
      </c>
      <c r="I729" s="19">
        <v>44236</v>
      </c>
      <c r="J729" s="19">
        <v>44244</v>
      </c>
      <c r="K729" s="19" t="e">
        <v>#N/A</v>
      </c>
      <c r="L729" s="19" t="e">
        <v>#N/A</v>
      </c>
      <c r="M729" s="19" t="e">
        <v>#N/A</v>
      </c>
      <c r="N729" s="20" t="s">
        <v>361</v>
      </c>
      <c r="O729" s="20" t="e">
        <v>#N/A</v>
      </c>
      <c r="P729" s="18" t="e">
        <f>Applications!$M729-Applications!$G729</f>
        <v>#N/A</v>
      </c>
    </row>
    <row r="730" spans="1:16" ht="20.25" customHeight="1" x14ac:dyDescent="0.35">
      <c r="A730" s="21" t="s">
        <v>2758</v>
      </c>
      <c r="B730" s="21" t="s">
        <v>2759</v>
      </c>
      <c r="C730" s="21" t="s">
        <v>2760</v>
      </c>
      <c r="D730" s="21" t="s">
        <v>2761</v>
      </c>
      <c r="E730" s="21" t="s">
        <v>2335</v>
      </c>
      <c r="F730" s="21" t="s">
        <v>2264</v>
      </c>
      <c r="G730" s="22">
        <v>44224</v>
      </c>
      <c r="H730" s="21" t="s">
        <v>360</v>
      </c>
      <c r="I730" s="22">
        <v>44232</v>
      </c>
      <c r="J730" s="22">
        <v>44242</v>
      </c>
      <c r="K730" s="22" t="e">
        <v>#N/A</v>
      </c>
      <c r="L730" s="22" t="e">
        <v>#N/A</v>
      </c>
      <c r="M730" s="22" t="e">
        <v>#N/A</v>
      </c>
      <c r="N730" s="23" t="s">
        <v>361</v>
      </c>
      <c r="O730" s="23" t="e">
        <v>#N/A</v>
      </c>
      <c r="P730" s="21" t="e">
        <f>Applications!$M730-Applications!$G730</f>
        <v>#N/A</v>
      </c>
    </row>
    <row r="731" spans="1:16" ht="20.25" customHeight="1" x14ac:dyDescent="0.35">
      <c r="A731" s="18" t="s">
        <v>2762</v>
      </c>
      <c r="B731" s="18" t="s">
        <v>2763</v>
      </c>
      <c r="C731" s="18" t="s">
        <v>2764</v>
      </c>
      <c r="D731" s="18" t="s">
        <v>2765</v>
      </c>
      <c r="E731" s="18" t="s">
        <v>2335</v>
      </c>
      <c r="F731" s="18" t="s">
        <v>2264</v>
      </c>
      <c r="G731" s="19">
        <v>44224</v>
      </c>
      <c r="H731" s="18" t="s">
        <v>360</v>
      </c>
      <c r="I731" s="19">
        <v>44231</v>
      </c>
      <c r="J731" s="19">
        <v>44242</v>
      </c>
      <c r="K731" s="19" t="e">
        <v>#N/A</v>
      </c>
      <c r="L731" s="19" t="e">
        <v>#N/A</v>
      </c>
      <c r="M731" s="19" t="e">
        <v>#N/A</v>
      </c>
      <c r="N731" s="20" t="s">
        <v>361</v>
      </c>
      <c r="O731" s="20" t="e">
        <v>#N/A</v>
      </c>
      <c r="P731" s="18" t="e">
        <f>Applications!$M731-Applications!$G731</f>
        <v>#N/A</v>
      </c>
    </row>
    <row r="732" spans="1:16" ht="20.25" customHeight="1" x14ac:dyDescent="0.35">
      <c r="A732" s="21" t="s">
        <v>2766</v>
      </c>
      <c r="B732" s="21" t="s">
        <v>2767</v>
      </c>
      <c r="C732" s="21" t="s">
        <v>2768</v>
      </c>
      <c r="D732" s="21" t="s">
        <v>2769</v>
      </c>
      <c r="E732" s="21" t="s">
        <v>2335</v>
      </c>
      <c r="F732" s="21" t="s">
        <v>2264</v>
      </c>
      <c r="G732" s="22">
        <v>44218</v>
      </c>
      <c r="H732" s="21" t="s">
        <v>360</v>
      </c>
      <c r="I732" s="22">
        <v>44231</v>
      </c>
      <c r="J732" s="22">
        <v>44238</v>
      </c>
      <c r="K732" s="22" t="e">
        <v>#N/A</v>
      </c>
      <c r="L732" s="22" t="e">
        <v>#N/A</v>
      </c>
      <c r="M732" s="22" t="e">
        <v>#N/A</v>
      </c>
      <c r="N732" s="23" t="s">
        <v>361</v>
      </c>
      <c r="O732" s="23" t="e">
        <v>#N/A</v>
      </c>
      <c r="P732" s="21" t="e">
        <f>Applications!$M732-Applications!$G732</f>
        <v>#N/A</v>
      </c>
    </row>
    <row r="733" spans="1:16" ht="20.25" customHeight="1" x14ac:dyDescent="0.35">
      <c r="A733" s="18" t="s">
        <v>2770</v>
      </c>
      <c r="B733" s="18" t="s">
        <v>628</v>
      </c>
      <c r="C733" s="18" t="s">
        <v>2771</v>
      </c>
      <c r="D733" s="18" t="s">
        <v>2772</v>
      </c>
      <c r="E733" s="18" t="s">
        <v>2335</v>
      </c>
      <c r="F733" s="18" t="s">
        <v>2264</v>
      </c>
      <c r="G733" s="19">
        <v>44216</v>
      </c>
      <c r="H733" s="18" t="s">
        <v>360</v>
      </c>
      <c r="I733" s="19">
        <v>44223</v>
      </c>
      <c r="J733" s="19">
        <v>44236</v>
      </c>
      <c r="K733" s="19" t="e">
        <v>#N/A</v>
      </c>
      <c r="L733" s="19" t="e">
        <v>#N/A</v>
      </c>
      <c r="M733" s="19" t="e">
        <v>#N/A</v>
      </c>
      <c r="N733" s="20" t="s">
        <v>361</v>
      </c>
      <c r="O733" s="20" t="e">
        <v>#N/A</v>
      </c>
      <c r="P733" s="18" t="e">
        <f>Applications!$M733-Applications!$G733</f>
        <v>#N/A</v>
      </c>
    </row>
    <row r="734" spans="1:16" ht="20.25" customHeight="1" x14ac:dyDescent="0.35">
      <c r="A734" s="21" t="s">
        <v>2773</v>
      </c>
      <c r="B734" s="21" t="s">
        <v>2774</v>
      </c>
      <c r="C734" s="21" t="s">
        <v>2775</v>
      </c>
      <c r="D734" s="21" t="s">
        <v>2776</v>
      </c>
      <c r="E734" s="21" t="s">
        <v>2335</v>
      </c>
      <c r="F734" s="21" t="s">
        <v>2264</v>
      </c>
      <c r="G734" s="22">
        <v>44217</v>
      </c>
      <c r="H734" s="21" t="s">
        <v>405</v>
      </c>
      <c r="I734" s="22">
        <v>44229</v>
      </c>
      <c r="J734" s="22">
        <v>44231</v>
      </c>
      <c r="K734" s="22" t="e">
        <v>#N/A</v>
      </c>
      <c r="L734" s="22" t="e">
        <v>#N/A</v>
      </c>
      <c r="M734" s="22" t="e">
        <v>#N/A</v>
      </c>
      <c r="N734" s="23" t="s">
        <v>361</v>
      </c>
      <c r="O734" s="23" t="e">
        <v>#N/A</v>
      </c>
      <c r="P734" s="21" t="e">
        <f>Applications!$M734-Applications!$G734</f>
        <v>#N/A</v>
      </c>
    </row>
    <row r="735" spans="1:16" ht="20.25" customHeight="1" x14ac:dyDescent="0.35">
      <c r="A735" s="18" t="s">
        <v>2777</v>
      </c>
      <c r="B735" s="18" t="s">
        <v>541</v>
      </c>
      <c r="C735" s="18" t="s">
        <v>1970</v>
      </c>
      <c r="D735" s="18" t="s">
        <v>2778</v>
      </c>
      <c r="E735" s="18" t="s">
        <v>2335</v>
      </c>
      <c r="F735" s="18" t="s">
        <v>2264</v>
      </c>
      <c r="G735" s="19">
        <v>44216</v>
      </c>
      <c r="H735" s="18" t="s">
        <v>360</v>
      </c>
      <c r="I735" s="19">
        <v>44222</v>
      </c>
      <c r="J735" s="19">
        <v>44230</v>
      </c>
      <c r="K735" s="19" t="e">
        <v>#N/A</v>
      </c>
      <c r="L735" s="19" t="e">
        <v>#N/A</v>
      </c>
      <c r="M735" s="19" t="e">
        <v>#N/A</v>
      </c>
      <c r="N735" s="20" t="s">
        <v>361</v>
      </c>
      <c r="O735" s="20" t="e">
        <v>#N/A</v>
      </c>
      <c r="P735" s="18" t="e">
        <f>Applications!$M735-Applications!$G735</f>
        <v>#N/A</v>
      </c>
    </row>
    <row r="736" spans="1:16" ht="20.25" customHeight="1" x14ac:dyDescent="0.35">
      <c r="A736" s="21" t="s">
        <v>2779</v>
      </c>
      <c r="B736" s="21" t="s">
        <v>166</v>
      </c>
      <c r="C736" s="21" t="s">
        <v>2077</v>
      </c>
      <c r="D736" s="21" t="s">
        <v>2780</v>
      </c>
      <c r="E736" s="21" t="s">
        <v>2335</v>
      </c>
      <c r="F736" s="21" t="s">
        <v>2264</v>
      </c>
      <c r="G736" s="22">
        <v>44356</v>
      </c>
      <c r="H736" s="21" t="s">
        <v>462</v>
      </c>
      <c r="I736" s="22">
        <v>44372</v>
      </c>
      <c r="J736" s="22">
        <v>44384</v>
      </c>
      <c r="K736" s="22">
        <v>44393</v>
      </c>
      <c r="L736" s="22" t="e">
        <v>#N/A</v>
      </c>
      <c r="M736" s="22" t="e">
        <v>#N/A</v>
      </c>
      <c r="N736" s="23" t="s">
        <v>361</v>
      </c>
      <c r="O736" s="23" t="e">
        <v>#N/A</v>
      </c>
      <c r="P736" s="21" t="e">
        <f>Applications!$M736-Applications!$G736</f>
        <v>#N/A</v>
      </c>
    </row>
    <row r="737" spans="1:16" ht="20.25" customHeight="1" x14ac:dyDescent="0.35">
      <c r="A737" s="18" t="s">
        <v>2781</v>
      </c>
      <c r="B737" s="18" t="s">
        <v>2782</v>
      </c>
      <c r="C737" s="18" t="s">
        <v>2783</v>
      </c>
      <c r="D737" s="18" t="s">
        <v>2784</v>
      </c>
      <c r="E737" s="18" t="s">
        <v>2335</v>
      </c>
      <c r="F737" s="18" t="s">
        <v>2264</v>
      </c>
      <c r="G737" s="19">
        <v>44343</v>
      </c>
      <c r="H737" s="18" t="s">
        <v>370</v>
      </c>
      <c r="I737" s="19">
        <v>44357</v>
      </c>
      <c r="J737" s="19">
        <v>44369</v>
      </c>
      <c r="K737" s="19">
        <v>44378</v>
      </c>
      <c r="L737" s="19" t="e">
        <v>#N/A</v>
      </c>
      <c r="M737" s="19" t="e">
        <v>#N/A</v>
      </c>
      <c r="N737" s="20" t="s">
        <v>361</v>
      </c>
      <c r="O737" s="20" t="e">
        <v>#N/A</v>
      </c>
      <c r="P737" s="18" t="e">
        <f>Applications!$M737-Applications!$G737</f>
        <v>#N/A</v>
      </c>
    </row>
    <row r="738" spans="1:16" ht="20.25" customHeight="1" x14ac:dyDescent="0.35">
      <c r="A738" s="21" t="s">
        <v>2785</v>
      </c>
      <c r="B738" s="21" t="s">
        <v>2786</v>
      </c>
      <c r="C738" s="21" t="s">
        <v>2787</v>
      </c>
      <c r="D738" s="21" t="s">
        <v>2788</v>
      </c>
      <c r="E738" s="21" t="s">
        <v>2335</v>
      </c>
      <c r="F738" s="21" t="s">
        <v>2264</v>
      </c>
      <c r="G738" s="22">
        <v>44335</v>
      </c>
      <c r="H738" s="21" t="s">
        <v>370</v>
      </c>
      <c r="I738" s="22">
        <v>44350</v>
      </c>
      <c r="J738" s="22">
        <v>44358</v>
      </c>
      <c r="K738" s="22">
        <v>44371</v>
      </c>
      <c r="L738" s="22" t="e">
        <v>#N/A</v>
      </c>
      <c r="M738" s="22" t="e">
        <v>#N/A</v>
      </c>
      <c r="N738" s="23" t="s">
        <v>361</v>
      </c>
      <c r="O738" s="23" t="e">
        <v>#N/A</v>
      </c>
      <c r="P738" s="21" t="e">
        <f>Applications!$M738-Applications!$G738</f>
        <v>#N/A</v>
      </c>
    </row>
    <row r="739" spans="1:16" ht="20.25" customHeight="1" x14ac:dyDescent="0.35">
      <c r="A739" s="18" t="s">
        <v>2789</v>
      </c>
      <c r="B739" s="18" t="s">
        <v>448</v>
      </c>
      <c r="C739" s="18" t="s">
        <v>2790</v>
      </c>
      <c r="D739" s="18" t="s">
        <v>2791</v>
      </c>
      <c r="E739" s="18" t="s">
        <v>2335</v>
      </c>
      <c r="F739" s="18" t="s">
        <v>2264</v>
      </c>
      <c r="G739" s="19">
        <v>44302</v>
      </c>
      <c r="H739" s="18" t="s">
        <v>544</v>
      </c>
      <c r="I739" s="19">
        <v>44313</v>
      </c>
      <c r="J739" s="19">
        <v>44328</v>
      </c>
      <c r="K739" s="19">
        <v>44336</v>
      </c>
      <c r="L739" s="19" t="e">
        <v>#N/A</v>
      </c>
      <c r="M739" s="19" t="e">
        <v>#N/A</v>
      </c>
      <c r="N739" s="20" t="s">
        <v>361</v>
      </c>
      <c r="O739" s="20" t="e">
        <v>#N/A</v>
      </c>
      <c r="P739" s="18" t="e">
        <f>Applications!$M739-Applications!$G739</f>
        <v>#N/A</v>
      </c>
    </row>
    <row r="740" spans="1:16" ht="20.25" customHeight="1" x14ac:dyDescent="0.35">
      <c r="A740" s="21" t="s">
        <v>2792</v>
      </c>
      <c r="B740" s="21" t="s">
        <v>2793</v>
      </c>
      <c r="C740" s="21" t="s">
        <v>2483</v>
      </c>
      <c r="D740" s="21" t="s">
        <v>2794</v>
      </c>
      <c r="E740" s="21" t="s">
        <v>2335</v>
      </c>
      <c r="F740" s="21" t="s">
        <v>2264</v>
      </c>
      <c r="G740" s="22">
        <v>44299</v>
      </c>
      <c r="H740" s="21" t="s">
        <v>544</v>
      </c>
      <c r="I740" s="22">
        <v>44308</v>
      </c>
      <c r="J740" s="22">
        <v>44321</v>
      </c>
      <c r="K740" s="22">
        <v>44334</v>
      </c>
      <c r="L740" s="22" t="e">
        <v>#N/A</v>
      </c>
      <c r="M740" s="22" t="e">
        <v>#N/A</v>
      </c>
      <c r="N740" s="23" t="s">
        <v>361</v>
      </c>
      <c r="O740" s="23" t="e">
        <v>#N/A</v>
      </c>
      <c r="P740" s="21" t="e">
        <f>Applications!$M740-Applications!$G740</f>
        <v>#N/A</v>
      </c>
    </row>
    <row r="741" spans="1:16" ht="20.25" customHeight="1" x14ac:dyDescent="0.35">
      <c r="A741" s="18" t="s">
        <v>2795</v>
      </c>
      <c r="B741" s="18" t="s">
        <v>2796</v>
      </c>
      <c r="C741" s="18" t="s">
        <v>2797</v>
      </c>
      <c r="D741" s="18" t="s">
        <v>2798</v>
      </c>
      <c r="E741" s="18" t="s">
        <v>2335</v>
      </c>
      <c r="F741" s="18" t="s">
        <v>2264</v>
      </c>
      <c r="G741" s="19">
        <v>44280</v>
      </c>
      <c r="H741" s="18" t="s">
        <v>360</v>
      </c>
      <c r="I741" s="19">
        <v>44286</v>
      </c>
      <c r="J741" s="19">
        <v>44295</v>
      </c>
      <c r="K741" s="19">
        <v>44302</v>
      </c>
      <c r="L741" s="19" t="e">
        <v>#N/A</v>
      </c>
      <c r="M741" s="19" t="e">
        <v>#N/A</v>
      </c>
      <c r="N741" s="20" t="s">
        <v>361</v>
      </c>
      <c r="O741" s="20" t="e">
        <v>#N/A</v>
      </c>
      <c r="P741" s="18" t="e">
        <f>Applications!$M741-Applications!$G741</f>
        <v>#N/A</v>
      </c>
    </row>
    <row r="742" spans="1:16" ht="20.25" customHeight="1" x14ac:dyDescent="0.35">
      <c r="A742" s="21" t="s">
        <v>2799</v>
      </c>
      <c r="B742" s="21" t="s">
        <v>2800</v>
      </c>
      <c r="C742" s="21" t="s">
        <v>2801</v>
      </c>
      <c r="D742" s="21" t="s">
        <v>2802</v>
      </c>
      <c r="E742" s="21" t="s">
        <v>2335</v>
      </c>
      <c r="F742" s="21" t="s">
        <v>2264</v>
      </c>
      <c r="G742" s="22">
        <v>44265</v>
      </c>
      <c r="H742" s="21" t="s">
        <v>462</v>
      </c>
      <c r="I742" s="22">
        <v>44277</v>
      </c>
      <c r="J742" s="22">
        <v>44284</v>
      </c>
      <c r="K742" s="22">
        <v>44294</v>
      </c>
      <c r="L742" s="22" t="e">
        <v>#N/A</v>
      </c>
      <c r="M742" s="22" t="e">
        <v>#N/A</v>
      </c>
      <c r="N742" s="23" t="s">
        <v>361</v>
      </c>
      <c r="O742" s="23" t="e">
        <v>#N/A</v>
      </c>
      <c r="P742" s="21" t="e">
        <f>Applications!$M742-Applications!$G742</f>
        <v>#N/A</v>
      </c>
    </row>
    <row r="743" spans="1:16" ht="20.25" customHeight="1" x14ac:dyDescent="0.35">
      <c r="A743" s="18" t="s">
        <v>2803</v>
      </c>
      <c r="B743" s="18" t="s">
        <v>2804</v>
      </c>
      <c r="C743" s="18" t="s">
        <v>2805</v>
      </c>
      <c r="D743" s="18" t="s">
        <v>2806</v>
      </c>
      <c r="E743" s="18" t="s">
        <v>2335</v>
      </c>
      <c r="F743" s="18" t="s">
        <v>2264</v>
      </c>
      <c r="G743" s="19">
        <v>44252</v>
      </c>
      <c r="H743" s="18" t="s">
        <v>462</v>
      </c>
      <c r="I743" s="19">
        <v>44265</v>
      </c>
      <c r="J743" s="19">
        <v>44278</v>
      </c>
      <c r="K743" s="19">
        <v>44291</v>
      </c>
      <c r="L743" s="19" t="e">
        <v>#N/A</v>
      </c>
      <c r="M743" s="19" t="e">
        <v>#N/A</v>
      </c>
      <c r="N743" s="20" t="s">
        <v>361</v>
      </c>
      <c r="O743" s="20" t="e">
        <v>#N/A</v>
      </c>
      <c r="P743" s="18" t="e">
        <f>Applications!$M743-Applications!$G743</f>
        <v>#N/A</v>
      </c>
    </row>
    <row r="744" spans="1:16" ht="20.25" customHeight="1" x14ac:dyDescent="0.35">
      <c r="A744" s="21" t="s">
        <v>2807</v>
      </c>
      <c r="B744" s="21" t="s">
        <v>2808</v>
      </c>
      <c r="C744" s="21" t="s">
        <v>2809</v>
      </c>
      <c r="D744" s="21" t="s">
        <v>2810</v>
      </c>
      <c r="E744" s="21" t="s">
        <v>2335</v>
      </c>
      <c r="F744" s="21" t="s">
        <v>2264</v>
      </c>
      <c r="G744" s="22">
        <v>44239</v>
      </c>
      <c r="H744" s="21" t="s">
        <v>360</v>
      </c>
      <c r="I744" s="22">
        <v>44256</v>
      </c>
      <c r="J744" s="22">
        <v>44266</v>
      </c>
      <c r="K744" s="22">
        <v>44278</v>
      </c>
      <c r="L744" s="22" t="e">
        <v>#N/A</v>
      </c>
      <c r="M744" s="22" t="e">
        <v>#N/A</v>
      </c>
      <c r="N744" s="23" t="s">
        <v>361</v>
      </c>
      <c r="O744" s="23" t="e">
        <v>#N/A</v>
      </c>
      <c r="P744" s="21" t="e">
        <f>Applications!$M744-Applications!$G744</f>
        <v>#N/A</v>
      </c>
    </row>
    <row r="745" spans="1:16" ht="20.25" customHeight="1" x14ac:dyDescent="0.35">
      <c r="A745" s="18" t="s">
        <v>2811</v>
      </c>
      <c r="B745" s="18" t="s">
        <v>736</v>
      </c>
      <c r="C745" s="18" t="s">
        <v>1102</v>
      </c>
      <c r="D745" s="18" t="s">
        <v>2812</v>
      </c>
      <c r="E745" s="18" t="s">
        <v>2335</v>
      </c>
      <c r="F745" s="18" t="s">
        <v>2264</v>
      </c>
      <c r="G745" s="19">
        <v>44242</v>
      </c>
      <c r="H745" s="18" t="s">
        <v>360</v>
      </c>
      <c r="I745" s="19">
        <v>44250</v>
      </c>
      <c r="J745" s="19">
        <v>44265</v>
      </c>
      <c r="K745" s="19">
        <v>44277</v>
      </c>
      <c r="L745" s="19" t="e">
        <v>#N/A</v>
      </c>
      <c r="M745" s="19" t="e">
        <v>#N/A</v>
      </c>
      <c r="N745" s="20" t="s">
        <v>361</v>
      </c>
      <c r="O745" s="20" t="e">
        <v>#N/A</v>
      </c>
      <c r="P745" s="18" t="e">
        <f>Applications!$M745-Applications!$G745</f>
        <v>#N/A</v>
      </c>
    </row>
    <row r="746" spans="1:16" ht="20.25" customHeight="1" x14ac:dyDescent="0.35">
      <c r="A746" s="21" t="s">
        <v>2813</v>
      </c>
      <c r="B746" s="21" t="s">
        <v>1331</v>
      </c>
      <c r="C746" s="21" t="s">
        <v>243</v>
      </c>
      <c r="D746" s="21" t="s">
        <v>2814</v>
      </c>
      <c r="E746" s="21" t="s">
        <v>2335</v>
      </c>
      <c r="F746" s="21" t="s">
        <v>2264</v>
      </c>
      <c r="G746" s="22">
        <v>44249</v>
      </c>
      <c r="H746" s="21" t="s">
        <v>544</v>
      </c>
      <c r="I746" s="22">
        <v>44251</v>
      </c>
      <c r="J746" s="22">
        <v>44260</v>
      </c>
      <c r="K746" s="22">
        <v>44273</v>
      </c>
      <c r="L746" s="22" t="e">
        <v>#N/A</v>
      </c>
      <c r="M746" s="22" t="e">
        <v>#N/A</v>
      </c>
      <c r="N746" s="23" t="s">
        <v>361</v>
      </c>
      <c r="O746" s="23" t="e">
        <v>#N/A</v>
      </c>
      <c r="P746" s="21" t="e">
        <f>Applications!$M746-Applications!$G746</f>
        <v>#N/A</v>
      </c>
    </row>
    <row r="747" spans="1:16" ht="20.25" customHeight="1" x14ac:dyDescent="0.35">
      <c r="A747" s="18" t="s">
        <v>2815</v>
      </c>
      <c r="B747" s="18" t="s">
        <v>2816</v>
      </c>
      <c r="C747" s="18" t="s">
        <v>2817</v>
      </c>
      <c r="D747" s="18" t="s">
        <v>2818</v>
      </c>
      <c r="E747" s="18" t="s">
        <v>2335</v>
      </c>
      <c r="F747" s="18" t="s">
        <v>2264</v>
      </c>
      <c r="G747" s="19">
        <v>44231</v>
      </c>
      <c r="H747" s="18" t="s">
        <v>370</v>
      </c>
      <c r="I747" s="19">
        <v>44242</v>
      </c>
      <c r="J747" s="19">
        <v>44249</v>
      </c>
      <c r="K747" s="19">
        <v>44259</v>
      </c>
      <c r="L747" s="19" t="e">
        <v>#N/A</v>
      </c>
      <c r="M747" s="19" t="e">
        <v>#N/A</v>
      </c>
      <c r="N747" s="20" t="s">
        <v>361</v>
      </c>
      <c r="O747" s="20" t="e">
        <v>#N/A</v>
      </c>
      <c r="P747" s="18" t="e">
        <f>Applications!$M747-Applications!$G747</f>
        <v>#N/A</v>
      </c>
    </row>
    <row r="748" spans="1:16" ht="20.25" customHeight="1" x14ac:dyDescent="0.35">
      <c r="A748" s="21" t="s">
        <v>2819</v>
      </c>
      <c r="B748" s="21" t="s">
        <v>417</v>
      </c>
      <c r="C748" s="21" t="s">
        <v>2820</v>
      </c>
      <c r="D748" s="21" t="s">
        <v>2821</v>
      </c>
      <c r="E748" s="21" t="s">
        <v>2335</v>
      </c>
      <c r="F748" s="21" t="s">
        <v>2264</v>
      </c>
      <c r="G748" s="22">
        <v>44224</v>
      </c>
      <c r="H748" s="21" t="s">
        <v>360</v>
      </c>
      <c r="I748" s="22">
        <v>44230</v>
      </c>
      <c r="J748" s="22">
        <v>44238</v>
      </c>
      <c r="K748" s="22">
        <v>44244</v>
      </c>
      <c r="L748" s="22" t="e">
        <v>#N/A</v>
      </c>
      <c r="M748" s="22" t="e">
        <v>#N/A</v>
      </c>
      <c r="N748" s="23" t="s">
        <v>361</v>
      </c>
      <c r="O748" s="23" t="e">
        <v>#N/A</v>
      </c>
      <c r="P748" s="21" t="e">
        <f>Applications!$M748-Applications!$G748</f>
        <v>#N/A</v>
      </c>
    </row>
    <row r="749" spans="1:16" ht="20.25" customHeight="1" x14ac:dyDescent="0.35">
      <c r="A749" s="18" t="s">
        <v>2822</v>
      </c>
      <c r="B749" s="18" t="s">
        <v>2823</v>
      </c>
      <c r="C749" s="18" t="s">
        <v>1651</v>
      </c>
      <c r="D749" s="18" t="s">
        <v>2824</v>
      </c>
      <c r="E749" s="18" t="s">
        <v>2335</v>
      </c>
      <c r="F749" s="18" t="s">
        <v>2264</v>
      </c>
      <c r="G749" s="19">
        <v>44218</v>
      </c>
      <c r="H749" s="18" t="s">
        <v>370</v>
      </c>
      <c r="I749" s="19">
        <v>44230</v>
      </c>
      <c r="J749" s="19">
        <v>44237</v>
      </c>
      <c r="K749" s="19">
        <v>44244</v>
      </c>
      <c r="L749" s="19" t="e">
        <v>#N/A</v>
      </c>
      <c r="M749" s="19" t="e">
        <v>#N/A</v>
      </c>
      <c r="N749" s="20" t="s">
        <v>361</v>
      </c>
      <c r="O749" s="20" t="e">
        <v>#N/A</v>
      </c>
      <c r="P749" s="18" t="e">
        <f>Applications!$M749-Applications!$G749</f>
        <v>#N/A</v>
      </c>
    </row>
    <row r="750" spans="1:16" ht="20.25" customHeight="1" x14ac:dyDescent="0.35">
      <c r="A750" s="21" t="s">
        <v>2825</v>
      </c>
      <c r="B750" s="21" t="s">
        <v>2590</v>
      </c>
      <c r="C750" s="21" t="s">
        <v>2826</v>
      </c>
      <c r="D750" s="21" t="s">
        <v>2827</v>
      </c>
      <c r="E750" s="21" t="s">
        <v>2335</v>
      </c>
      <c r="F750" s="21" t="s">
        <v>2264</v>
      </c>
      <c r="G750" s="22">
        <v>44224</v>
      </c>
      <c r="H750" s="21" t="s">
        <v>405</v>
      </c>
      <c r="I750" s="22">
        <v>44237</v>
      </c>
      <c r="J750" s="22">
        <v>44242</v>
      </c>
      <c r="K750" s="22">
        <v>44250</v>
      </c>
      <c r="L750" s="22">
        <v>44257</v>
      </c>
      <c r="M750" s="22" t="e">
        <v>#N/A</v>
      </c>
      <c r="N750" s="23" t="s">
        <v>361</v>
      </c>
      <c r="O750" s="23" t="e">
        <v>#N/A</v>
      </c>
      <c r="P750" s="21" t="e">
        <f>Applications!$M750-Applications!$G750</f>
        <v>#N/A</v>
      </c>
    </row>
    <row r="751" spans="1:16" ht="20.25" customHeight="1" x14ac:dyDescent="0.35">
      <c r="A751" s="18" t="s">
        <v>2828</v>
      </c>
      <c r="B751" s="18" t="s">
        <v>2829</v>
      </c>
      <c r="C751" s="18" t="s">
        <v>2830</v>
      </c>
      <c r="D751" s="18" t="s">
        <v>2831</v>
      </c>
      <c r="E751" s="18" t="s">
        <v>2335</v>
      </c>
      <c r="F751" s="18" t="s">
        <v>2264</v>
      </c>
      <c r="G751" s="19">
        <v>44249</v>
      </c>
      <c r="H751" s="18" t="s">
        <v>544</v>
      </c>
      <c r="I751" s="19">
        <v>44260</v>
      </c>
      <c r="J751" s="19">
        <v>44266</v>
      </c>
      <c r="K751" s="19">
        <v>44271</v>
      </c>
      <c r="L751" s="19">
        <v>44280</v>
      </c>
      <c r="M751" s="19">
        <v>44286</v>
      </c>
      <c r="N751" s="20" t="s">
        <v>463</v>
      </c>
      <c r="O751" s="20">
        <v>47100</v>
      </c>
      <c r="P751" s="18">
        <f>Applications!$M751-Applications!$G751</f>
        <v>37</v>
      </c>
    </row>
    <row r="752" spans="1:16" ht="20.25" customHeight="1" x14ac:dyDescent="0.35">
      <c r="A752" s="21" t="s">
        <v>2832</v>
      </c>
      <c r="B752" s="21" t="s">
        <v>2833</v>
      </c>
      <c r="C752" s="21" t="s">
        <v>232</v>
      </c>
      <c r="D752" s="21" t="s">
        <v>2834</v>
      </c>
      <c r="E752" s="21" t="s">
        <v>2335</v>
      </c>
      <c r="F752" s="21" t="s">
        <v>2264</v>
      </c>
      <c r="G752" s="22">
        <v>44239</v>
      </c>
      <c r="H752" s="21" t="s">
        <v>360</v>
      </c>
      <c r="I752" s="22">
        <v>44252</v>
      </c>
      <c r="J752" s="22">
        <v>44263</v>
      </c>
      <c r="K752" s="22">
        <v>44266</v>
      </c>
      <c r="L752" s="22">
        <v>44273</v>
      </c>
      <c r="M752" s="22">
        <v>44279</v>
      </c>
      <c r="N752" s="23" t="s">
        <v>463</v>
      </c>
      <c r="O752" s="23">
        <v>48100</v>
      </c>
      <c r="P752" s="21">
        <f>Applications!$M752-Applications!$G752</f>
        <v>40</v>
      </c>
    </row>
    <row r="753" spans="1:16" ht="20.25" customHeight="1" x14ac:dyDescent="0.35">
      <c r="A753" s="18" t="s">
        <v>2835</v>
      </c>
      <c r="B753" s="18" t="s">
        <v>2836</v>
      </c>
      <c r="C753" s="18" t="s">
        <v>2837</v>
      </c>
      <c r="D753" s="18" t="s">
        <v>2838</v>
      </c>
      <c r="E753" s="18" t="s">
        <v>2335</v>
      </c>
      <c r="F753" s="18" t="s">
        <v>2264</v>
      </c>
      <c r="G753" s="19">
        <v>44225</v>
      </c>
      <c r="H753" s="18" t="s">
        <v>360</v>
      </c>
      <c r="I753" s="19">
        <v>44237</v>
      </c>
      <c r="J753" s="19">
        <v>44256</v>
      </c>
      <c r="K753" s="19">
        <v>44264</v>
      </c>
      <c r="L753" s="19">
        <v>44272</v>
      </c>
      <c r="M753" s="19">
        <v>44277</v>
      </c>
      <c r="N753" s="20" t="s">
        <v>463</v>
      </c>
      <c r="O753" s="20">
        <v>46800</v>
      </c>
      <c r="P753" s="18">
        <f>Applications!$M753-Applications!$G753</f>
        <v>52</v>
      </c>
    </row>
    <row r="754" spans="1:16" ht="20.25" customHeight="1" x14ac:dyDescent="0.35">
      <c r="A754" s="21" t="s">
        <v>2839</v>
      </c>
      <c r="B754" s="21" t="s">
        <v>209</v>
      </c>
      <c r="C754" s="21" t="s">
        <v>1507</v>
      </c>
      <c r="D754" s="21" t="s">
        <v>2840</v>
      </c>
      <c r="E754" s="21" t="s">
        <v>2841</v>
      </c>
      <c r="F754" s="21" t="s">
        <v>1551</v>
      </c>
      <c r="G754" s="22">
        <v>44215</v>
      </c>
      <c r="H754" s="21" t="s">
        <v>462</v>
      </c>
      <c r="I754" s="22" t="e">
        <v>#N/A</v>
      </c>
      <c r="J754" s="22" t="e">
        <v>#N/A</v>
      </c>
      <c r="K754" s="22" t="e">
        <v>#N/A</v>
      </c>
      <c r="L754" s="22" t="e">
        <v>#N/A</v>
      </c>
      <c r="M754" s="22" t="e">
        <v>#N/A</v>
      </c>
      <c r="N754" s="23" t="s">
        <v>361</v>
      </c>
      <c r="O754" s="23" t="e">
        <v>#N/A</v>
      </c>
      <c r="P754" s="21" t="e">
        <f>Applications!$M754-Applications!$G754</f>
        <v>#N/A</v>
      </c>
    </row>
    <row r="755" spans="1:16" ht="20.25" customHeight="1" x14ac:dyDescent="0.35">
      <c r="A755" s="18" t="s">
        <v>2842</v>
      </c>
      <c r="B755" s="18" t="s">
        <v>417</v>
      </c>
      <c r="C755" s="18" t="s">
        <v>2843</v>
      </c>
      <c r="D755" s="18" t="s">
        <v>2844</v>
      </c>
      <c r="E755" s="18" t="s">
        <v>2841</v>
      </c>
      <c r="F755" s="18" t="s">
        <v>1551</v>
      </c>
      <c r="G755" s="19">
        <v>44216</v>
      </c>
      <c r="H755" s="18" t="s">
        <v>370</v>
      </c>
      <c r="I755" s="19" t="e">
        <v>#N/A</v>
      </c>
      <c r="J755" s="19" t="e">
        <v>#N/A</v>
      </c>
      <c r="K755" s="19" t="e">
        <v>#N/A</v>
      </c>
      <c r="L755" s="19" t="e">
        <v>#N/A</v>
      </c>
      <c r="M755" s="19" t="e">
        <v>#N/A</v>
      </c>
      <c r="N755" s="20" t="s">
        <v>361</v>
      </c>
      <c r="O755" s="20" t="e">
        <v>#N/A</v>
      </c>
      <c r="P755" s="18" t="e">
        <f>Applications!$M755-Applications!$G755</f>
        <v>#N/A</v>
      </c>
    </row>
    <row r="756" spans="1:16" ht="20.25" customHeight="1" x14ac:dyDescent="0.35">
      <c r="A756" s="21" t="s">
        <v>2845</v>
      </c>
      <c r="B756" s="21" t="s">
        <v>1016</v>
      </c>
      <c r="C756" s="21" t="s">
        <v>2846</v>
      </c>
      <c r="D756" s="21" t="s">
        <v>2847</v>
      </c>
      <c r="E756" s="21" t="s">
        <v>2841</v>
      </c>
      <c r="F756" s="21" t="s">
        <v>1551</v>
      </c>
      <c r="G756" s="22">
        <v>44218</v>
      </c>
      <c r="H756" s="21" t="s">
        <v>462</v>
      </c>
      <c r="I756" s="22" t="e">
        <v>#N/A</v>
      </c>
      <c r="J756" s="22" t="e">
        <v>#N/A</v>
      </c>
      <c r="K756" s="22" t="e">
        <v>#N/A</v>
      </c>
      <c r="L756" s="22" t="e">
        <v>#N/A</v>
      </c>
      <c r="M756" s="22" t="e">
        <v>#N/A</v>
      </c>
      <c r="N756" s="23" t="s">
        <v>361</v>
      </c>
      <c r="O756" s="23" t="e">
        <v>#N/A</v>
      </c>
      <c r="P756" s="21" t="e">
        <f>Applications!$M756-Applications!$G756</f>
        <v>#N/A</v>
      </c>
    </row>
    <row r="757" spans="1:16" ht="20.25" customHeight="1" x14ac:dyDescent="0.35">
      <c r="A757" s="18" t="s">
        <v>2848</v>
      </c>
      <c r="B757" s="18" t="s">
        <v>215</v>
      </c>
      <c r="C757" s="18" t="s">
        <v>2849</v>
      </c>
      <c r="D757" s="18" t="s">
        <v>2850</v>
      </c>
      <c r="E757" s="18" t="s">
        <v>2841</v>
      </c>
      <c r="F757" s="18" t="s">
        <v>1551</v>
      </c>
      <c r="G757" s="19">
        <v>44218</v>
      </c>
      <c r="H757" s="18" t="s">
        <v>462</v>
      </c>
      <c r="I757" s="19" t="e">
        <v>#N/A</v>
      </c>
      <c r="J757" s="19" t="e">
        <v>#N/A</v>
      </c>
      <c r="K757" s="19" t="e">
        <v>#N/A</v>
      </c>
      <c r="L757" s="19" t="e">
        <v>#N/A</v>
      </c>
      <c r="M757" s="19" t="e">
        <v>#N/A</v>
      </c>
      <c r="N757" s="20" t="s">
        <v>361</v>
      </c>
      <c r="O757" s="20" t="e">
        <v>#N/A</v>
      </c>
      <c r="P757" s="18" t="e">
        <f>Applications!$M757-Applications!$G757</f>
        <v>#N/A</v>
      </c>
    </row>
    <row r="758" spans="1:16" ht="20.25" customHeight="1" x14ac:dyDescent="0.35">
      <c r="A758" s="21" t="s">
        <v>2851</v>
      </c>
      <c r="B758" s="21" t="s">
        <v>2774</v>
      </c>
      <c r="C758" s="21" t="s">
        <v>643</v>
      </c>
      <c r="D758" s="21" t="s">
        <v>2852</v>
      </c>
      <c r="E758" s="21" t="s">
        <v>2841</v>
      </c>
      <c r="F758" s="21" t="s">
        <v>1551</v>
      </c>
      <c r="G758" s="22">
        <v>44221</v>
      </c>
      <c r="H758" s="21" t="s">
        <v>360</v>
      </c>
      <c r="I758" s="22" t="e">
        <v>#N/A</v>
      </c>
      <c r="J758" s="22" t="e">
        <v>#N/A</v>
      </c>
      <c r="K758" s="22" t="e">
        <v>#N/A</v>
      </c>
      <c r="L758" s="22" t="e">
        <v>#N/A</v>
      </c>
      <c r="M758" s="22" t="e">
        <v>#N/A</v>
      </c>
      <c r="N758" s="23" t="s">
        <v>361</v>
      </c>
      <c r="O758" s="23" t="e">
        <v>#N/A</v>
      </c>
      <c r="P758" s="21" t="e">
        <f>Applications!$M758-Applications!$G758</f>
        <v>#N/A</v>
      </c>
    </row>
    <row r="759" spans="1:16" ht="20.25" customHeight="1" x14ac:dyDescent="0.35">
      <c r="A759" s="18" t="s">
        <v>2853</v>
      </c>
      <c r="B759" s="18" t="s">
        <v>192</v>
      </c>
      <c r="C759" s="18" t="s">
        <v>208</v>
      </c>
      <c r="D759" s="18" t="s">
        <v>2854</v>
      </c>
      <c r="E759" s="18" t="s">
        <v>2841</v>
      </c>
      <c r="F759" s="18" t="s">
        <v>1551</v>
      </c>
      <c r="G759" s="19">
        <v>44223</v>
      </c>
      <c r="H759" s="18" t="s">
        <v>360</v>
      </c>
      <c r="I759" s="19" t="e">
        <v>#N/A</v>
      </c>
      <c r="J759" s="19" t="e">
        <v>#N/A</v>
      </c>
      <c r="K759" s="19" t="e">
        <v>#N/A</v>
      </c>
      <c r="L759" s="19" t="e">
        <v>#N/A</v>
      </c>
      <c r="M759" s="19" t="e">
        <v>#N/A</v>
      </c>
      <c r="N759" s="20" t="s">
        <v>361</v>
      </c>
      <c r="O759" s="20" t="e">
        <v>#N/A</v>
      </c>
      <c r="P759" s="18" t="e">
        <f>Applications!$M759-Applications!$G759</f>
        <v>#N/A</v>
      </c>
    </row>
    <row r="760" spans="1:16" ht="20.25" customHeight="1" x14ac:dyDescent="0.35">
      <c r="A760" s="21" t="s">
        <v>2855</v>
      </c>
      <c r="B760" s="21" t="s">
        <v>1419</v>
      </c>
      <c r="C760" s="21" t="s">
        <v>1827</v>
      </c>
      <c r="D760" s="21" t="s">
        <v>2856</v>
      </c>
      <c r="E760" s="21" t="s">
        <v>2841</v>
      </c>
      <c r="F760" s="21" t="s">
        <v>1551</v>
      </c>
      <c r="G760" s="22">
        <v>44224</v>
      </c>
      <c r="H760" s="21" t="s">
        <v>462</v>
      </c>
      <c r="I760" s="22" t="e">
        <v>#N/A</v>
      </c>
      <c r="J760" s="22" t="e">
        <v>#N/A</v>
      </c>
      <c r="K760" s="22" t="e">
        <v>#N/A</v>
      </c>
      <c r="L760" s="22" t="e">
        <v>#N/A</v>
      </c>
      <c r="M760" s="22" t="e">
        <v>#N/A</v>
      </c>
      <c r="N760" s="23" t="s">
        <v>361</v>
      </c>
      <c r="O760" s="23" t="e">
        <v>#N/A</v>
      </c>
      <c r="P760" s="21" t="e">
        <f>Applications!$M760-Applications!$G760</f>
        <v>#N/A</v>
      </c>
    </row>
    <row r="761" spans="1:16" ht="20.25" customHeight="1" x14ac:dyDescent="0.35">
      <c r="A761" s="18" t="s">
        <v>2857</v>
      </c>
      <c r="B761" s="18" t="s">
        <v>2858</v>
      </c>
      <c r="C761" s="18" t="s">
        <v>2859</v>
      </c>
      <c r="D761" s="18" t="s">
        <v>2860</v>
      </c>
      <c r="E761" s="18" t="s">
        <v>2841</v>
      </c>
      <c r="F761" s="18" t="s">
        <v>1551</v>
      </c>
      <c r="G761" s="19">
        <v>44224</v>
      </c>
      <c r="H761" s="18" t="s">
        <v>360</v>
      </c>
      <c r="I761" s="19" t="e">
        <v>#N/A</v>
      </c>
      <c r="J761" s="19" t="e">
        <v>#N/A</v>
      </c>
      <c r="K761" s="19" t="e">
        <v>#N/A</v>
      </c>
      <c r="L761" s="19" t="e">
        <v>#N/A</v>
      </c>
      <c r="M761" s="19" t="e">
        <v>#N/A</v>
      </c>
      <c r="N761" s="20" t="s">
        <v>361</v>
      </c>
      <c r="O761" s="20" t="e">
        <v>#N/A</v>
      </c>
      <c r="P761" s="18" t="e">
        <f>Applications!$M761-Applications!$G761</f>
        <v>#N/A</v>
      </c>
    </row>
    <row r="762" spans="1:16" ht="20.25" customHeight="1" x14ac:dyDescent="0.35">
      <c r="A762" s="21" t="s">
        <v>2861</v>
      </c>
      <c r="B762" s="21" t="s">
        <v>2608</v>
      </c>
      <c r="C762" s="21" t="s">
        <v>2072</v>
      </c>
      <c r="D762" s="21" t="s">
        <v>2862</v>
      </c>
      <c r="E762" s="21" t="s">
        <v>2841</v>
      </c>
      <c r="F762" s="21" t="s">
        <v>1551</v>
      </c>
      <c r="G762" s="22">
        <v>44225</v>
      </c>
      <c r="H762" s="21" t="s">
        <v>360</v>
      </c>
      <c r="I762" s="22" t="e">
        <v>#N/A</v>
      </c>
      <c r="J762" s="22" t="e">
        <v>#N/A</v>
      </c>
      <c r="K762" s="22" t="e">
        <v>#N/A</v>
      </c>
      <c r="L762" s="22" t="e">
        <v>#N/A</v>
      </c>
      <c r="M762" s="22" t="e">
        <v>#N/A</v>
      </c>
      <c r="N762" s="23" t="s">
        <v>361</v>
      </c>
      <c r="O762" s="23" t="e">
        <v>#N/A</v>
      </c>
      <c r="P762" s="21" t="e">
        <f>Applications!$M762-Applications!$G762</f>
        <v>#N/A</v>
      </c>
    </row>
    <row r="763" spans="1:16" ht="20.25" customHeight="1" x14ac:dyDescent="0.35">
      <c r="A763" s="18" t="s">
        <v>2863</v>
      </c>
      <c r="B763" s="18" t="s">
        <v>239</v>
      </c>
      <c r="C763" s="18" t="s">
        <v>2864</v>
      </c>
      <c r="D763" s="18" t="s">
        <v>2865</v>
      </c>
      <c r="E763" s="18" t="s">
        <v>2841</v>
      </c>
      <c r="F763" s="18" t="s">
        <v>1551</v>
      </c>
      <c r="G763" s="19">
        <v>44225</v>
      </c>
      <c r="H763" s="18" t="s">
        <v>544</v>
      </c>
      <c r="I763" s="19" t="e">
        <v>#N/A</v>
      </c>
      <c r="J763" s="19" t="e">
        <v>#N/A</v>
      </c>
      <c r="K763" s="19" t="e">
        <v>#N/A</v>
      </c>
      <c r="L763" s="19" t="e">
        <v>#N/A</v>
      </c>
      <c r="M763" s="19" t="e">
        <v>#N/A</v>
      </c>
      <c r="N763" s="20" t="s">
        <v>361</v>
      </c>
      <c r="O763" s="20" t="e">
        <v>#N/A</v>
      </c>
      <c r="P763" s="18" t="e">
        <f>Applications!$M763-Applications!$G763</f>
        <v>#N/A</v>
      </c>
    </row>
    <row r="764" spans="1:16" ht="20.25" customHeight="1" x14ac:dyDescent="0.35">
      <c r="A764" s="21" t="s">
        <v>2866</v>
      </c>
      <c r="B764" s="21" t="s">
        <v>2867</v>
      </c>
      <c r="C764" s="21" t="s">
        <v>2868</v>
      </c>
      <c r="D764" s="21" t="s">
        <v>2869</v>
      </c>
      <c r="E764" s="21" t="s">
        <v>2841</v>
      </c>
      <c r="F764" s="21" t="s">
        <v>1551</v>
      </c>
      <c r="G764" s="22">
        <v>44225</v>
      </c>
      <c r="H764" s="21" t="s">
        <v>370</v>
      </c>
      <c r="I764" s="22" t="e">
        <v>#N/A</v>
      </c>
      <c r="J764" s="22" t="e">
        <v>#N/A</v>
      </c>
      <c r="K764" s="22" t="e">
        <v>#N/A</v>
      </c>
      <c r="L764" s="22" t="e">
        <v>#N/A</v>
      </c>
      <c r="M764" s="22" t="e">
        <v>#N/A</v>
      </c>
      <c r="N764" s="23" t="s">
        <v>361</v>
      </c>
      <c r="O764" s="23" t="e">
        <v>#N/A</v>
      </c>
      <c r="P764" s="21" t="e">
        <f>Applications!$M764-Applications!$G764</f>
        <v>#N/A</v>
      </c>
    </row>
    <row r="765" spans="1:16" ht="20.25" customHeight="1" x14ac:dyDescent="0.35">
      <c r="A765" s="18" t="s">
        <v>2870</v>
      </c>
      <c r="B765" s="18" t="s">
        <v>398</v>
      </c>
      <c r="C765" s="18" t="s">
        <v>2871</v>
      </c>
      <c r="D765" s="18" t="s">
        <v>2872</v>
      </c>
      <c r="E765" s="18" t="s">
        <v>2841</v>
      </c>
      <c r="F765" s="18" t="s">
        <v>1551</v>
      </c>
      <c r="G765" s="19">
        <v>44225</v>
      </c>
      <c r="H765" s="18" t="s">
        <v>462</v>
      </c>
      <c r="I765" s="19" t="e">
        <v>#N/A</v>
      </c>
      <c r="J765" s="19" t="e">
        <v>#N/A</v>
      </c>
      <c r="K765" s="19" t="e">
        <v>#N/A</v>
      </c>
      <c r="L765" s="19" t="e">
        <v>#N/A</v>
      </c>
      <c r="M765" s="19" t="e">
        <v>#N/A</v>
      </c>
      <c r="N765" s="20" t="s">
        <v>361</v>
      </c>
      <c r="O765" s="20" t="e">
        <v>#N/A</v>
      </c>
      <c r="P765" s="18" t="e">
        <f>Applications!$M765-Applications!$G765</f>
        <v>#N/A</v>
      </c>
    </row>
    <row r="766" spans="1:16" ht="20.25" customHeight="1" x14ac:dyDescent="0.35">
      <c r="A766" s="21" t="s">
        <v>2873</v>
      </c>
      <c r="B766" s="21" t="s">
        <v>541</v>
      </c>
      <c r="C766" s="21" t="s">
        <v>2874</v>
      </c>
      <c r="D766" s="21" t="s">
        <v>2875</v>
      </c>
      <c r="E766" s="21" t="s">
        <v>2841</v>
      </c>
      <c r="F766" s="21" t="s">
        <v>1551</v>
      </c>
      <c r="G766" s="22">
        <v>44231</v>
      </c>
      <c r="H766" s="21" t="s">
        <v>370</v>
      </c>
      <c r="I766" s="22" t="e">
        <v>#N/A</v>
      </c>
      <c r="J766" s="22" t="e">
        <v>#N/A</v>
      </c>
      <c r="K766" s="22" t="e">
        <v>#N/A</v>
      </c>
      <c r="L766" s="22" t="e">
        <v>#N/A</v>
      </c>
      <c r="M766" s="22" t="e">
        <v>#N/A</v>
      </c>
      <c r="N766" s="23" t="s">
        <v>361</v>
      </c>
      <c r="O766" s="23" t="e">
        <v>#N/A</v>
      </c>
      <c r="P766" s="21" t="e">
        <f>Applications!$M766-Applications!$G766</f>
        <v>#N/A</v>
      </c>
    </row>
    <row r="767" spans="1:16" ht="20.25" customHeight="1" x14ac:dyDescent="0.35">
      <c r="A767" s="18" t="s">
        <v>2876</v>
      </c>
      <c r="B767" s="18" t="s">
        <v>160</v>
      </c>
      <c r="C767" s="18" t="s">
        <v>2877</v>
      </c>
      <c r="D767" s="18" t="s">
        <v>2878</v>
      </c>
      <c r="E767" s="18" t="s">
        <v>2841</v>
      </c>
      <c r="F767" s="18" t="s">
        <v>1551</v>
      </c>
      <c r="G767" s="19">
        <v>44231</v>
      </c>
      <c r="H767" s="18" t="s">
        <v>370</v>
      </c>
      <c r="I767" s="19" t="e">
        <v>#N/A</v>
      </c>
      <c r="J767" s="19" t="e">
        <v>#N/A</v>
      </c>
      <c r="K767" s="19" t="e">
        <v>#N/A</v>
      </c>
      <c r="L767" s="19" t="e">
        <v>#N/A</v>
      </c>
      <c r="M767" s="19" t="e">
        <v>#N/A</v>
      </c>
      <c r="N767" s="20" t="s">
        <v>361</v>
      </c>
      <c r="O767" s="20" t="e">
        <v>#N/A</v>
      </c>
      <c r="P767" s="18" t="e">
        <f>Applications!$M767-Applications!$G767</f>
        <v>#N/A</v>
      </c>
    </row>
    <row r="768" spans="1:16" ht="20.25" customHeight="1" x14ac:dyDescent="0.35">
      <c r="A768" s="21" t="s">
        <v>2879</v>
      </c>
      <c r="B768" s="21" t="s">
        <v>2646</v>
      </c>
      <c r="C768" s="21" t="s">
        <v>478</v>
      </c>
      <c r="D768" s="21" t="s">
        <v>2880</v>
      </c>
      <c r="E768" s="21" t="s">
        <v>2841</v>
      </c>
      <c r="F768" s="21" t="s">
        <v>1551</v>
      </c>
      <c r="G768" s="22">
        <v>44232</v>
      </c>
      <c r="H768" s="21" t="s">
        <v>360</v>
      </c>
      <c r="I768" s="22" t="e">
        <v>#N/A</v>
      </c>
      <c r="J768" s="22" t="e">
        <v>#N/A</v>
      </c>
      <c r="K768" s="22" t="e">
        <v>#N/A</v>
      </c>
      <c r="L768" s="22" t="e">
        <v>#N/A</v>
      </c>
      <c r="M768" s="22" t="e">
        <v>#N/A</v>
      </c>
      <c r="N768" s="23" t="s">
        <v>361</v>
      </c>
      <c r="O768" s="23" t="e">
        <v>#N/A</v>
      </c>
      <c r="P768" s="21" t="e">
        <f>Applications!$M768-Applications!$G768</f>
        <v>#N/A</v>
      </c>
    </row>
    <row r="769" spans="1:16" ht="20.25" customHeight="1" x14ac:dyDescent="0.35">
      <c r="A769" s="18" t="s">
        <v>2881</v>
      </c>
      <c r="B769" s="18" t="s">
        <v>666</v>
      </c>
      <c r="C769" s="18" t="s">
        <v>2882</v>
      </c>
      <c r="D769" s="18" t="s">
        <v>2883</v>
      </c>
      <c r="E769" s="18" t="s">
        <v>2841</v>
      </c>
      <c r="F769" s="18" t="s">
        <v>1551</v>
      </c>
      <c r="G769" s="19">
        <v>44239</v>
      </c>
      <c r="H769" s="18" t="s">
        <v>462</v>
      </c>
      <c r="I769" s="19" t="e">
        <v>#N/A</v>
      </c>
      <c r="J769" s="19" t="e">
        <v>#N/A</v>
      </c>
      <c r="K769" s="19" t="e">
        <v>#N/A</v>
      </c>
      <c r="L769" s="19" t="e">
        <v>#N/A</v>
      </c>
      <c r="M769" s="19" t="e">
        <v>#N/A</v>
      </c>
      <c r="N769" s="20" t="s">
        <v>361</v>
      </c>
      <c r="O769" s="20" t="e">
        <v>#N/A</v>
      </c>
      <c r="P769" s="18" t="e">
        <f>Applications!$M769-Applications!$G769</f>
        <v>#N/A</v>
      </c>
    </row>
    <row r="770" spans="1:16" ht="20.25" customHeight="1" x14ac:dyDescent="0.35">
      <c r="A770" s="21" t="s">
        <v>2884</v>
      </c>
      <c r="B770" s="21" t="s">
        <v>215</v>
      </c>
      <c r="C770" s="21" t="s">
        <v>2885</v>
      </c>
      <c r="D770" s="21" t="s">
        <v>2886</v>
      </c>
      <c r="E770" s="21" t="s">
        <v>2841</v>
      </c>
      <c r="F770" s="21" t="s">
        <v>1551</v>
      </c>
      <c r="G770" s="22">
        <v>44242</v>
      </c>
      <c r="H770" s="21" t="s">
        <v>360</v>
      </c>
      <c r="I770" s="22" t="e">
        <v>#N/A</v>
      </c>
      <c r="J770" s="22" t="e">
        <v>#N/A</v>
      </c>
      <c r="K770" s="22" t="e">
        <v>#N/A</v>
      </c>
      <c r="L770" s="22" t="e">
        <v>#N/A</v>
      </c>
      <c r="M770" s="22" t="e">
        <v>#N/A</v>
      </c>
      <c r="N770" s="23" t="s">
        <v>361</v>
      </c>
      <c r="O770" s="23" t="e">
        <v>#N/A</v>
      </c>
      <c r="P770" s="21" t="e">
        <f>Applications!$M770-Applications!$G770</f>
        <v>#N/A</v>
      </c>
    </row>
    <row r="771" spans="1:16" ht="20.25" customHeight="1" x14ac:dyDescent="0.35">
      <c r="A771" s="18" t="s">
        <v>2887</v>
      </c>
      <c r="B771" s="18" t="s">
        <v>2888</v>
      </c>
      <c r="C771" s="18" t="s">
        <v>2889</v>
      </c>
      <c r="D771" s="18" t="s">
        <v>2890</v>
      </c>
      <c r="E771" s="18" t="s">
        <v>2841</v>
      </c>
      <c r="F771" s="18" t="s">
        <v>1551</v>
      </c>
      <c r="G771" s="19">
        <v>44252</v>
      </c>
      <c r="H771" s="18" t="s">
        <v>360</v>
      </c>
      <c r="I771" s="19" t="e">
        <v>#N/A</v>
      </c>
      <c r="J771" s="19" t="e">
        <v>#N/A</v>
      </c>
      <c r="K771" s="19" t="e">
        <v>#N/A</v>
      </c>
      <c r="L771" s="19" t="e">
        <v>#N/A</v>
      </c>
      <c r="M771" s="19" t="e">
        <v>#N/A</v>
      </c>
      <c r="N771" s="20" t="s">
        <v>361</v>
      </c>
      <c r="O771" s="20" t="e">
        <v>#N/A</v>
      </c>
      <c r="P771" s="18" t="e">
        <f>Applications!$M771-Applications!$G771</f>
        <v>#N/A</v>
      </c>
    </row>
    <row r="772" spans="1:16" ht="20.25" customHeight="1" x14ac:dyDescent="0.35">
      <c r="A772" s="21" t="s">
        <v>2891</v>
      </c>
      <c r="B772" s="21" t="s">
        <v>757</v>
      </c>
      <c r="C772" s="21" t="s">
        <v>2072</v>
      </c>
      <c r="D772" s="21" t="s">
        <v>2892</v>
      </c>
      <c r="E772" s="21" t="s">
        <v>2841</v>
      </c>
      <c r="F772" s="21" t="s">
        <v>1551</v>
      </c>
      <c r="G772" s="22">
        <v>44252</v>
      </c>
      <c r="H772" s="21" t="s">
        <v>432</v>
      </c>
      <c r="I772" s="22" t="e">
        <v>#N/A</v>
      </c>
      <c r="J772" s="22" t="e">
        <v>#N/A</v>
      </c>
      <c r="K772" s="22" t="e">
        <v>#N/A</v>
      </c>
      <c r="L772" s="22" t="e">
        <v>#N/A</v>
      </c>
      <c r="M772" s="22" t="e">
        <v>#N/A</v>
      </c>
      <c r="N772" s="23" t="s">
        <v>361</v>
      </c>
      <c r="O772" s="23" t="e">
        <v>#N/A</v>
      </c>
      <c r="P772" s="21" t="e">
        <f>Applications!$M772-Applications!$G772</f>
        <v>#N/A</v>
      </c>
    </row>
    <row r="773" spans="1:16" ht="20.25" customHeight="1" x14ac:dyDescent="0.35">
      <c r="A773" s="18" t="s">
        <v>2893</v>
      </c>
      <c r="B773" s="18" t="s">
        <v>417</v>
      </c>
      <c r="C773" s="18" t="s">
        <v>2894</v>
      </c>
      <c r="D773" s="18" t="s">
        <v>2895</v>
      </c>
      <c r="E773" s="18" t="s">
        <v>2841</v>
      </c>
      <c r="F773" s="18" t="s">
        <v>1551</v>
      </c>
      <c r="G773" s="19">
        <v>44252</v>
      </c>
      <c r="H773" s="18" t="s">
        <v>360</v>
      </c>
      <c r="I773" s="19" t="e">
        <v>#N/A</v>
      </c>
      <c r="J773" s="19" t="e">
        <v>#N/A</v>
      </c>
      <c r="K773" s="19" t="e">
        <v>#N/A</v>
      </c>
      <c r="L773" s="19" t="e">
        <v>#N/A</v>
      </c>
      <c r="M773" s="19" t="e">
        <v>#N/A</v>
      </c>
      <c r="N773" s="20" t="s">
        <v>361</v>
      </c>
      <c r="O773" s="20" t="e">
        <v>#N/A</v>
      </c>
      <c r="P773" s="18" t="e">
        <f>Applications!$M773-Applications!$G773</f>
        <v>#N/A</v>
      </c>
    </row>
    <row r="774" spans="1:16" ht="20.25" customHeight="1" x14ac:dyDescent="0.35">
      <c r="A774" s="21" t="s">
        <v>2896</v>
      </c>
      <c r="B774" s="21" t="s">
        <v>236</v>
      </c>
      <c r="C774" s="21" t="s">
        <v>2897</v>
      </c>
      <c r="D774" s="21" t="s">
        <v>2898</v>
      </c>
      <c r="E774" s="21" t="s">
        <v>2841</v>
      </c>
      <c r="F774" s="21" t="s">
        <v>1551</v>
      </c>
      <c r="G774" s="22">
        <v>44256</v>
      </c>
      <c r="H774" s="21" t="s">
        <v>360</v>
      </c>
      <c r="I774" s="22" t="e">
        <v>#N/A</v>
      </c>
      <c r="J774" s="22" t="e">
        <v>#N/A</v>
      </c>
      <c r="K774" s="22" t="e">
        <v>#N/A</v>
      </c>
      <c r="L774" s="22" t="e">
        <v>#N/A</v>
      </c>
      <c r="M774" s="22" t="e">
        <v>#N/A</v>
      </c>
      <c r="N774" s="23" t="s">
        <v>361</v>
      </c>
      <c r="O774" s="23" t="e">
        <v>#N/A</v>
      </c>
      <c r="P774" s="21" t="e">
        <f>Applications!$M774-Applications!$G774</f>
        <v>#N/A</v>
      </c>
    </row>
    <row r="775" spans="1:16" ht="20.25" customHeight="1" x14ac:dyDescent="0.35">
      <c r="A775" s="18" t="s">
        <v>2899</v>
      </c>
      <c r="B775" s="18" t="s">
        <v>2292</v>
      </c>
      <c r="C775" s="18" t="s">
        <v>2560</v>
      </c>
      <c r="D775" s="18" t="s">
        <v>2900</v>
      </c>
      <c r="E775" s="18" t="s">
        <v>2841</v>
      </c>
      <c r="F775" s="18" t="s">
        <v>1551</v>
      </c>
      <c r="G775" s="19">
        <v>44280</v>
      </c>
      <c r="H775" s="18" t="s">
        <v>360</v>
      </c>
      <c r="I775" s="19" t="e">
        <v>#N/A</v>
      </c>
      <c r="J775" s="19" t="e">
        <v>#N/A</v>
      </c>
      <c r="K775" s="19" t="e">
        <v>#N/A</v>
      </c>
      <c r="L775" s="19" t="e">
        <v>#N/A</v>
      </c>
      <c r="M775" s="19" t="e">
        <v>#N/A</v>
      </c>
      <c r="N775" s="20" t="s">
        <v>361</v>
      </c>
      <c r="O775" s="20" t="e">
        <v>#N/A</v>
      </c>
      <c r="P775" s="18" t="e">
        <f>Applications!$M775-Applications!$G775</f>
        <v>#N/A</v>
      </c>
    </row>
    <row r="776" spans="1:16" ht="20.25" customHeight="1" x14ac:dyDescent="0.35">
      <c r="A776" s="21" t="s">
        <v>2901</v>
      </c>
      <c r="B776" s="21" t="s">
        <v>1427</v>
      </c>
      <c r="C776" s="21" t="s">
        <v>1911</v>
      </c>
      <c r="D776" s="21" t="s">
        <v>2902</v>
      </c>
      <c r="E776" s="21" t="s">
        <v>2841</v>
      </c>
      <c r="F776" s="21" t="s">
        <v>1551</v>
      </c>
      <c r="G776" s="22">
        <v>44284</v>
      </c>
      <c r="H776" s="21" t="s">
        <v>360</v>
      </c>
      <c r="I776" s="22" t="e">
        <v>#N/A</v>
      </c>
      <c r="J776" s="22" t="e">
        <v>#N/A</v>
      </c>
      <c r="K776" s="22" t="e">
        <v>#N/A</v>
      </c>
      <c r="L776" s="22" t="e">
        <v>#N/A</v>
      </c>
      <c r="M776" s="22" t="e">
        <v>#N/A</v>
      </c>
      <c r="N776" s="23" t="s">
        <v>361</v>
      </c>
      <c r="O776" s="23" t="e">
        <v>#N/A</v>
      </c>
      <c r="P776" s="21" t="e">
        <f>Applications!$M776-Applications!$G776</f>
        <v>#N/A</v>
      </c>
    </row>
    <row r="777" spans="1:16" ht="20.25" customHeight="1" x14ac:dyDescent="0.35">
      <c r="A777" s="18" t="s">
        <v>2903</v>
      </c>
      <c r="B777" s="18" t="s">
        <v>1697</v>
      </c>
      <c r="C777" s="18" t="s">
        <v>1883</v>
      </c>
      <c r="D777" s="18" t="s">
        <v>2904</v>
      </c>
      <c r="E777" s="18" t="s">
        <v>2841</v>
      </c>
      <c r="F777" s="18" t="s">
        <v>1551</v>
      </c>
      <c r="G777" s="19">
        <v>44292</v>
      </c>
      <c r="H777" s="18" t="s">
        <v>405</v>
      </c>
      <c r="I777" s="19" t="e">
        <v>#N/A</v>
      </c>
      <c r="J777" s="19" t="e">
        <v>#N/A</v>
      </c>
      <c r="K777" s="19" t="e">
        <v>#N/A</v>
      </c>
      <c r="L777" s="19" t="e">
        <v>#N/A</v>
      </c>
      <c r="M777" s="19" t="e">
        <v>#N/A</v>
      </c>
      <c r="N777" s="20" t="s">
        <v>361</v>
      </c>
      <c r="O777" s="20" t="e">
        <v>#N/A</v>
      </c>
      <c r="P777" s="18" t="e">
        <f>Applications!$M777-Applications!$G777</f>
        <v>#N/A</v>
      </c>
    </row>
    <row r="778" spans="1:16" ht="20.25" customHeight="1" x14ac:dyDescent="0.35">
      <c r="A778" s="21" t="s">
        <v>2905</v>
      </c>
      <c r="B778" s="21" t="s">
        <v>2117</v>
      </c>
      <c r="C778" s="21" t="s">
        <v>2906</v>
      </c>
      <c r="D778" s="21" t="s">
        <v>2907</v>
      </c>
      <c r="E778" s="21" t="s">
        <v>2841</v>
      </c>
      <c r="F778" s="21" t="s">
        <v>1551</v>
      </c>
      <c r="G778" s="22">
        <v>44293</v>
      </c>
      <c r="H778" s="21" t="s">
        <v>370</v>
      </c>
      <c r="I778" s="22" t="e">
        <v>#N/A</v>
      </c>
      <c r="J778" s="22" t="e">
        <v>#N/A</v>
      </c>
      <c r="K778" s="22" t="e">
        <v>#N/A</v>
      </c>
      <c r="L778" s="22" t="e">
        <v>#N/A</v>
      </c>
      <c r="M778" s="22" t="e">
        <v>#N/A</v>
      </c>
      <c r="N778" s="23" t="s">
        <v>361</v>
      </c>
      <c r="O778" s="23" t="e">
        <v>#N/A</v>
      </c>
      <c r="P778" s="21" t="e">
        <f>Applications!$M778-Applications!$G778</f>
        <v>#N/A</v>
      </c>
    </row>
    <row r="779" spans="1:16" ht="20.25" customHeight="1" x14ac:dyDescent="0.35">
      <c r="A779" s="18" t="s">
        <v>2908</v>
      </c>
      <c r="B779" s="18" t="s">
        <v>2909</v>
      </c>
      <c r="C779" s="18" t="s">
        <v>2261</v>
      </c>
      <c r="D779" s="18" t="s">
        <v>2910</v>
      </c>
      <c r="E779" s="18" t="s">
        <v>2841</v>
      </c>
      <c r="F779" s="18" t="s">
        <v>1551</v>
      </c>
      <c r="G779" s="19">
        <v>44313</v>
      </c>
      <c r="H779" s="18" t="s">
        <v>370</v>
      </c>
      <c r="I779" s="19" t="e">
        <v>#N/A</v>
      </c>
      <c r="J779" s="19" t="e">
        <v>#N/A</v>
      </c>
      <c r="K779" s="19" t="e">
        <v>#N/A</v>
      </c>
      <c r="L779" s="19" t="e">
        <v>#N/A</v>
      </c>
      <c r="M779" s="19" t="e">
        <v>#N/A</v>
      </c>
      <c r="N779" s="20" t="s">
        <v>361</v>
      </c>
      <c r="O779" s="20" t="e">
        <v>#N/A</v>
      </c>
      <c r="P779" s="18" t="e">
        <f>Applications!$M779-Applications!$G779</f>
        <v>#N/A</v>
      </c>
    </row>
    <row r="780" spans="1:16" ht="20.25" customHeight="1" x14ac:dyDescent="0.35">
      <c r="A780" s="21" t="s">
        <v>2911</v>
      </c>
      <c r="B780" s="21" t="s">
        <v>2912</v>
      </c>
      <c r="C780" s="21" t="s">
        <v>2913</v>
      </c>
      <c r="D780" s="21" t="s">
        <v>2914</v>
      </c>
      <c r="E780" s="21" t="s">
        <v>2841</v>
      </c>
      <c r="F780" s="21" t="s">
        <v>1551</v>
      </c>
      <c r="G780" s="22">
        <v>44321</v>
      </c>
      <c r="H780" s="21" t="s">
        <v>462</v>
      </c>
      <c r="I780" s="22" t="e">
        <v>#N/A</v>
      </c>
      <c r="J780" s="22" t="e">
        <v>#N/A</v>
      </c>
      <c r="K780" s="22" t="e">
        <v>#N/A</v>
      </c>
      <c r="L780" s="22" t="e">
        <v>#N/A</v>
      </c>
      <c r="M780" s="22" t="e">
        <v>#N/A</v>
      </c>
      <c r="N780" s="23" t="s">
        <v>361</v>
      </c>
      <c r="O780" s="23" t="e">
        <v>#N/A</v>
      </c>
      <c r="P780" s="21" t="e">
        <f>Applications!$M780-Applications!$G780</f>
        <v>#N/A</v>
      </c>
    </row>
    <row r="781" spans="1:16" ht="20.25" customHeight="1" x14ac:dyDescent="0.35">
      <c r="A781" s="18" t="s">
        <v>2915</v>
      </c>
      <c r="B781" s="18" t="s">
        <v>215</v>
      </c>
      <c r="C781" s="18" t="s">
        <v>643</v>
      </c>
      <c r="D781" s="18" t="s">
        <v>2916</v>
      </c>
      <c r="E781" s="18" t="s">
        <v>2841</v>
      </c>
      <c r="F781" s="18" t="s">
        <v>1551</v>
      </c>
      <c r="G781" s="19">
        <v>44321</v>
      </c>
      <c r="H781" s="18" t="s">
        <v>370</v>
      </c>
      <c r="I781" s="19" t="e">
        <v>#N/A</v>
      </c>
      <c r="J781" s="19" t="e">
        <v>#N/A</v>
      </c>
      <c r="K781" s="19" t="e">
        <v>#N/A</v>
      </c>
      <c r="L781" s="19" t="e">
        <v>#N/A</v>
      </c>
      <c r="M781" s="19" t="e">
        <v>#N/A</v>
      </c>
      <c r="N781" s="20" t="s">
        <v>361</v>
      </c>
      <c r="O781" s="20" t="e">
        <v>#N/A</v>
      </c>
      <c r="P781" s="18" t="e">
        <f>Applications!$M781-Applications!$G781</f>
        <v>#N/A</v>
      </c>
    </row>
    <row r="782" spans="1:16" ht="20.25" customHeight="1" x14ac:dyDescent="0.35">
      <c r="A782" s="21" t="s">
        <v>2917</v>
      </c>
      <c r="B782" s="21" t="s">
        <v>2918</v>
      </c>
      <c r="C782" s="21" t="s">
        <v>2919</v>
      </c>
      <c r="D782" s="21" t="s">
        <v>2920</v>
      </c>
      <c r="E782" s="21" t="s">
        <v>2841</v>
      </c>
      <c r="F782" s="21" t="s">
        <v>1551</v>
      </c>
      <c r="G782" s="22">
        <v>44322</v>
      </c>
      <c r="H782" s="21" t="s">
        <v>462</v>
      </c>
      <c r="I782" s="22" t="e">
        <v>#N/A</v>
      </c>
      <c r="J782" s="22" t="e">
        <v>#N/A</v>
      </c>
      <c r="K782" s="22" t="e">
        <v>#N/A</v>
      </c>
      <c r="L782" s="22" t="e">
        <v>#N/A</v>
      </c>
      <c r="M782" s="22" t="e">
        <v>#N/A</v>
      </c>
      <c r="N782" s="23" t="s">
        <v>361</v>
      </c>
      <c r="O782" s="23" t="e">
        <v>#N/A</v>
      </c>
      <c r="P782" s="21" t="e">
        <f>Applications!$M782-Applications!$G782</f>
        <v>#N/A</v>
      </c>
    </row>
    <row r="783" spans="1:16" ht="20.25" customHeight="1" x14ac:dyDescent="0.35">
      <c r="A783" s="18" t="s">
        <v>2921</v>
      </c>
      <c r="B783" s="18" t="s">
        <v>1568</v>
      </c>
      <c r="C783" s="18" t="s">
        <v>280</v>
      </c>
      <c r="D783" s="18" t="s">
        <v>2922</v>
      </c>
      <c r="E783" s="18" t="s">
        <v>2841</v>
      </c>
      <c r="F783" s="18" t="s">
        <v>1551</v>
      </c>
      <c r="G783" s="19">
        <v>44323</v>
      </c>
      <c r="H783" s="18" t="s">
        <v>360</v>
      </c>
      <c r="I783" s="19" t="e">
        <v>#N/A</v>
      </c>
      <c r="J783" s="19" t="e">
        <v>#N/A</v>
      </c>
      <c r="K783" s="19" t="e">
        <v>#N/A</v>
      </c>
      <c r="L783" s="19" t="e">
        <v>#N/A</v>
      </c>
      <c r="M783" s="19" t="e">
        <v>#N/A</v>
      </c>
      <c r="N783" s="20" t="s">
        <v>361</v>
      </c>
      <c r="O783" s="20" t="e">
        <v>#N/A</v>
      </c>
      <c r="P783" s="18" t="e">
        <f>Applications!$M783-Applications!$G783</f>
        <v>#N/A</v>
      </c>
    </row>
    <row r="784" spans="1:16" ht="20.25" customHeight="1" x14ac:dyDescent="0.35">
      <c r="A784" s="21" t="s">
        <v>2923</v>
      </c>
      <c r="B784" s="21" t="s">
        <v>2924</v>
      </c>
      <c r="C784" s="21" t="s">
        <v>2925</v>
      </c>
      <c r="D784" s="21" t="s">
        <v>2926</v>
      </c>
      <c r="E784" s="21" t="s">
        <v>2841</v>
      </c>
      <c r="F784" s="21" t="s">
        <v>1551</v>
      </c>
      <c r="G784" s="22">
        <v>44329</v>
      </c>
      <c r="H784" s="21" t="s">
        <v>360</v>
      </c>
      <c r="I784" s="22" t="e">
        <v>#N/A</v>
      </c>
      <c r="J784" s="22" t="e">
        <v>#N/A</v>
      </c>
      <c r="K784" s="22" t="e">
        <v>#N/A</v>
      </c>
      <c r="L784" s="22" t="e">
        <v>#N/A</v>
      </c>
      <c r="M784" s="22" t="e">
        <v>#N/A</v>
      </c>
      <c r="N784" s="23" t="s">
        <v>361</v>
      </c>
      <c r="O784" s="23" t="e">
        <v>#N/A</v>
      </c>
      <c r="P784" s="21" t="e">
        <f>Applications!$M784-Applications!$G784</f>
        <v>#N/A</v>
      </c>
    </row>
    <row r="785" spans="1:16" ht="20.25" customHeight="1" x14ac:dyDescent="0.35">
      <c r="A785" s="18" t="s">
        <v>2927</v>
      </c>
      <c r="B785" s="18" t="s">
        <v>2608</v>
      </c>
      <c r="C785" s="18" t="s">
        <v>2928</v>
      </c>
      <c r="D785" s="18" t="s">
        <v>2929</v>
      </c>
      <c r="E785" s="18" t="s">
        <v>2841</v>
      </c>
      <c r="F785" s="18" t="s">
        <v>1551</v>
      </c>
      <c r="G785" s="19">
        <v>44329</v>
      </c>
      <c r="H785" s="18" t="s">
        <v>360</v>
      </c>
      <c r="I785" s="19" t="e">
        <v>#N/A</v>
      </c>
      <c r="J785" s="19" t="e">
        <v>#N/A</v>
      </c>
      <c r="K785" s="19" t="e">
        <v>#N/A</v>
      </c>
      <c r="L785" s="19" t="e">
        <v>#N/A</v>
      </c>
      <c r="M785" s="19" t="e">
        <v>#N/A</v>
      </c>
      <c r="N785" s="20" t="s">
        <v>361</v>
      </c>
      <c r="O785" s="20" t="e">
        <v>#N/A</v>
      </c>
      <c r="P785" s="18" t="e">
        <f>Applications!$M785-Applications!$G785</f>
        <v>#N/A</v>
      </c>
    </row>
    <row r="786" spans="1:16" ht="20.25" customHeight="1" x14ac:dyDescent="0.35">
      <c r="A786" s="21" t="s">
        <v>2930</v>
      </c>
      <c r="B786" s="21" t="s">
        <v>1911</v>
      </c>
      <c r="C786" s="21" t="s">
        <v>2931</v>
      </c>
      <c r="D786" s="21" t="s">
        <v>2932</v>
      </c>
      <c r="E786" s="21" t="s">
        <v>2841</v>
      </c>
      <c r="F786" s="21" t="s">
        <v>1551</v>
      </c>
      <c r="G786" s="22">
        <v>44330</v>
      </c>
      <c r="H786" s="21" t="s">
        <v>370</v>
      </c>
      <c r="I786" s="22" t="e">
        <v>#N/A</v>
      </c>
      <c r="J786" s="22" t="e">
        <v>#N/A</v>
      </c>
      <c r="K786" s="22" t="e">
        <v>#N/A</v>
      </c>
      <c r="L786" s="22" t="e">
        <v>#N/A</v>
      </c>
      <c r="M786" s="22" t="e">
        <v>#N/A</v>
      </c>
      <c r="N786" s="23" t="s">
        <v>361</v>
      </c>
      <c r="O786" s="23" t="e">
        <v>#N/A</v>
      </c>
      <c r="P786" s="21" t="e">
        <f>Applications!$M786-Applications!$G786</f>
        <v>#N/A</v>
      </c>
    </row>
    <row r="787" spans="1:16" ht="20.25" customHeight="1" x14ac:dyDescent="0.35">
      <c r="A787" s="18" t="s">
        <v>2933</v>
      </c>
      <c r="B787" s="18" t="s">
        <v>736</v>
      </c>
      <c r="C787" s="18" t="s">
        <v>1795</v>
      </c>
      <c r="D787" s="18" t="s">
        <v>2934</v>
      </c>
      <c r="E787" s="18" t="s">
        <v>2841</v>
      </c>
      <c r="F787" s="18" t="s">
        <v>1551</v>
      </c>
      <c r="G787" s="19">
        <v>44330</v>
      </c>
      <c r="H787" s="18" t="s">
        <v>370</v>
      </c>
      <c r="I787" s="19" t="e">
        <v>#N/A</v>
      </c>
      <c r="J787" s="19" t="e">
        <v>#N/A</v>
      </c>
      <c r="K787" s="19" t="e">
        <v>#N/A</v>
      </c>
      <c r="L787" s="19" t="e">
        <v>#N/A</v>
      </c>
      <c r="M787" s="19" t="e">
        <v>#N/A</v>
      </c>
      <c r="N787" s="20" t="s">
        <v>361</v>
      </c>
      <c r="O787" s="20" t="e">
        <v>#N/A</v>
      </c>
      <c r="P787" s="18" t="e">
        <f>Applications!$M787-Applications!$G787</f>
        <v>#N/A</v>
      </c>
    </row>
    <row r="788" spans="1:16" ht="20.25" customHeight="1" x14ac:dyDescent="0.35">
      <c r="A788" s="21" t="s">
        <v>2935</v>
      </c>
      <c r="B788" s="21" t="s">
        <v>905</v>
      </c>
      <c r="C788" s="21" t="s">
        <v>1114</v>
      </c>
      <c r="D788" s="21" t="s">
        <v>2936</v>
      </c>
      <c r="E788" s="21" t="s">
        <v>2841</v>
      </c>
      <c r="F788" s="21" t="s">
        <v>1551</v>
      </c>
      <c r="G788" s="22">
        <v>44330</v>
      </c>
      <c r="H788" s="21" t="s">
        <v>370</v>
      </c>
      <c r="I788" s="22" t="e">
        <v>#N/A</v>
      </c>
      <c r="J788" s="22" t="e">
        <v>#N/A</v>
      </c>
      <c r="K788" s="22" t="e">
        <v>#N/A</v>
      </c>
      <c r="L788" s="22" t="e">
        <v>#N/A</v>
      </c>
      <c r="M788" s="22" t="e">
        <v>#N/A</v>
      </c>
      <c r="N788" s="23" t="s">
        <v>361</v>
      </c>
      <c r="O788" s="23" t="e">
        <v>#N/A</v>
      </c>
      <c r="P788" s="21" t="e">
        <f>Applications!$M788-Applications!$G788</f>
        <v>#N/A</v>
      </c>
    </row>
    <row r="789" spans="1:16" ht="20.25" customHeight="1" x14ac:dyDescent="0.35">
      <c r="A789" s="18" t="s">
        <v>2937</v>
      </c>
      <c r="B789" s="18" t="s">
        <v>1331</v>
      </c>
      <c r="C789" s="18" t="s">
        <v>2938</v>
      </c>
      <c r="D789" s="18" t="s">
        <v>2939</v>
      </c>
      <c r="E789" s="18" t="s">
        <v>2841</v>
      </c>
      <c r="F789" s="18" t="s">
        <v>1551</v>
      </c>
      <c r="G789" s="19">
        <v>44342</v>
      </c>
      <c r="H789" s="18" t="s">
        <v>360</v>
      </c>
      <c r="I789" s="19" t="e">
        <v>#N/A</v>
      </c>
      <c r="J789" s="19" t="e">
        <v>#N/A</v>
      </c>
      <c r="K789" s="19" t="e">
        <v>#N/A</v>
      </c>
      <c r="L789" s="19" t="e">
        <v>#N/A</v>
      </c>
      <c r="M789" s="19" t="e">
        <v>#N/A</v>
      </c>
      <c r="N789" s="20" t="s">
        <v>361</v>
      </c>
      <c r="O789" s="20" t="e">
        <v>#N/A</v>
      </c>
      <c r="P789" s="18" t="e">
        <f>Applications!$M789-Applications!$G789</f>
        <v>#N/A</v>
      </c>
    </row>
    <row r="790" spans="1:16" ht="20.25" customHeight="1" x14ac:dyDescent="0.35">
      <c r="A790" s="21" t="s">
        <v>2940</v>
      </c>
      <c r="B790" s="21" t="s">
        <v>550</v>
      </c>
      <c r="C790" s="21" t="s">
        <v>2941</v>
      </c>
      <c r="D790" s="21" t="s">
        <v>2942</v>
      </c>
      <c r="E790" s="21" t="s">
        <v>2841</v>
      </c>
      <c r="F790" s="21" t="s">
        <v>1551</v>
      </c>
      <c r="G790" s="22">
        <v>44344</v>
      </c>
      <c r="H790" s="21" t="s">
        <v>360</v>
      </c>
      <c r="I790" s="22" t="e">
        <v>#N/A</v>
      </c>
      <c r="J790" s="22" t="e">
        <v>#N/A</v>
      </c>
      <c r="K790" s="22" t="e">
        <v>#N/A</v>
      </c>
      <c r="L790" s="22" t="e">
        <v>#N/A</v>
      </c>
      <c r="M790" s="22" t="e">
        <v>#N/A</v>
      </c>
      <c r="N790" s="23" t="s">
        <v>361</v>
      </c>
      <c r="O790" s="23" t="e">
        <v>#N/A</v>
      </c>
      <c r="P790" s="21" t="e">
        <f>Applications!$M790-Applications!$G790</f>
        <v>#N/A</v>
      </c>
    </row>
    <row r="791" spans="1:16" ht="20.25" customHeight="1" x14ac:dyDescent="0.35">
      <c r="A791" s="18" t="s">
        <v>2943</v>
      </c>
      <c r="B791" s="18" t="s">
        <v>1841</v>
      </c>
      <c r="C791" s="18" t="s">
        <v>2944</v>
      </c>
      <c r="D791" s="18" t="s">
        <v>2945</v>
      </c>
      <c r="E791" s="18" t="s">
        <v>2841</v>
      </c>
      <c r="F791" s="18" t="s">
        <v>1551</v>
      </c>
      <c r="G791" s="19">
        <v>44348</v>
      </c>
      <c r="H791" s="18" t="s">
        <v>360</v>
      </c>
      <c r="I791" s="19" t="e">
        <v>#N/A</v>
      </c>
      <c r="J791" s="19" t="e">
        <v>#N/A</v>
      </c>
      <c r="K791" s="19" t="e">
        <v>#N/A</v>
      </c>
      <c r="L791" s="19" t="e">
        <v>#N/A</v>
      </c>
      <c r="M791" s="19" t="e">
        <v>#N/A</v>
      </c>
      <c r="N791" s="20" t="s">
        <v>361</v>
      </c>
      <c r="O791" s="20" t="e">
        <v>#N/A</v>
      </c>
      <c r="P791" s="18" t="e">
        <f>Applications!$M791-Applications!$G791</f>
        <v>#N/A</v>
      </c>
    </row>
    <row r="792" spans="1:16" ht="20.25" customHeight="1" x14ac:dyDescent="0.35">
      <c r="A792" s="21" t="s">
        <v>2946</v>
      </c>
      <c r="B792" s="21" t="s">
        <v>2947</v>
      </c>
      <c r="C792" s="21" t="s">
        <v>2948</v>
      </c>
      <c r="D792" s="21" t="s">
        <v>2949</v>
      </c>
      <c r="E792" s="21" t="s">
        <v>2841</v>
      </c>
      <c r="F792" s="21" t="s">
        <v>1551</v>
      </c>
      <c r="G792" s="22">
        <v>44349</v>
      </c>
      <c r="H792" s="21" t="s">
        <v>370</v>
      </c>
      <c r="I792" s="22" t="e">
        <v>#N/A</v>
      </c>
      <c r="J792" s="22" t="e">
        <v>#N/A</v>
      </c>
      <c r="K792" s="22" t="e">
        <v>#N/A</v>
      </c>
      <c r="L792" s="22" t="e">
        <v>#N/A</v>
      </c>
      <c r="M792" s="22" t="e">
        <v>#N/A</v>
      </c>
      <c r="N792" s="23" t="s">
        <v>361</v>
      </c>
      <c r="O792" s="23" t="e">
        <v>#N/A</v>
      </c>
      <c r="P792" s="21" t="e">
        <f>Applications!$M792-Applications!$G792</f>
        <v>#N/A</v>
      </c>
    </row>
    <row r="793" spans="1:16" ht="20.25" customHeight="1" x14ac:dyDescent="0.35">
      <c r="A793" s="18" t="s">
        <v>2950</v>
      </c>
      <c r="B793" s="18" t="s">
        <v>275</v>
      </c>
      <c r="C793" s="18" t="s">
        <v>2083</v>
      </c>
      <c r="D793" s="18" t="s">
        <v>2951</v>
      </c>
      <c r="E793" s="18" t="s">
        <v>2841</v>
      </c>
      <c r="F793" s="18" t="s">
        <v>1551</v>
      </c>
      <c r="G793" s="19">
        <v>44350</v>
      </c>
      <c r="H793" s="18" t="s">
        <v>360</v>
      </c>
      <c r="I793" s="19" t="e">
        <v>#N/A</v>
      </c>
      <c r="J793" s="19" t="e">
        <v>#N/A</v>
      </c>
      <c r="K793" s="19" t="e">
        <v>#N/A</v>
      </c>
      <c r="L793" s="19" t="e">
        <v>#N/A</v>
      </c>
      <c r="M793" s="19" t="e">
        <v>#N/A</v>
      </c>
      <c r="N793" s="20" t="s">
        <v>361</v>
      </c>
      <c r="O793" s="20" t="e">
        <v>#N/A</v>
      </c>
      <c r="P793" s="18" t="e">
        <f>Applications!$M793-Applications!$G793</f>
        <v>#N/A</v>
      </c>
    </row>
    <row r="794" spans="1:16" ht="20.25" customHeight="1" x14ac:dyDescent="0.35">
      <c r="A794" s="21" t="s">
        <v>2952</v>
      </c>
      <c r="B794" s="21" t="s">
        <v>2953</v>
      </c>
      <c r="C794" s="21" t="s">
        <v>192</v>
      </c>
      <c r="D794" s="21" t="s">
        <v>2954</v>
      </c>
      <c r="E794" s="21" t="s">
        <v>2841</v>
      </c>
      <c r="F794" s="21" t="s">
        <v>1551</v>
      </c>
      <c r="G794" s="22">
        <v>44351</v>
      </c>
      <c r="H794" s="21" t="s">
        <v>370</v>
      </c>
      <c r="I794" s="22" t="e">
        <v>#N/A</v>
      </c>
      <c r="J794" s="22" t="e">
        <v>#N/A</v>
      </c>
      <c r="K794" s="22" t="e">
        <v>#N/A</v>
      </c>
      <c r="L794" s="22" t="e">
        <v>#N/A</v>
      </c>
      <c r="M794" s="22" t="e">
        <v>#N/A</v>
      </c>
      <c r="N794" s="23" t="s">
        <v>361</v>
      </c>
      <c r="O794" s="23" t="e">
        <v>#N/A</v>
      </c>
      <c r="P794" s="21" t="e">
        <f>Applications!$M794-Applications!$G794</f>
        <v>#N/A</v>
      </c>
    </row>
    <row r="795" spans="1:16" ht="20.25" customHeight="1" x14ac:dyDescent="0.35">
      <c r="A795" s="18" t="s">
        <v>2955</v>
      </c>
      <c r="B795" s="18" t="s">
        <v>2830</v>
      </c>
      <c r="C795" s="18" t="s">
        <v>2956</v>
      </c>
      <c r="D795" s="18" t="s">
        <v>2957</v>
      </c>
      <c r="E795" s="18" t="s">
        <v>2841</v>
      </c>
      <c r="F795" s="18" t="s">
        <v>1551</v>
      </c>
      <c r="G795" s="19">
        <v>44355</v>
      </c>
      <c r="H795" s="18" t="s">
        <v>360</v>
      </c>
      <c r="I795" s="19" t="e">
        <v>#N/A</v>
      </c>
      <c r="J795" s="19" t="e">
        <v>#N/A</v>
      </c>
      <c r="K795" s="19" t="e">
        <v>#N/A</v>
      </c>
      <c r="L795" s="19" t="e">
        <v>#N/A</v>
      </c>
      <c r="M795" s="19" t="e">
        <v>#N/A</v>
      </c>
      <c r="N795" s="20" t="s">
        <v>361</v>
      </c>
      <c r="O795" s="20" t="e">
        <v>#N/A</v>
      </c>
      <c r="P795" s="18" t="e">
        <f>Applications!$M795-Applications!$G795</f>
        <v>#N/A</v>
      </c>
    </row>
    <row r="796" spans="1:16" ht="20.25" customHeight="1" x14ac:dyDescent="0.35">
      <c r="A796" s="21" t="s">
        <v>2958</v>
      </c>
      <c r="B796" s="21" t="s">
        <v>2959</v>
      </c>
      <c r="C796" s="21" t="s">
        <v>2960</v>
      </c>
      <c r="D796" s="21" t="s">
        <v>2961</v>
      </c>
      <c r="E796" s="21" t="s">
        <v>2841</v>
      </c>
      <c r="F796" s="21" t="s">
        <v>1551</v>
      </c>
      <c r="G796" s="22">
        <v>44356</v>
      </c>
      <c r="H796" s="21" t="s">
        <v>360</v>
      </c>
      <c r="I796" s="22" t="e">
        <v>#N/A</v>
      </c>
      <c r="J796" s="22" t="e">
        <v>#N/A</v>
      </c>
      <c r="K796" s="22" t="e">
        <v>#N/A</v>
      </c>
      <c r="L796" s="22" t="e">
        <v>#N/A</v>
      </c>
      <c r="M796" s="22" t="e">
        <v>#N/A</v>
      </c>
      <c r="N796" s="23" t="s">
        <v>361</v>
      </c>
      <c r="O796" s="23" t="e">
        <v>#N/A</v>
      </c>
      <c r="P796" s="21" t="e">
        <f>Applications!$M796-Applications!$G796</f>
        <v>#N/A</v>
      </c>
    </row>
    <row r="797" spans="1:16" ht="20.25" customHeight="1" x14ac:dyDescent="0.35">
      <c r="A797" s="18" t="s">
        <v>2962</v>
      </c>
      <c r="B797" s="18" t="s">
        <v>2963</v>
      </c>
      <c r="C797" s="18" t="s">
        <v>2964</v>
      </c>
      <c r="D797" s="18" t="s">
        <v>2965</v>
      </c>
      <c r="E797" s="18" t="s">
        <v>2841</v>
      </c>
      <c r="F797" s="18" t="s">
        <v>1551</v>
      </c>
      <c r="G797" s="19">
        <v>44356</v>
      </c>
      <c r="H797" s="18" t="s">
        <v>370</v>
      </c>
      <c r="I797" s="19" t="e">
        <v>#N/A</v>
      </c>
      <c r="J797" s="19" t="e">
        <v>#N/A</v>
      </c>
      <c r="K797" s="19" t="e">
        <v>#N/A</v>
      </c>
      <c r="L797" s="19" t="e">
        <v>#N/A</v>
      </c>
      <c r="M797" s="19" t="e">
        <v>#N/A</v>
      </c>
      <c r="N797" s="20" t="s">
        <v>361</v>
      </c>
      <c r="O797" s="20" t="e">
        <v>#N/A</v>
      </c>
      <c r="P797" s="18" t="e">
        <f>Applications!$M797-Applications!$G797</f>
        <v>#N/A</v>
      </c>
    </row>
    <row r="798" spans="1:16" ht="20.25" customHeight="1" x14ac:dyDescent="0.35">
      <c r="A798" s="21" t="s">
        <v>2966</v>
      </c>
      <c r="B798" s="21" t="s">
        <v>2967</v>
      </c>
      <c r="C798" s="21" t="s">
        <v>2968</v>
      </c>
      <c r="D798" s="21" t="s">
        <v>2969</v>
      </c>
      <c r="E798" s="21" t="s">
        <v>2841</v>
      </c>
      <c r="F798" s="21" t="s">
        <v>1551</v>
      </c>
      <c r="G798" s="22">
        <v>44356</v>
      </c>
      <c r="H798" s="21" t="s">
        <v>360</v>
      </c>
      <c r="I798" s="22">
        <v>44363</v>
      </c>
      <c r="J798" s="22" t="e">
        <v>#N/A</v>
      </c>
      <c r="K798" s="22" t="e">
        <v>#N/A</v>
      </c>
      <c r="L798" s="22" t="e">
        <v>#N/A</v>
      </c>
      <c r="M798" s="22" t="e">
        <v>#N/A</v>
      </c>
      <c r="N798" s="23" t="s">
        <v>361</v>
      </c>
      <c r="O798" s="23" t="e">
        <v>#N/A</v>
      </c>
      <c r="P798" s="21" t="e">
        <f>Applications!$M798-Applications!$G798</f>
        <v>#N/A</v>
      </c>
    </row>
    <row r="799" spans="1:16" ht="20.25" customHeight="1" x14ac:dyDescent="0.35">
      <c r="A799" s="18" t="s">
        <v>2970</v>
      </c>
      <c r="B799" s="18" t="s">
        <v>2971</v>
      </c>
      <c r="C799" s="18" t="s">
        <v>2972</v>
      </c>
      <c r="D799" s="18" t="s">
        <v>2973</v>
      </c>
      <c r="E799" s="18" t="s">
        <v>2841</v>
      </c>
      <c r="F799" s="18" t="s">
        <v>1551</v>
      </c>
      <c r="G799" s="19">
        <v>44356</v>
      </c>
      <c r="H799" s="18" t="s">
        <v>360</v>
      </c>
      <c r="I799" s="19">
        <v>44362</v>
      </c>
      <c r="J799" s="19" t="e">
        <v>#N/A</v>
      </c>
      <c r="K799" s="19" t="e">
        <v>#N/A</v>
      </c>
      <c r="L799" s="19" t="e">
        <v>#N/A</v>
      </c>
      <c r="M799" s="19" t="e">
        <v>#N/A</v>
      </c>
      <c r="N799" s="20" t="s">
        <v>361</v>
      </c>
      <c r="O799" s="20" t="e">
        <v>#N/A</v>
      </c>
      <c r="P799" s="18" t="e">
        <f>Applications!$M799-Applications!$G799</f>
        <v>#N/A</v>
      </c>
    </row>
    <row r="800" spans="1:16" ht="20.25" customHeight="1" x14ac:dyDescent="0.35">
      <c r="A800" s="21" t="s">
        <v>2974</v>
      </c>
      <c r="B800" s="21" t="s">
        <v>253</v>
      </c>
      <c r="C800" s="21" t="s">
        <v>2975</v>
      </c>
      <c r="D800" s="21" t="s">
        <v>2976</v>
      </c>
      <c r="E800" s="21" t="s">
        <v>2841</v>
      </c>
      <c r="F800" s="21" t="s">
        <v>1551</v>
      </c>
      <c r="G800" s="22">
        <v>44343</v>
      </c>
      <c r="H800" s="21" t="s">
        <v>462</v>
      </c>
      <c r="I800" s="22">
        <v>44358</v>
      </c>
      <c r="J800" s="22" t="e">
        <v>#N/A</v>
      </c>
      <c r="K800" s="22" t="e">
        <v>#N/A</v>
      </c>
      <c r="L800" s="22" t="e">
        <v>#N/A</v>
      </c>
      <c r="M800" s="22" t="e">
        <v>#N/A</v>
      </c>
      <c r="N800" s="23" t="s">
        <v>361</v>
      </c>
      <c r="O800" s="23" t="e">
        <v>#N/A</v>
      </c>
      <c r="P800" s="21" t="e">
        <f>Applications!$M800-Applications!$G800</f>
        <v>#N/A</v>
      </c>
    </row>
    <row r="801" spans="1:16" ht="20.25" customHeight="1" x14ac:dyDescent="0.35">
      <c r="A801" s="18" t="s">
        <v>2977</v>
      </c>
      <c r="B801" s="18" t="s">
        <v>712</v>
      </c>
      <c r="C801" s="18" t="s">
        <v>2978</v>
      </c>
      <c r="D801" s="18" t="s">
        <v>2979</v>
      </c>
      <c r="E801" s="18" t="s">
        <v>2841</v>
      </c>
      <c r="F801" s="18" t="s">
        <v>1551</v>
      </c>
      <c r="G801" s="19">
        <v>44348</v>
      </c>
      <c r="H801" s="18" t="s">
        <v>360</v>
      </c>
      <c r="I801" s="19">
        <v>44356</v>
      </c>
      <c r="J801" s="19" t="e">
        <v>#N/A</v>
      </c>
      <c r="K801" s="19" t="e">
        <v>#N/A</v>
      </c>
      <c r="L801" s="19" t="e">
        <v>#N/A</v>
      </c>
      <c r="M801" s="19" t="e">
        <v>#N/A</v>
      </c>
      <c r="N801" s="20" t="s">
        <v>361</v>
      </c>
      <c r="O801" s="20" t="e">
        <v>#N/A</v>
      </c>
      <c r="P801" s="18" t="e">
        <f>Applications!$M801-Applications!$G801</f>
        <v>#N/A</v>
      </c>
    </row>
    <row r="802" spans="1:16" ht="20.25" customHeight="1" x14ac:dyDescent="0.35">
      <c r="A802" s="21" t="s">
        <v>2980</v>
      </c>
      <c r="B802" s="21" t="s">
        <v>2981</v>
      </c>
      <c r="C802" s="21" t="s">
        <v>2625</v>
      </c>
      <c r="D802" s="21" t="s">
        <v>2982</v>
      </c>
      <c r="E802" s="21" t="s">
        <v>2841</v>
      </c>
      <c r="F802" s="21" t="s">
        <v>1551</v>
      </c>
      <c r="G802" s="22">
        <v>44330</v>
      </c>
      <c r="H802" s="21" t="s">
        <v>370</v>
      </c>
      <c r="I802" s="22">
        <v>44337</v>
      </c>
      <c r="J802" s="22" t="e">
        <v>#N/A</v>
      </c>
      <c r="K802" s="22" t="e">
        <v>#N/A</v>
      </c>
      <c r="L802" s="22" t="e">
        <v>#N/A</v>
      </c>
      <c r="M802" s="22" t="e">
        <v>#N/A</v>
      </c>
      <c r="N802" s="23" t="s">
        <v>361</v>
      </c>
      <c r="O802" s="23" t="e">
        <v>#N/A</v>
      </c>
      <c r="P802" s="21" t="e">
        <f>Applications!$M802-Applications!$G802</f>
        <v>#N/A</v>
      </c>
    </row>
    <row r="803" spans="1:16" ht="20.25" customHeight="1" x14ac:dyDescent="0.35">
      <c r="A803" s="18" t="s">
        <v>2983</v>
      </c>
      <c r="B803" s="18" t="s">
        <v>2121</v>
      </c>
      <c r="C803" s="18" t="s">
        <v>486</v>
      </c>
      <c r="D803" s="18" t="s">
        <v>2984</v>
      </c>
      <c r="E803" s="18" t="s">
        <v>2841</v>
      </c>
      <c r="F803" s="18" t="s">
        <v>1551</v>
      </c>
      <c r="G803" s="19">
        <v>44326</v>
      </c>
      <c r="H803" s="18" t="s">
        <v>405</v>
      </c>
      <c r="I803" s="19">
        <v>44335</v>
      </c>
      <c r="J803" s="19" t="e">
        <v>#N/A</v>
      </c>
      <c r="K803" s="19" t="e">
        <v>#N/A</v>
      </c>
      <c r="L803" s="19" t="e">
        <v>#N/A</v>
      </c>
      <c r="M803" s="19" t="e">
        <v>#N/A</v>
      </c>
      <c r="N803" s="20" t="s">
        <v>361</v>
      </c>
      <c r="O803" s="20" t="e">
        <v>#N/A</v>
      </c>
      <c r="P803" s="18" t="e">
        <f>Applications!$M803-Applications!$G803</f>
        <v>#N/A</v>
      </c>
    </row>
    <row r="804" spans="1:16" ht="20.25" customHeight="1" x14ac:dyDescent="0.35">
      <c r="A804" s="21" t="s">
        <v>2985</v>
      </c>
      <c r="B804" s="21" t="s">
        <v>417</v>
      </c>
      <c r="C804" s="21" t="s">
        <v>2986</v>
      </c>
      <c r="D804" s="21" t="s">
        <v>2987</v>
      </c>
      <c r="E804" s="21" t="s">
        <v>2841</v>
      </c>
      <c r="F804" s="21" t="s">
        <v>1551</v>
      </c>
      <c r="G804" s="22">
        <v>44309</v>
      </c>
      <c r="H804" s="21" t="s">
        <v>370</v>
      </c>
      <c r="I804" s="22">
        <v>44323</v>
      </c>
      <c r="J804" s="22" t="e">
        <v>#N/A</v>
      </c>
      <c r="K804" s="22" t="e">
        <v>#N/A</v>
      </c>
      <c r="L804" s="22" t="e">
        <v>#N/A</v>
      </c>
      <c r="M804" s="22" t="e">
        <v>#N/A</v>
      </c>
      <c r="N804" s="23" t="s">
        <v>361</v>
      </c>
      <c r="O804" s="23" t="e">
        <v>#N/A</v>
      </c>
      <c r="P804" s="21" t="e">
        <f>Applications!$M804-Applications!$G804</f>
        <v>#N/A</v>
      </c>
    </row>
    <row r="805" spans="1:16" ht="20.25" customHeight="1" x14ac:dyDescent="0.35">
      <c r="A805" s="18" t="s">
        <v>2988</v>
      </c>
      <c r="B805" s="18" t="s">
        <v>998</v>
      </c>
      <c r="C805" s="18" t="s">
        <v>1540</v>
      </c>
      <c r="D805" s="18" t="s">
        <v>2989</v>
      </c>
      <c r="E805" s="18" t="s">
        <v>2841</v>
      </c>
      <c r="F805" s="18" t="s">
        <v>1551</v>
      </c>
      <c r="G805" s="19">
        <v>44315</v>
      </c>
      <c r="H805" s="18" t="s">
        <v>370</v>
      </c>
      <c r="I805" s="19">
        <v>44322</v>
      </c>
      <c r="J805" s="19" t="e">
        <v>#N/A</v>
      </c>
      <c r="K805" s="19" t="e">
        <v>#N/A</v>
      </c>
      <c r="L805" s="19" t="e">
        <v>#N/A</v>
      </c>
      <c r="M805" s="19" t="e">
        <v>#N/A</v>
      </c>
      <c r="N805" s="20" t="s">
        <v>361</v>
      </c>
      <c r="O805" s="20" t="e">
        <v>#N/A</v>
      </c>
      <c r="P805" s="18" t="e">
        <f>Applications!$M805-Applications!$G805</f>
        <v>#N/A</v>
      </c>
    </row>
    <row r="806" spans="1:16" ht="20.25" customHeight="1" x14ac:dyDescent="0.35">
      <c r="A806" s="21" t="s">
        <v>2990</v>
      </c>
      <c r="B806" s="21" t="s">
        <v>1331</v>
      </c>
      <c r="C806" s="21" t="s">
        <v>1767</v>
      </c>
      <c r="D806" s="21" t="s">
        <v>2991</v>
      </c>
      <c r="E806" s="21" t="s">
        <v>2841</v>
      </c>
      <c r="F806" s="21" t="s">
        <v>1551</v>
      </c>
      <c r="G806" s="22">
        <v>44309</v>
      </c>
      <c r="H806" s="21" t="s">
        <v>432</v>
      </c>
      <c r="I806" s="22">
        <v>44319</v>
      </c>
      <c r="J806" s="22" t="e">
        <v>#N/A</v>
      </c>
      <c r="K806" s="22" t="e">
        <v>#N/A</v>
      </c>
      <c r="L806" s="22" t="e">
        <v>#N/A</v>
      </c>
      <c r="M806" s="22" t="e">
        <v>#N/A</v>
      </c>
      <c r="N806" s="23" t="s">
        <v>361</v>
      </c>
      <c r="O806" s="23" t="e">
        <v>#N/A</v>
      </c>
      <c r="P806" s="21" t="e">
        <f>Applications!$M806-Applications!$G806</f>
        <v>#N/A</v>
      </c>
    </row>
    <row r="807" spans="1:16" ht="20.25" customHeight="1" x14ac:dyDescent="0.35">
      <c r="A807" s="18" t="s">
        <v>2992</v>
      </c>
      <c r="B807" s="18" t="s">
        <v>233</v>
      </c>
      <c r="C807" s="18" t="s">
        <v>2993</v>
      </c>
      <c r="D807" s="18" t="s">
        <v>2994</v>
      </c>
      <c r="E807" s="18" t="s">
        <v>2841</v>
      </c>
      <c r="F807" s="18" t="s">
        <v>1551</v>
      </c>
      <c r="G807" s="19">
        <v>44302</v>
      </c>
      <c r="H807" s="18" t="s">
        <v>360</v>
      </c>
      <c r="I807" s="19">
        <v>44309</v>
      </c>
      <c r="J807" s="19" t="e">
        <v>#N/A</v>
      </c>
      <c r="K807" s="19" t="e">
        <v>#N/A</v>
      </c>
      <c r="L807" s="19" t="e">
        <v>#N/A</v>
      </c>
      <c r="M807" s="19" t="e">
        <v>#N/A</v>
      </c>
      <c r="N807" s="20" t="s">
        <v>361</v>
      </c>
      <c r="O807" s="20" t="e">
        <v>#N/A</v>
      </c>
      <c r="P807" s="18" t="e">
        <f>Applications!$M807-Applications!$G807</f>
        <v>#N/A</v>
      </c>
    </row>
    <row r="808" spans="1:16" ht="20.25" customHeight="1" x14ac:dyDescent="0.35">
      <c r="A808" s="21" t="s">
        <v>2995</v>
      </c>
      <c r="B808" s="21" t="s">
        <v>166</v>
      </c>
      <c r="C808" s="21" t="s">
        <v>2996</v>
      </c>
      <c r="D808" s="21" t="s">
        <v>2997</v>
      </c>
      <c r="E808" s="21" t="s">
        <v>2841</v>
      </c>
      <c r="F808" s="21" t="s">
        <v>1551</v>
      </c>
      <c r="G808" s="22">
        <v>44293</v>
      </c>
      <c r="H808" s="21" t="s">
        <v>370</v>
      </c>
      <c r="I808" s="22">
        <v>44306</v>
      </c>
      <c r="J808" s="22" t="e">
        <v>#N/A</v>
      </c>
      <c r="K808" s="22" t="e">
        <v>#N/A</v>
      </c>
      <c r="L808" s="22" t="e">
        <v>#N/A</v>
      </c>
      <c r="M808" s="22" t="e">
        <v>#N/A</v>
      </c>
      <c r="N808" s="23" t="s">
        <v>361</v>
      </c>
      <c r="O808" s="23" t="e">
        <v>#N/A</v>
      </c>
      <c r="P808" s="21" t="e">
        <f>Applications!$M808-Applications!$G808</f>
        <v>#N/A</v>
      </c>
    </row>
    <row r="809" spans="1:16" ht="20.25" customHeight="1" x14ac:dyDescent="0.35">
      <c r="A809" s="18" t="s">
        <v>2998</v>
      </c>
      <c r="B809" s="18" t="s">
        <v>2999</v>
      </c>
      <c r="C809" s="18" t="s">
        <v>3000</v>
      </c>
      <c r="D809" s="18" t="s">
        <v>3001</v>
      </c>
      <c r="E809" s="18" t="s">
        <v>2841</v>
      </c>
      <c r="F809" s="18" t="s">
        <v>1551</v>
      </c>
      <c r="G809" s="19">
        <v>44281</v>
      </c>
      <c r="H809" s="18" t="s">
        <v>360</v>
      </c>
      <c r="I809" s="19">
        <v>44299</v>
      </c>
      <c r="J809" s="19" t="e">
        <v>#N/A</v>
      </c>
      <c r="K809" s="19" t="e">
        <v>#N/A</v>
      </c>
      <c r="L809" s="19" t="e">
        <v>#N/A</v>
      </c>
      <c r="M809" s="19" t="e">
        <v>#N/A</v>
      </c>
      <c r="N809" s="20" t="s">
        <v>361</v>
      </c>
      <c r="O809" s="20" t="e">
        <v>#N/A</v>
      </c>
      <c r="P809" s="18" t="e">
        <f>Applications!$M809-Applications!$G809</f>
        <v>#N/A</v>
      </c>
    </row>
    <row r="810" spans="1:16" ht="20.25" customHeight="1" x14ac:dyDescent="0.35">
      <c r="A810" s="21" t="s">
        <v>3002</v>
      </c>
      <c r="B810" s="21" t="s">
        <v>379</v>
      </c>
      <c r="C810" s="21" t="s">
        <v>3003</v>
      </c>
      <c r="D810" s="21" t="s">
        <v>3004</v>
      </c>
      <c r="E810" s="21" t="s">
        <v>2841</v>
      </c>
      <c r="F810" s="21" t="s">
        <v>1551</v>
      </c>
      <c r="G810" s="22">
        <v>44280</v>
      </c>
      <c r="H810" s="21" t="s">
        <v>360</v>
      </c>
      <c r="I810" s="22">
        <v>44287</v>
      </c>
      <c r="J810" s="22" t="e">
        <v>#N/A</v>
      </c>
      <c r="K810" s="22" t="e">
        <v>#N/A</v>
      </c>
      <c r="L810" s="22" t="e">
        <v>#N/A</v>
      </c>
      <c r="M810" s="22" t="e">
        <v>#N/A</v>
      </c>
      <c r="N810" s="23" t="s">
        <v>361</v>
      </c>
      <c r="O810" s="23" t="e">
        <v>#N/A</v>
      </c>
      <c r="P810" s="21" t="e">
        <f>Applications!$M810-Applications!$G810</f>
        <v>#N/A</v>
      </c>
    </row>
    <row r="811" spans="1:16" ht="20.25" customHeight="1" x14ac:dyDescent="0.35">
      <c r="A811" s="18" t="s">
        <v>3005</v>
      </c>
      <c r="B811" s="18" t="s">
        <v>955</v>
      </c>
      <c r="C811" s="18" t="s">
        <v>2624</v>
      </c>
      <c r="D811" s="18" t="s">
        <v>3006</v>
      </c>
      <c r="E811" s="18" t="s">
        <v>2841</v>
      </c>
      <c r="F811" s="18" t="s">
        <v>1551</v>
      </c>
      <c r="G811" s="19">
        <v>44281</v>
      </c>
      <c r="H811" s="18" t="s">
        <v>360</v>
      </c>
      <c r="I811" s="19">
        <v>44286</v>
      </c>
      <c r="J811" s="19" t="e">
        <v>#N/A</v>
      </c>
      <c r="K811" s="19" t="e">
        <v>#N/A</v>
      </c>
      <c r="L811" s="19" t="e">
        <v>#N/A</v>
      </c>
      <c r="M811" s="19" t="e">
        <v>#N/A</v>
      </c>
      <c r="N811" s="20" t="s">
        <v>361</v>
      </c>
      <c r="O811" s="20" t="e">
        <v>#N/A</v>
      </c>
      <c r="P811" s="18" t="e">
        <f>Applications!$M811-Applications!$G811</f>
        <v>#N/A</v>
      </c>
    </row>
    <row r="812" spans="1:16" ht="20.25" customHeight="1" x14ac:dyDescent="0.35">
      <c r="A812" s="21" t="s">
        <v>3007</v>
      </c>
      <c r="B812" s="21" t="s">
        <v>250</v>
      </c>
      <c r="C812" s="21" t="s">
        <v>3008</v>
      </c>
      <c r="D812" s="21" t="s">
        <v>3009</v>
      </c>
      <c r="E812" s="21" t="s">
        <v>2841</v>
      </c>
      <c r="F812" s="21" t="s">
        <v>1551</v>
      </c>
      <c r="G812" s="22">
        <v>44252</v>
      </c>
      <c r="H812" s="21" t="s">
        <v>360</v>
      </c>
      <c r="I812" s="22">
        <v>44264</v>
      </c>
      <c r="J812" s="22" t="e">
        <v>#N/A</v>
      </c>
      <c r="K812" s="22" t="e">
        <v>#N/A</v>
      </c>
      <c r="L812" s="22" t="e">
        <v>#N/A</v>
      </c>
      <c r="M812" s="22" t="e">
        <v>#N/A</v>
      </c>
      <c r="N812" s="23" t="s">
        <v>361</v>
      </c>
      <c r="O812" s="23" t="e">
        <v>#N/A</v>
      </c>
      <c r="P812" s="21" t="e">
        <f>Applications!$M812-Applications!$G812</f>
        <v>#N/A</v>
      </c>
    </row>
    <row r="813" spans="1:16" ht="20.25" customHeight="1" x14ac:dyDescent="0.35">
      <c r="A813" s="18" t="s">
        <v>3010</v>
      </c>
      <c r="B813" s="18" t="s">
        <v>253</v>
      </c>
      <c r="C813" s="18" t="s">
        <v>3011</v>
      </c>
      <c r="D813" s="18" t="s">
        <v>3012</v>
      </c>
      <c r="E813" s="18" t="s">
        <v>2841</v>
      </c>
      <c r="F813" s="18" t="s">
        <v>1551</v>
      </c>
      <c r="G813" s="19">
        <v>44256</v>
      </c>
      <c r="H813" s="18" t="s">
        <v>360</v>
      </c>
      <c r="I813" s="19">
        <v>44263</v>
      </c>
      <c r="J813" s="19" t="e">
        <v>#N/A</v>
      </c>
      <c r="K813" s="19" t="e">
        <v>#N/A</v>
      </c>
      <c r="L813" s="19" t="e">
        <v>#N/A</v>
      </c>
      <c r="M813" s="19" t="e">
        <v>#N/A</v>
      </c>
      <c r="N813" s="20" t="s">
        <v>361</v>
      </c>
      <c r="O813" s="20" t="e">
        <v>#N/A</v>
      </c>
      <c r="P813" s="18" t="e">
        <f>Applications!$M813-Applications!$G813</f>
        <v>#N/A</v>
      </c>
    </row>
    <row r="814" spans="1:16" ht="20.25" customHeight="1" x14ac:dyDescent="0.35">
      <c r="A814" s="21" t="s">
        <v>3013</v>
      </c>
      <c r="B814" s="21" t="s">
        <v>3014</v>
      </c>
      <c r="C814" s="21" t="s">
        <v>3015</v>
      </c>
      <c r="D814" s="21" t="s">
        <v>3016</v>
      </c>
      <c r="E814" s="21" t="s">
        <v>2841</v>
      </c>
      <c r="F814" s="21" t="s">
        <v>1551</v>
      </c>
      <c r="G814" s="22">
        <v>44242</v>
      </c>
      <c r="H814" s="21" t="s">
        <v>360</v>
      </c>
      <c r="I814" s="22">
        <v>44250</v>
      </c>
      <c r="J814" s="22" t="e">
        <v>#N/A</v>
      </c>
      <c r="K814" s="22" t="e">
        <v>#N/A</v>
      </c>
      <c r="L814" s="22" t="e">
        <v>#N/A</v>
      </c>
      <c r="M814" s="22" t="e">
        <v>#N/A</v>
      </c>
      <c r="N814" s="23" t="s">
        <v>361</v>
      </c>
      <c r="O814" s="23" t="e">
        <v>#N/A</v>
      </c>
      <c r="P814" s="21" t="e">
        <f>Applications!$M814-Applications!$G814</f>
        <v>#N/A</v>
      </c>
    </row>
    <row r="815" spans="1:16" ht="20.25" customHeight="1" x14ac:dyDescent="0.35">
      <c r="A815" s="18" t="s">
        <v>3017</v>
      </c>
      <c r="B815" s="18" t="s">
        <v>1774</v>
      </c>
      <c r="C815" s="18" t="s">
        <v>1332</v>
      </c>
      <c r="D815" s="18" t="s">
        <v>3018</v>
      </c>
      <c r="E815" s="18" t="s">
        <v>2841</v>
      </c>
      <c r="F815" s="18" t="s">
        <v>1551</v>
      </c>
      <c r="G815" s="19">
        <v>44239</v>
      </c>
      <c r="H815" s="18" t="s">
        <v>360</v>
      </c>
      <c r="I815" s="19">
        <v>44244</v>
      </c>
      <c r="J815" s="19" t="e">
        <v>#N/A</v>
      </c>
      <c r="K815" s="19" t="e">
        <v>#N/A</v>
      </c>
      <c r="L815" s="19" t="e">
        <v>#N/A</v>
      </c>
      <c r="M815" s="19" t="e">
        <v>#N/A</v>
      </c>
      <c r="N815" s="20" t="s">
        <v>361</v>
      </c>
      <c r="O815" s="20" t="e">
        <v>#N/A</v>
      </c>
      <c r="P815" s="18" t="e">
        <f>Applications!$M815-Applications!$G815</f>
        <v>#N/A</v>
      </c>
    </row>
    <row r="816" spans="1:16" ht="20.25" customHeight="1" x14ac:dyDescent="0.35">
      <c r="A816" s="21" t="s">
        <v>3019</v>
      </c>
      <c r="B816" s="21" t="s">
        <v>3020</v>
      </c>
      <c r="C816" s="21" t="s">
        <v>3021</v>
      </c>
      <c r="D816" s="21" t="s">
        <v>3022</v>
      </c>
      <c r="E816" s="21" t="s">
        <v>2841</v>
      </c>
      <c r="F816" s="21" t="s">
        <v>1551</v>
      </c>
      <c r="G816" s="22">
        <v>44237</v>
      </c>
      <c r="H816" s="21" t="s">
        <v>544</v>
      </c>
      <c r="I816" s="22">
        <v>44243</v>
      </c>
      <c r="J816" s="22" t="e">
        <v>#N/A</v>
      </c>
      <c r="K816" s="22" t="e">
        <v>#N/A</v>
      </c>
      <c r="L816" s="22" t="e">
        <v>#N/A</v>
      </c>
      <c r="M816" s="22" t="e">
        <v>#N/A</v>
      </c>
      <c r="N816" s="23" t="s">
        <v>361</v>
      </c>
      <c r="O816" s="23" t="e">
        <v>#N/A</v>
      </c>
      <c r="P816" s="21" t="e">
        <f>Applications!$M816-Applications!$G816</f>
        <v>#N/A</v>
      </c>
    </row>
    <row r="817" spans="1:16" ht="20.25" customHeight="1" x14ac:dyDescent="0.35">
      <c r="A817" s="18" t="s">
        <v>3023</v>
      </c>
      <c r="B817" s="18" t="s">
        <v>3024</v>
      </c>
      <c r="C817" s="18" t="s">
        <v>3025</v>
      </c>
      <c r="D817" s="18" t="s">
        <v>3026</v>
      </c>
      <c r="E817" s="18" t="s">
        <v>2841</v>
      </c>
      <c r="F817" s="18" t="s">
        <v>1551</v>
      </c>
      <c r="G817" s="19">
        <v>44225</v>
      </c>
      <c r="H817" s="18" t="s">
        <v>360</v>
      </c>
      <c r="I817" s="19">
        <v>44239</v>
      </c>
      <c r="J817" s="19" t="e">
        <v>#N/A</v>
      </c>
      <c r="K817" s="19" t="e">
        <v>#N/A</v>
      </c>
      <c r="L817" s="19" t="e">
        <v>#N/A</v>
      </c>
      <c r="M817" s="19" t="e">
        <v>#N/A</v>
      </c>
      <c r="N817" s="20" t="s">
        <v>361</v>
      </c>
      <c r="O817" s="20" t="e">
        <v>#N/A</v>
      </c>
      <c r="P817" s="18" t="e">
        <f>Applications!$M817-Applications!$G817</f>
        <v>#N/A</v>
      </c>
    </row>
    <row r="818" spans="1:16" ht="20.25" customHeight="1" x14ac:dyDescent="0.35">
      <c r="A818" s="21" t="s">
        <v>3027</v>
      </c>
      <c r="B818" s="21" t="s">
        <v>3028</v>
      </c>
      <c r="C818" s="21" t="s">
        <v>1647</v>
      </c>
      <c r="D818" s="21" t="s">
        <v>3029</v>
      </c>
      <c r="E818" s="21" t="s">
        <v>2841</v>
      </c>
      <c r="F818" s="21" t="s">
        <v>1551</v>
      </c>
      <c r="G818" s="22">
        <v>44215</v>
      </c>
      <c r="H818" s="21" t="s">
        <v>360</v>
      </c>
      <c r="I818" s="22">
        <v>44229</v>
      </c>
      <c r="J818" s="22" t="e">
        <v>#N/A</v>
      </c>
      <c r="K818" s="22" t="e">
        <v>#N/A</v>
      </c>
      <c r="L818" s="22" t="e">
        <v>#N/A</v>
      </c>
      <c r="M818" s="22" t="e">
        <v>#N/A</v>
      </c>
      <c r="N818" s="23" t="s">
        <v>361</v>
      </c>
      <c r="O818" s="23" t="e">
        <v>#N/A</v>
      </c>
      <c r="P818" s="21" t="e">
        <f>Applications!$M818-Applications!$G818</f>
        <v>#N/A</v>
      </c>
    </row>
    <row r="819" spans="1:16" ht="20.25" customHeight="1" x14ac:dyDescent="0.35">
      <c r="A819" s="18" t="s">
        <v>3030</v>
      </c>
      <c r="B819" s="18" t="s">
        <v>3031</v>
      </c>
      <c r="C819" s="18" t="s">
        <v>618</v>
      </c>
      <c r="D819" s="18" t="s">
        <v>3032</v>
      </c>
      <c r="E819" s="18" t="s">
        <v>2841</v>
      </c>
      <c r="F819" s="18" t="s">
        <v>1551</v>
      </c>
      <c r="G819" s="19">
        <v>44348</v>
      </c>
      <c r="H819" s="18" t="s">
        <v>360</v>
      </c>
      <c r="I819" s="19">
        <v>44363</v>
      </c>
      <c r="J819" s="19">
        <v>44379</v>
      </c>
      <c r="K819" s="19" t="e">
        <v>#N/A</v>
      </c>
      <c r="L819" s="19" t="e">
        <v>#N/A</v>
      </c>
      <c r="M819" s="19" t="e">
        <v>#N/A</v>
      </c>
      <c r="N819" s="20" t="s">
        <v>361</v>
      </c>
      <c r="O819" s="20" t="e">
        <v>#N/A</v>
      </c>
      <c r="P819" s="18" t="e">
        <f>Applications!$M819-Applications!$G819</f>
        <v>#N/A</v>
      </c>
    </row>
    <row r="820" spans="1:16" ht="20.25" customHeight="1" x14ac:dyDescent="0.35">
      <c r="A820" s="21" t="s">
        <v>3033</v>
      </c>
      <c r="B820" s="21" t="s">
        <v>2129</v>
      </c>
      <c r="C820" s="21" t="s">
        <v>3034</v>
      </c>
      <c r="D820" s="21" t="s">
        <v>3035</v>
      </c>
      <c r="E820" s="21" t="s">
        <v>2841</v>
      </c>
      <c r="F820" s="21" t="s">
        <v>1551</v>
      </c>
      <c r="G820" s="22">
        <v>44350</v>
      </c>
      <c r="H820" s="21" t="s">
        <v>360</v>
      </c>
      <c r="I820" s="22">
        <v>44368</v>
      </c>
      <c r="J820" s="22">
        <v>44375</v>
      </c>
      <c r="K820" s="22" t="e">
        <v>#N/A</v>
      </c>
      <c r="L820" s="22" t="e">
        <v>#N/A</v>
      </c>
      <c r="M820" s="22" t="e">
        <v>#N/A</v>
      </c>
      <c r="N820" s="23" t="s">
        <v>361</v>
      </c>
      <c r="O820" s="23" t="e">
        <v>#N/A</v>
      </c>
      <c r="P820" s="21" t="e">
        <f>Applications!$M820-Applications!$G820</f>
        <v>#N/A</v>
      </c>
    </row>
    <row r="821" spans="1:16" ht="20.25" customHeight="1" x14ac:dyDescent="0.35">
      <c r="A821" s="18" t="s">
        <v>3036</v>
      </c>
      <c r="B821" s="18" t="s">
        <v>3037</v>
      </c>
      <c r="C821" s="18" t="s">
        <v>2960</v>
      </c>
      <c r="D821" s="18" t="s">
        <v>3038</v>
      </c>
      <c r="E821" s="18" t="s">
        <v>2841</v>
      </c>
      <c r="F821" s="18" t="s">
        <v>1551</v>
      </c>
      <c r="G821" s="19">
        <v>44356</v>
      </c>
      <c r="H821" s="18" t="s">
        <v>360</v>
      </c>
      <c r="I821" s="19">
        <v>44368</v>
      </c>
      <c r="J821" s="19">
        <v>44375</v>
      </c>
      <c r="K821" s="19" t="e">
        <v>#N/A</v>
      </c>
      <c r="L821" s="19" t="e">
        <v>#N/A</v>
      </c>
      <c r="M821" s="19" t="e">
        <v>#N/A</v>
      </c>
      <c r="N821" s="20" t="s">
        <v>361</v>
      </c>
      <c r="O821" s="20" t="e">
        <v>#N/A</v>
      </c>
      <c r="P821" s="18" t="e">
        <f>Applications!$M821-Applications!$G821</f>
        <v>#N/A</v>
      </c>
    </row>
    <row r="822" spans="1:16" ht="20.25" customHeight="1" x14ac:dyDescent="0.35">
      <c r="A822" s="21" t="s">
        <v>3039</v>
      </c>
      <c r="B822" s="21" t="s">
        <v>1657</v>
      </c>
      <c r="C822" s="21" t="s">
        <v>3040</v>
      </c>
      <c r="D822" s="21" t="s">
        <v>3041</v>
      </c>
      <c r="E822" s="21" t="s">
        <v>2841</v>
      </c>
      <c r="F822" s="21" t="s">
        <v>1551</v>
      </c>
      <c r="G822" s="22">
        <v>44343</v>
      </c>
      <c r="H822" s="21" t="s">
        <v>360</v>
      </c>
      <c r="I822" s="22">
        <v>44357</v>
      </c>
      <c r="J822" s="22">
        <v>44368</v>
      </c>
      <c r="K822" s="22" t="e">
        <v>#N/A</v>
      </c>
      <c r="L822" s="22" t="e">
        <v>#N/A</v>
      </c>
      <c r="M822" s="22" t="e">
        <v>#N/A</v>
      </c>
      <c r="N822" s="23" t="s">
        <v>361</v>
      </c>
      <c r="O822" s="23" t="e">
        <v>#N/A</v>
      </c>
      <c r="P822" s="21" t="e">
        <f>Applications!$M822-Applications!$G822</f>
        <v>#N/A</v>
      </c>
    </row>
    <row r="823" spans="1:16" ht="20.25" customHeight="1" x14ac:dyDescent="0.35">
      <c r="A823" s="18" t="s">
        <v>3042</v>
      </c>
      <c r="B823" s="18" t="s">
        <v>3043</v>
      </c>
      <c r="C823" s="18" t="s">
        <v>3044</v>
      </c>
      <c r="D823" s="18" t="s">
        <v>3045</v>
      </c>
      <c r="E823" s="18" t="s">
        <v>2841</v>
      </c>
      <c r="F823" s="18" t="s">
        <v>1551</v>
      </c>
      <c r="G823" s="19">
        <v>44343</v>
      </c>
      <c r="H823" s="18" t="s">
        <v>370</v>
      </c>
      <c r="I823" s="19">
        <v>44354</v>
      </c>
      <c r="J823" s="19">
        <v>44363</v>
      </c>
      <c r="K823" s="19" t="e">
        <v>#N/A</v>
      </c>
      <c r="L823" s="19" t="e">
        <v>#N/A</v>
      </c>
      <c r="M823" s="19" t="e">
        <v>#N/A</v>
      </c>
      <c r="N823" s="20" t="s">
        <v>361</v>
      </c>
      <c r="O823" s="20" t="e">
        <v>#N/A</v>
      </c>
      <c r="P823" s="18" t="e">
        <f>Applications!$M823-Applications!$G823</f>
        <v>#N/A</v>
      </c>
    </row>
    <row r="824" spans="1:16" ht="20.25" customHeight="1" x14ac:dyDescent="0.35">
      <c r="A824" s="21" t="s">
        <v>3046</v>
      </c>
      <c r="B824" s="21" t="s">
        <v>3047</v>
      </c>
      <c r="C824" s="21" t="s">
        <v>3048</v>
      </c>
      <c r="D824" s="21" t="s">
        <v>3049</v>
      </c>
      <c r="E824" s="21" t="s">
        <v>2841</v>
      </c>
      <c r="F824" s="21" t="s">
        <v>1551</v>
      </c>
      <c r="G824" s="22">
        <v>44329</v>
      </c>
      <c r="H824" s="21" t="s">
        <v>370</v>
      </c>
      <c r="I824" s="22">
        <v>44344</v>
      </c>
      <c r="J824" s="22">
        <v>44362</v>
      </c>
      <c r="K824" s="22" t="e">
        <v>#N/A</v>
      </c>
      <c r="L824" s="22" t="e">
        <v>#N/A</v>
      </c>
      <c r="M824" s="22" t="e">
        <v>#N/A</v>
      </c>
      <c r="N824" s="23" t="s">
        <v>361</v>
      </c>
      <c r="O824" s="23" t="e">
        <v>#N/A</v>
      </c>
      <c r="P824" s="21" t="e">
        <f>Applications!$M824-Applications!$G824</f>
        <v>#N/A</v>
      </c>
    </row>
    <row r="825" spans="1:16" ht="20.25" customHeight="1" x14ac:dyDescent="0.35">
      <c r="A825" s="18" t="s">
        <v>3050</v>
      </c>
      <c r="B825" s="18" t="s">
        <v>206</v>
      </c>
      <c r="C825" s="18" t="s">
        <v>3051</v>
      </c>
      <c r="D825" s="18" t="s">
        <v>3052</v>
      </c>
      <c r="E825" s="18" t="s">
        <v>2841</v>
      </c>
      <c r="F825" s="18" t="s">
        <v>1551</v>
      </c>
      <c r="G825" s="19">
        <v>44330</v>
      </c>
      <c r="H825" s="18" t="s">
        <v>370</v>
      </c>
      <c r="I825" s="19">
        <v>44342</v>
      </c>
      <c r="J825" s="19">
        <v>44351</v>
      </c>
      <c r="K825" s="19" t="e">
        <v>#N/A</v>
      </c>
      <c r="L825" s="19" t="e">
        <v>#N/A</v>
      </c>
      <c r="M825" s="19" t="e">
        <v>#N/A</v>
      </c>
      <c r="N825" s="20" t="s">
        <v>361</v>
      </c>
      <c r="O825" s="20" t="e">
        <v>#N/A</v>
      </c>
      <c r="P825" s="18" t="e">
        <f>Applications!$M825-Applications!$G825</f>
        <v>#N/A</v>
      </c>
    </row>
    <row r="826" spans="1:16" ht="20.25" customHeight="1" x14ac:dyDescent="0.35">
      <c r="A826" s="21" t="s">
        <v>3053</v>
      </c>
      <c r="B826" s="21" t="s">
        <v>448</v>
      </c>
      <c r="C826" s="21" t="s">
        <v>3054</v>
      </c>
      <c r="D826" s="21" t="s">
        <v>3055</v>
      </c>
      <c r="E826" s="21" t="s">
        <v>2841</v>
      </c>
      <c r="F826" s="21" t="s">
        <v>1551</v>
      </c>
      <c r="G826" s="22">
        <v>44329</v>
      </c>
      <c r="H826" s="21" t="s">
        <v>370</v>
      </c>
      <c r="I826" s="22">
        <v>44340</v>
      </c>
      <c r="J826" s="22">
        <v>44350</v>
      </c>
      <c r="K826" s="22" t="e">
        <v>#N/A</v>
      </c>
      <c r="L826" s="22" t="e">
        <v>#N/A</v>
      </c>
      <c r="M826" s="22" t="e">
        <v>#N/A</v>
      </c>
      <c r="N826" s="23" t="s">
        <v>361</v>
      </c>
      <c r="O826" s="23" t="e">
        <v>#N/A</v>
      </c>
      <c r="P826" s="21" t="e">
        <f>Applications!$M826-Applications!$G826</f>
        <v>#N/A</v>
      </c>
    </row>
    <row r="827" spans="1:16" ht="20.25" customHeight="1" x14ac:dyDescent="0.35">
      <c r="A827" s="18" t="s">
        <v>3056</v>
      </c>
      <c r="B827" s="18" t="s">
        <v>414</v>
      </c>
      <c r="C827" s="18" t="s">
        <v>3057</v>
      </c>
      <c r="D827" s="18" t="s">
        <v>3058</v>
      </c>
      <c r="E827" s="18" t="s">
        <v>2841</v>
      </c>
      <c r="F827" s="18" t="s">
        <v>1551</v>
      </c>
      <c r="G827" s="19">
        <v>44322</v>
      </c>
      <c r="H827" s="18" t="s">
        <v>462</v>
      </c>
      <c r="I827" s="19">
        <v>44334</v>
      </c>
      <c r="J827" s="19">
        <v>44344</v>
      </c>
      <c r="K827" s="19" t="e">
        <v>#N/A</v>
      </c>
      <c r="L827" s="19" t="e">
        <v>#N/A</v>
      </c>
      <c r="M827" s="19" t="e">
        <v>#N/A</v>
      </c>
      <c r="N827" s="20" t="s">
        <v>361</v>
      </c>
      <c r="O827" s="20" t="e">
        <v>#N/A</v>
      </c>
      <c r="P827" s="18" t="e">
        <f>Applications!$M827-Applications!$G827</f>
        <v>#N/A</v>
      </c>
    </row>
    <row r="828" spans="1:16" ht="20.25" customHeight="1" x14ac:dyDescent="0.35">
      <c r="A828" s="21" t="s">
        <v>3059</v>
      </c>
      <c r="B828" s="21" t="s">
        <v>3060</v>
      </c>
      <c r="C828" s="21" t="s">
        <v>2264</v>
      </c>
      <c r="D828" s="21" t="s">
        <v>3061</v>
      </c>
      <c r="E828" s="21" t="s">
        <v>2841</v>
      </c>
      <c r="F828" s="21" t="s">
        <v>1551</v>
      </c>
      <c r="G828" s="22">
        <v>44322</v>
      </c>
      <c r="H828" s="21" t="s">
        <v>360</v>
      </c>
      <c r="I828" s="22">
        <v>44329</v>
      </c>
      <c r="J828" s="22">
        <v>44343</v>
      </c>
      <c r="K828" s="22" t="e">
        <v>#N/A</v>
      </c>
      <c r="L828" s="22" t="e">
        <v>#N/A</v>
      </c>
      <c r="M828" s="22" t="e">
        <v>#N/A</v>
      </c>
      <c r="N828" s="23" t="s">
        <v>361</v>
      </c>
      <c r="O828" s="23" t="e">
        <v>#N/A</v>
      </c>
      <c r="P828" s="21" t="e">
        <f>Applications!$M828-Applications!$G828</f>
        <v>#N/A</v>
      </c>
    </row>
    <row r="829" spans="1:16" ht="20.25" customHeight="1" x14ac:dyDescent="0.35">
      <c r="A829" s="18" t="s">
        <v>3062</v>
      </c>
      <c r="B829" s="18" t="s">
        <v>3063</v>
      </c>
      <c r="C829" s="18" t="s">
        <v>3064</v>
      </c>
      <c r="D829" s="18" t="s">
        <v>3065</v>
      </c>
      <c r="E829" s="18" t="s">
        <v>2841</v>
      </c>
      <c r="F829" s="18" t="s">
        <v>1551</v>
      </c>
      <c r="G829" s="19">
        <v>44316</v>
      </c>
      <c r="H829" s="18" t="s">
        <v>462</v>
      </c>
      <c r="I829" s="19">
        <v>44323</v>
      </c>
      <c r="J829" s="19">
        <v>44333</v>
      </c>
      <c r="K829" s="19" t="e">
        <v>#N/A</v>
      </c>
      <c r="L829" s="19" t="e">
        <v>#N/A</v>
      </c>
      <c r="M829" s="19" t="e">
        <v>#N/A</v>
      </c>
      <c r="N829" s="20" t="s">
        <v>361</v>
      </c>
      <c r="O829" s="20" t="e">
        <v>#N/A</v>
      </c>
      <c r="P829" s="18" t="e">
        <f>Applications!$M829-Applications!$G829</f>
        <v>#N/A</v>
      </c>
    </row>
    <row r="830" spans="1:16" ht="20.25" customHeight="1" x14ac:dyDescent="0.35">
      <c r="A830" s="21" t="s">
        <v>3066</v>
      </c>
      <c r="B830" s="21" t="s">
        <v>330</v>
      </c>
      <c r="C830" s="21" t="s">
        <v>3067</v>
      </c>
      <c r="D830" s="21" t="s">
        <v>3068</v>
      </c>
      <c r="E830" s="21" t="s">
        <v>2841</v>
      </c>
      <c r="F830" s="21" t="s">
        <v>1551</v>
      </c>
      <c r="G830" s="22">
        <v>44295</v>
      </c>
      <c r="H830" s="21" t="s">
        <v>370</v>
      </c>
      <c r="I830" s="22">
        <v>44312</v>
      </c>
      <c r="J830" s="22">
        <v>44326</v>
      </c>
      <c r="K830" s="22" t="e">
        <v>#N/A</v>
      </c>
      <c r="L830" s="22" t="e">
        <v>#N/A</v>
      </c>
      <c r="M830" s="22" t="e">
        <v>#N/A</v>
      </c>
      <c r="N830" s="23" t="s">
        <v>361</v>
      </c>
      <c r="O830" s="23" t="e">
        <v>#N/A</v>
      </c>
      <c r="P830" s="21" t="e">
        <f>Applications!$M830-Applications!$G830</f>
        <v>#N/A</v>
      </c>
    </row>
    <row r="831" spans="1:16" ht="20.25" customHeight="1" x14ac:dyDescent="0.35">
      <c r="A831" s="18" t="s">
        <v>3069</v>
      </c>
      <c r="B831" s="18" t="s">
        <v>1673</v>
      </c>
      <c r="C831" s="18" t="s">
        <v>1744</v>
      </c>
      <c r="D831" s="18" t="s">
        <v>3070</v>
      </c>
      <c r="E831" s="18" t="s">
        <v>2841</v>
      </c>
      <c r="F831" s="18" t="s">
        <v>1551</v>
      </c>
      <c r="G831" s="19">
        <v>44278</v>
      </c>
      <c r="H831" s="18" t="s">
        <v>462</v>
      </c>
      <c r="I831" s="19">
        <v>44295</v>
      </c>
      <c r="J831" s="19">
        <v>44313</v>
      </c>
      <c r="K831" s="19" t="e">
        <v>#N/A</v>
      </c>
      <c r="L831" s="19" t="e">
        <v>#N/A</v>
      </c>
      <c r="M831" s="19" t="e">
        <v>#N/A</v>
      </c>
      <c r="N831" s="20" t="s">
        <v>361</v>
      </c>
      <c r="O831" s="20" t="e">
        <v>#N/A</v>
      </c>
      <c r="P831" s="18" t="e">
        <f>Applications!$M831-Applications!$G831</f>
        <v>#N/A</v>
      </c>
    </row>
    <row r="832" spans="1:16" ht="20.25" customHeight="1" x14ac:dyDescent="0.35">
      <c r="A832" s="21" t="s">
        <v>3071</v>
      </c>
      <c r="B832" s="21" t="s">
        <v>1240</v>
      </c>
      <c r="C832" s="21" t="s">
        <v>3072</v>
      </c>
      <c r="D832" s="21" t="s">
        <v>3073</v>
      </c>
      <c r="E832" s="21" t="s">
        <v>2841</v>
      </c>
      <c r="F832" s="21" t="s">
        <v>1551</v>
      </c>
      <c r="G832" s="22">
        <v>44267</v>
      </c>
      <c r="H832" s="21" t="s">
        <v>360</v>
      </c>
      <c r="I832" s="22">
        <v>44277</v>
      </c>
      <c r="J832" s="22">
        <v>44284</v>
      </c>
      <c r="K832" s="22" t="e">
        <v>#N/A</v>
      </c>
      <c r="L832" s="22" t="e">
        <v>#N/A</v>
      </c>
      <c r="M832" s="22" t="e">
        <v>#N/A</v>
      </c>
      <c r="N832" s="23" t="s">
        <v>361</v>
      </c>
      <c r="O832" s="23" t="e">
        <v>#N/A</v>
      </c>
      <c r="P832" s="21" t="e">
        <f>Applications!$M832-Applications!$G832</f>
        <v>#N/A</v>
      </c>
    </row>
    <row r="833" spans="1:16" ht="20.25" customHeight="1" x14ac:dyDescent="0.35">
      <c r="A833" s="18" t="s">
        <v>3074</v>
      </c>
      <c r="B833" s="18" t="s">
        <v>1934</v>
      </c>
      <c r="C833" s="18" t="s">
        <v>1587</v>
      </c>
      <c r="D833" s="18" t="s">
        <v>3075</v>
      </c>
      <c r="E833" s="18" t="s">
        <v>2841</v>
      </c>
      <c r="F833" s="18" t="s">
        <v>1551</v>
      </c>
      <c r="G833" s="19">
        <v>44252</v>
      </c>
      <c r="H833" s="18" t="s">
        <v>370</v>
      </c>
      <c r="I833" s="19">
        <v>44263</v>
      </c>
      <c r="J833" s="19">
        <v>44272</v>
      </c>
      <c r="K833" s="19" t="e">
        <v>#N/A</v>
      </c>
      <c r="L833" s="19" t="e">
        <v>#N/A</v>
      </c>
      <c r="M833" s="19" t="e">
        <v>#N/A</v>
      </c>
      <c r="N833" s="20" t="s">
        <v>361</v>
      </c>
      <c r="O833" s="20" t="e">
        <v>#N/A</v>
      </c>
      <c r="P833" s="18" t="e">
        <f>Applications!$M833-Applications!$G833</f>
        <v>#N/A</v>
      </c>
    </row>
    <row r="834" spans="1:16" ht="20.25" customHeight="1" x14ac:dyDescent="0.35">
      <c r="A834" s="21" t="s">
        <v>3076</v>
      </c>
      <c r="B834" s="21" t="s">
        <v>1335</v>
      </c>
      <c r="C834" s="21" t="s">
        <v>3077</v>
      </c>
      <c r="D834" s="21" t="s">
        <v>3078</v>
      </c>
      <c r="E834" s="21" t="s">
        <v>2841</v>
      </c>
      <c r="F834" s="21" t="s">
        <v>1551</v>
      </c>
      <c r="G834" s="22">
        <v>44249</v>
      </c>
      <c r="H834" s="21" t="s">
        <v>405</v>
      </c>
      <c r="I834" s="22">
        <v>44256</v>
      </c>
      <c r="J834" s="22">
        <v>44265</v>
      </c>
      <c r="K834" s="22" t="e">
        <v>#N/A</v>
      </c>
      <c r="L834" s="22" t="e">
        <v>#N/A</v>
      </c>
      <c r="M834" s="22" t="e">
        <v>#N/A</v>
      </c>
      <c r="N834" s="23" t="s">
        <v>361</v>
      </c>
      <c r="O834" s="23" t="e">
        <v>#N/A</v>
      </c>
      <c r="P834" s="21" t="e">
        <f>Applications!$M834-Applications!$G834</f>
        <v>#N/A</v>
      </c>
    </row>
    <row r="835" spans="1:16" ht="20.25" customHeight="1" x14ac:dyDescent="0.35">
      <c r="A835" s="18" t="s">
        <v>3079</v>
      </c>
      <c r="B835" s="18" t="s">
        <v>1113</v>
      </c>
      <c r="C835" s="18" t="s">
        <v>575</v>
      </c>
      <c r="D835" s="18" t="s">
        <v>3080</v>
      </c>
      <c r="E835" s="18" t="s">
        <v>2841</v>
      </c>
      <c r="F835" s="18" t="s">
        <v>1551</v>
      </c>
      <c r="G835" s="19">
        <v>44237</v>
      </c>
      <c r="H835" s="18" t="s">
        <v>360</v>
      </c>
      <c r="I835" s="19">
        <v>44251</v>
      </c>
      <c r="J835" s="19">
        <v>44263</v>
      </c>
      <c r="K835" s="19" t="e">
        <v>#N/A</v>
      </c>
      <c r="L835" s="19" t="e">
        <v>#N/A</v>
      </c>
      <c r="M835" s="19" t="e">
        <v>#N/A</v>
      </c>
      <c r="N835" s="20" t="s">
        <v>361</v>
      </c>
      <c r="O835" s="20" t="e">
        <v>#N/A</v>
      </c>
      <c r="P835" s="18" t="e">
        <f>Applications!$M835-Applications!$G835</f>
        <v>#N/A</v>
      </c>
    </row>
    <row r="836" spans="1:16" ht="20.25" customHeight="1" x14ac:dyDescent="0.35">
      <c r="A836" s="21" t="s">
        <v>3081</v>
      </c>
      <c r="B836" s="21" t="s">
        <v>2590</v>
      </c>
      <c r="C836" s="21" t="s">
        <v>3082</v>
      </c>
      <c r="D836" s="21" t="s">
        <v>3083</v>
      </c>
      <c r="E836" s="21" t="s">
        <v>2841</v>
      </c>
      <c r="F836" s="21" t="s">
        <v>1551</v>
      </c>
      <c r="G836" s="22">
        <v>44250</v>
      </c>
      <c r="H836" s="21" t="s">
        <v>405</v>
      </c>
      <c r="I836" s="22">
        <v>44257</v>
      </c>
      <c r="J836" s="22">
        <v>44260</v>
      </c>
      <c r="K836" s="22" t="e">
        <v>#N/A</v>
      </c>
      <c r="L836" s="22" t="e">
        <v>#N/A</v>
      </c>
      <c r="M836" s="22" t="e">
        <v>#N/A</v>
      </c>
      <c r="N836" s="23" t="s">
        <v>361</v>
      </c>
      <c r="O836" s="23" t="e">
        <v>#N/A</v>
      </c>
      <c r="P836" s="21" t="e">
        <f>Applications!$M836-Applications!$G836</f>
        <v>#N/A</v>
      </c>
    </row>
    <row r="837" spans="1:16" ht="20.25" customHeight="1" x14ac:dyDescent="0.35">
      <c r="A837" s="18" t="s">
        <v>3084</v>
      </c>
      <c r="B837" s="18" t="s">
        <v>550</v>
      </c>
      <c r="C837" s="18" t="s">
        <v>565</v>
      </c>
      <c r="D837" s="18" t="s">
        <v>3085</v>
      </c>
      <c r="E837" s="18" t="s">
        <v>2841</v>
      </c>
      <c r="F837" s="18" t="s">
        <v>1551</v>
      </c>
      <c r="G837" s="19">
        <v>44237</v>
      </c>
      <c r="H837" s="18" t="s">
        <v>360</v>
      </c>
      <c r="I837" s="19">
        <v>44244</v>
      </c>
      <c r="J837" s="19">
        <v>44256</v>
      </c>
      <c r="K837" s="19" t="e">
        <v>#N/A</v>
      </c>
      <c r="L837" s="19" t="e">
        <v>#N/A</v>
      </c>
      <c r="M837" s="19" t="e">
        <v>#N/A</v>
      </c>
      <c r="N837" s="20" t="s">
        <v>361</v>
      </c>
      <c r="O837" s="20" t="e">
        <v>#N/A</v>
      </c>
      <c r="P837" s="18" t="e">
        <f>Applications!$M837-Applications!$G837</f>
        <v>#N/A</v>
      </c>
    </row>
    <row r="838" spans="1:16" ht="20.25" customHeight="1" x14ac:dyDescent="0.35">
      <c r="A838" s="21" t="s">
        <v>3086</v>
      </c>
      <c r="B838" s="21" t="s">
        <v>3087</v>
      </c>
      <c r="C838" s="21" t="s">
        <v>3088</v>
      </c>
      <c r="D838" s="21" t="s">
        <v>3089</v>
      </c>
      <c r="E838" s="21" t="s">
        <v>2841</v>
      </c>
      <c r="F838" s="21" t="s">
        <v>1551</v>
      </c>
      <c r="G838" s="22">
        <v>44231</v>
      </c>
      <c r="H838" s="21" t="s">
        <v>432</v>
      </c>
      <c r="I838" s="22">
        <v>44243</v>
      </c>
      <c r="J838" s="22">
        <v>44251</v>
      </c>
      <c r="K838" s="22" t="e">
        <v>#N/A</v>
      </c>
      <c r="L838" s="22" t="e">
        <v>#N/A</v>
      </c>
      <c r="M838" s="22" t="e">
        <v>#N/A</v>
      </c>
      <c r="N838" s="23" t="s">
        <v>361</v>
      </c>
      <c r="O838" s="23" t="e">
        <v>#N/A</v>
      </c>
      <c r="P838" s="21" t="e">
        <f>Applications!$M838-Applications!$G838</f>
        <v>#N/A</v>
      </c>
    </row>
    <row r="839" spans="1:16" ht="20.25" customHeight="1" x14ac:dyDescent="0.35">
      <c r="A839" s="18" t="s">
        <v>3090</v>
      </c>
      <c r="B839" s="18" t="s">
        <v>3091</v>
      </c>
      <c r="C839" s="18" t="s">
        <v>3092</v>
      </c>
      <c r="D839" s="18" t="s">
        <v>3093</v>
      </c>
      <c r="E839" s="18" t="s">
        <v>2841</v>
      </c>
      <c r="F839" s="18" t="s">
        <v>1551</v>
      </c>
      <c r="G839" s="19">
        <v>44223</v>
      </c>
      <c r="H839" s="18" t="s">
        <v>432</v>
      </c>
      <c r="I839" s="19">
        <v>44230</v>
      </c>
      <c r="J839" s="19">
        <v>44246</v>
      </c>
      <c r="K839" s="19" t="e">
        <v>#N/A</v>
      </c>
      <c r="L839" s="19" t="e">
        <v>#N/A</v>
      </c>
      <c r="M839" s="19" t="e">
        <v>#N/A</v>
      </c>
      <c r="N839" s="20" t="s">
        <v>361</v>
      </c>
      <c r="O839" s="20" t="e">
        <v>#N/A</v>
      </c>
      <c r="P839" s="18" t="e">
        <f>Applications!$M839-Applications!$G839</f>
        <v>#N/A</v>
      </c>
    </row>
    <row r="840" spans="1:16" ht="20.25" customHeight="1" x14ac:dyDescent="0.35">
      <c r="A840" s="21" t="s">
        <v>3094</v>
      </c>
      <c r="B840" s="21" t="s">
        <v>884</v>
      </c>
      <c r="C840" s="21" t="s">
        <v>643</v>
      </c>
      <c r="D840" s="21" t="s">
        <v>3095</v>
      </c>
      <c r="E840" s="21" t="s">
        <v>2841</v>
      </c>
      <c r="F840" s="21" t="s">
        <v>1551</v>
      </c>
      <c r="G840" s="22">
        <v>44231</v>
      </c>
      <c r="H840" s="21" t="s">
        <v>360</v>
      </c>
      <c r="I840" s="22">
        <v>44236</v>
      </c>
      <c r="J840" s="22">
        <v>44239</v>
      </c>
      <c r="K840" s="22" t="e">
        <v>#N/A</v>
      </c>
      <c r="L840" s="22" t="e">
        <v>#N/A</v>
      </c>
      <c r="M840" s="22" t="e">
        <v>#N/A</v>
      </c>
      <c r="N840" s="23" t="s">
        <v>361</v>
      </c>
      <c r="O840" s="23" t="e">
        <v>#N/A</v>
      </c>
      <c r="P840" s="21" t="e">
        <f>Applications!$M840-Applications!$G840</f>
        <v>#N/A</v>
      </c>
    </row>
    <row r="841" spans="1:16" ht="20.25" customHeight="1" x14ac:dyDescent="0.35">
      <c r="A841" s="18" t="s">
        <v>3096</v>
      </c>
      <c r="B841" s="18" t="s">
        <v>3097</v>
      </c>
      <c r="C841" s="18" t="s">
        <v>3098</v>
      </c>
      <c r="D841" s="18" t="s">
        <v>3099</v>
      </c>
      <c r="E841" s="18" t="s">
        <v>2841</v>
      </c>
      <c r="F841" s="18" t="s">
        <v>1551</v>
      </c>
      <c r="G841" s="19">
        <v>44221</v>
      </c>
      <c r="H841" s="18" t="s">
        <v>360</v>
      </c>
      <c r="I841" s="19">
        <v>44228</v>
      </c>
      <c r="J841" s="19">
        <v>44237</v>
      </c>
      <c r="K841" s="19" t="e">
        <v>#N/A</v>
      </c>
      <c r="L841" s="19" t="e">
        <v>#N/A</v>
      </c>
      <c r="M841" s="19" t="e">
        <v>#N/A</v>
      </c>
      <c r="N841" s="20" t="s">
        <v>361</v>
      </c>
      <c r="O841" s="20" t="e">
        <v>#N/A</v>
      </c>
      <c r="P841" s="18" t="e">
        <f>Applications!$M841-Applications!$G841</f>
        <v>#N/A</v>
      </c>
    </row>
    <row r="842" spans="1:16" ht="20.25" customHeight="1" x14ac:dyDescent="0.35">
      <c r="A842" s="21" t="s">
        <v>3100</v>
      </c>
      <c r="B842" s="21" t="s">
        <v>2642</v>
      </c>
      <c r="C842" s="21" t="s">
        <v>3101</v>
      </c>
      <c r="D842" s="21" t="s">
        <v>3102</v>
      </c>
      <c r="E842" s="21" t="s">
        <v>2841</v>
      </c>
      <c r="F842" s="21" t="s">
        <v>1551</v>
      </c>
      <c r="G842" s="22">
        <v>44215</v>
      </c>
      <c r="H842" s="21" t="s">
        <v>360</v>
      </c>
      <c r="I842" s="22">
        <v>44225</v>
      </c>
      <c r="J842" s="22">
        <v>44235</v>
      </c>
      <c r="K842" s="22" t="e">
        <v>#N/A</v>
      </c>
      <c r="L842" s="22" t="e">
        <v>#N/A</v>
      </c>
      <c r="M842" s="22" t="e">
        <v>#N/A</v>
      </c>
      <c r="N842" s="23" t="s">
        <v>361</v>
      </c>
      <c r="O842" s="23" t="e">
        <v>#N/A</v>
      </c>
      <c r="P842" s="21" t="e">
        <f>Applications!$M842-Applications!$G842</f>
        <v>#N/A</v>
      </c>
    </row>
    <row r="843" spans="1:16" ht="20.25" customHeight="1" x14ac:dyDescent="0.35">
      <c r="A843" s="18" t="s">
        <v>3103</v>
      </c>
      <c r="B843" s="18" t="s">
        <v>3104</v>
      </c>
      <c r="C843" s="18" t="s">
        <v>3105</v>
      </c>
      <c r="D843" s="18" t="s">
        <v>3106</v>
      </c>
      <c r="E843" s="18" t="s">
        <v>2841</v>
      </c>
      <c r="F843" s="18" t="s">
        <v>1551</v>
      </c>
      <c r="G843" s="19">
        <v>44356</v>
      </c>
      <c r="H843" s="18" t="s">
        <v>370</v>
      </c>
      <c r="I843" s="19">
        <v>44370</v>
      </c>
      <c r="J843" s="19">
        <v>44378</v>
      </c>
      <c r="K843" s="19">
        <v>44392</v>
      </c>
      <c r="L843" s="19" t="e">
        <v>#N/A</v>
      </c>
      <c r="M843" s="19" t="e">
        <v>#N/A</v>
      </c>
      <c r="N843" s="20" t="s">
        <v>361</v>
      </c>
      <c r="O843" s="20" t="e">
        <v>#N/A</v>
      </c>
      <c r="P843" s="18" t="e">
        <f>Applications!$M843-Applications!$G843</f>
        <v>#N/A</v>
      </c>
    </row>
    <row r="844" spans="1:16" ht="20.25" customHeight="1" x14ac:dyDescent="0.35">
      <c r="A844" s="21" t="s">
        <v>3107</v>
      </c>
      <c r="B844" s="21" t="s">
        <v>592</v>
      </c>
      <c r="C844" s="21" t="s">
        <v>3108</v>
      </c>
      <c r="D844" s="21" t="s">
        <v>3109</v>
      </c>
      <c r="E844" s="21" t="s">
        <v>2841</v>
      </c>
      <c r="F844" s="21" t="s">
        <v>1551</v>
      </c>
      <c r="G844" s="22">
        <v>44350</v>
      </c>
      <c r="H844" s="21" t="s">
        <v>360</v>
      </c>
      <c r="I844" s="22">
        <v>44362</v>
      </c>
      <c r="J844" s="22">
        <v>44370</v>
      </c>
      <c r="K844" s="22">
        <v>44383</v>
      </c>
      <c r="L844" s="22" t="e">
        <v>#N/A</v>
      </c>
      <c r="M844" s="22" t="e">
        <v>#N/A</v>
      </c>
      <c r="N844" s="23" t="s">
        <v>361</v>
      </c>
      <c r="O844" s="23" t="e">
        <v>#N/A</v>
      </c>
      <c r="P844" s="21" t="e">
        <f>Applications!$M844-Applications!$G844</f>
        <v>#N/A</v>
      </c>
    </row>
    <row r="845" spans="1:16" ht="20.25" customHeight="1" x14ac:dyDescent="0.35">
      <c r="A845" s="18" t="s">
        <v>3110</v>
      </c>
      <c r="B845" s="18" t="s">
        <v>791</v>
      </c>
      <c r="C845" s="18" t="s">
        <v>775</v>
      </c>
      <c r="D845" s="18" t="s">
        <v>3111</v>
      </c>
      <c r="E845" s="18" t="s">
        <v>2841</v>
      </c>
      <c r="F845" s="18" t="s">
        <v>1551</v>
      </c>
      <c r="G845" s="19">
        <v>44351</v>
      </c>
      <c r="H845" s="18" t="s">
        <v>370</v>
      </c>
      <c r="I845" s="19">
        <v>44365</v>
      </c>
      <c r="J845" s="19">
        <v>44372</v>
      </c>
      <c r="K845" s="19">
        <v>44382</v>
      </c>
      <c r="L845" s="19" t="e">
        <v>#N/A</v>
      </c>
      <c r="M845" s="19" t="e">
        <v>#N/A</v>
      </c>
      <c r="N845" s="20" t="s">
        <v>361</v>
      </c>
      <c r="O845" s="20" t="e">
        <v>#N/A</v>
      </c>
      <c r="P845" s="18" t="e">
        <f>Applications!$M845-Applications!$G845</f>
        <v>#N/A</v>
      </c>
    </row>
    <row r="846" spans="1:16" ht="20.25" customHeight="1" x14ac:dyDescent="0.35">
      <c r="A846" s="21" t="s">
        <v>3112</v>
      </c>
      <c r="B846" s="21" t="s">
        <v>3113</v>
      </c>
      <c r="C846" s="21" t="s">
        <v>3114</v>
      </c>
      <c r="D846" s="21" t="s">
        <v>3115</v>
      </c>
      <c r="E846" s="21" t="s">
        <v>2841</v>
      </c>
      <c r="F846" s="21" t="s">
        <v>1551</v>
      </c>
      <c r="G846" s="22">
        <v>44348</v>
      </c>
      <c r="H846" s="21" t="s">
        <v>360</v>
      </c>
      <c r="I846" s="22">
        <v>44362</v>
      </c>
      <c r="J846" s="22">
        <v>44365</v>
      </c>
      <c r="K846" s="22">
        <v>44376</v>
      </c>
      <c r="L846" s="22" t="e">
        <v>#N/A</v>
      </c>
      <c r="M846" s="22" t="e">
        <v>#N/A</v>
      </c>
      <c r="N846" s="23" t="s">
        <v>361</v>
      </c>
      <c r="O846" s="23" t="e">
        <v>#N/A</v>
      </c>
      <c r="P846" s="21" t="e">
        <f>Applications!$M846-Applications!$G846</f>
        <v>#N/A</v>
      </c>
    </row>
    <row r="847" spans="1:16" ht="20.25" customHeight="1" x14ac:dyDescent="0.35">
      <c r="A847" s="18" t="s">
        <v>3116</v>
      </c>
      <c r="B847" s="18" t="s">
        <v>1321</v>
      </c>
      <c r="C847" s="18" t="s">
        <v>208</v>
      </c>
      <c r="D847" s="18" t="s">
        <v>3117</v>
      </c>
      <c r="E847" s="18" t="s">
        <v>2841</v>
      </c>
      <c r="F847" s="18" t="s">
        <v>1551</v>
      </c>
      <c r="G847" s="19">
        <v>44329</v>
      </c>
      <c r="H847" s="18" t="s">
        <v>544</v>
      </c>
      <c r="I847" s="19">
        <v>44334</v>
      </c>
      <c r="J847" s="19">
        <v>44343</v>
      </c>
      <c r="K847" s="19">
        <v>44351</v>
      </c>
      <c r="L847" s="19" t="e">
        <v>#N/A</v>
      </c>
      <c r="M847" s="19" t="e">
        <v>#N/A</v>
      </c>
      <c r="N847" s="20" t="s">
        <v>361</v>
      </c>
      <c r="O847" s="20" t="e">
        <v>#N/A</v>
      </c>
      <c r="P847" s="18" t="e">
        <f>Applications!$M847-Applications!$G847</f>
        <v>#N/A</v>
      </c>
    </row>
    <row r="848" spans="1:16" ht="20.25" customHeight="1" x14ac:dyDescent="0.35">
      <c r="A848" s="21" t="s">
        <v>3118</v>
      </c>
      <c r="B848" s="21" t="s">
        <v>3119</v>
      </c>
      <c r="C848" s="21" t="s">
        <v>3120</v>
      </c>
      <c r="D848" s="21" t="s">
        <v>3121</v>
      </c>
      <c r="E848" s="21" t="s">
        <v>2841</v>
      </c>
      <c r="F848" s="21" t="s">
        <v>1551</v>
      </c>
      <c r="G848" s="22">
        <v>44323</v>
      </c>
      <c r="H848" s="21" t="s">
        <v>370</v>
      </c>
      <c r="I848" s="22">
        <v>44329</v>
      </c>
      <c r="J848" s="22">
        <v>44336</v>
      </c>
      <c r="K848" s="22">
        <v>44348</v>
      </c>
      <c r="L848" s="22" t="e">
        <v>#N/A</v>
      </c>
      <c r="M848" s="22" t="e">
        <v>#N/A</v>
      </c>
      <c r="N848" s="23" t="s">
        <v>361</v>
      </c>
      <c r="O848" s="23" t="e">
        <v>#N/A</v>
      </c>
      <c r="P848" s="21" t="e">
        <f>Applications!$M848-Applications!$G848</f>
        <v>#N/A</v>
      </c>
    </row>
    <row r="849" spans="1:16" ht="20.25" customHeight="1" x14ac:dyDescent="0.35">
      <c r="A849" s="18" t="s">
        <v>3122</v>
      </c>
      <c r="B849" s="18" t="s">
        <v>1264</v>
      </c>
      <c r="C849" s="18" t="s">
        <v>3123</v>
      </c>
      <c r="D849" s="18" t="s">
        <v>3124</v>
      </c>
      <c r="E849" s="18" t="s">
        <v>2841</v>
      </c>
      <c r="F849" s="18" t="s">
        <v>1551</v>
      </c>
      <c r="G849" s="19">
        <v>44309</v>
      </c>
      <c r="H849" s="18" t="s">
        <v>360</v>
      </c>
      <c r="I849" s="19">
        <v>44313</v>
      </c>
      <c r="J849" s="19">
        <v>44323</v>
      </c>
      <c r="K849" s="19">
        <v>44337</v>
      </c>
      <c r="L849" s="19" t="e">
        <v>#N/A</v>
      </c>
      <c r="M849" s="19" t="e">
        <v>#N/A</v>
      </c>
      <c r="N849" s="20" t="s">
        <v>361</v>
      </c>
      <c r="O849" s="20" t="e">
        <v>#N/A</v>
      </c>
      <c r="P849" s="18" t="e">
        <f>Applications!$M849-Applications!$G849</f>
        <v>#N/A</v>
      </c>
    </row>
    <row r="850" spans="1:16" ht="20.25" customHeight="1" x14ac:dyDescent="0.35">
      <c r="A850" s="21" t="s">
        <v>3125</v>
      </c>
      <c r="B850" s="21" t="s">
        <v>3126</v>
      </c>
      <c r="C850" s="21" t="s">
        <v>1587</v>
      </c>
      <c r="D850" s="21" t="s">
        <v>3127</v>
      </c>
      <c r="E850" s="21" t="s">
        <v>2841</v>
      </c>
      <c r="F850" s="21" t="s">
        <v>1551</v>
      </c>
      <c r="G850" s="22">
        <v>44295</v>
      </c>
      <c r="H850" s="21" t="s">
        <v>360</v>
      </c>
      <c r="I850" s="22">
        <v>44305</v>
      </c>
      <c r="J850" s="22">
        <v>44316</v>
      </c>
      <c r="K850" s="22">
        <v>44319</v>
      </c>
      <c r="L850" s="22" t="e">
        <v>#N/A</v>
      </c>
      <c r="M850" s="22" t="e">
        <v>#N/A</v>
      </c>
      <c r="N850" s="23" t="s">
        <v>361</v>
      </c>
      <c r="O850" s="23" t="e">
        <v>#N/A</v>
      </c>
      <c r="P850" s="21" t="e">
        <f>Applications!$M850-Applications!$G850</f>
        <v>#N/A</v>
      </c>
    </row>
    <row r="851" spans="1:16" ht="20.25" customHeight="1" x14ac:dyDescent="0.35">
      <c r="A851" s="18" t="s">
        <v>3128</v>
      </c>
      <c r="B851" s="18" t="s">
        <v>2726</v>
      </c>
      <c r="C851" s="18" t="s">
        <v>3129</v>
      </c>
      <c r="D851" s="18" t="s">
        <v>3130</v>
      </c>
      <c r="E851" s="18" t="s">
        <v>2841</v>
      </c>
      <c r="F851" s="18" t="s">
        <v>1551</v>
      </c>
      <c r="G851" s="19">
        <v>44238</v>
      </c>
      <c r="H851" s="18" t="s">
        <v>360</v>
      </c>
      <c r="I851" s="19">
        <v>44252</v>
      </c>
      <c r="J851" s="19">
        <v>44260</v>
      </c>
      <c r="K851" s="19">
        <v>44278</v>
      </c>
      <c r="L851" s="19" t="e">
        <v>#N/A</v>
      </c>
      <c r="M851" s="19" t="e">
        <v>#N/A</v>
      </c>
      <c r="N851" s="20" t="s">
        <v>361</v>
      </c>
      <c r="O851" s="20" t="e">
        <v>#N/A</v>
      </c>
      <c r="P851" s="18" t="e">
        <f>Applications!$M851-Applications!$G851</f>
        <v>#N/A</v>
      </c>
    </row>
    <row r="852" spans="1:16" ht="20.25" customHeight="1" x14ac:dyDescent="0.35">
      <c r="A852" s="21" t="s">
        <v>3131</v>
      </c>
      <c r="B852" s="21" t="s">
        <v>303</v>
      </c>
      <c r="C852" s="21" t="s">
        <v>1507</v>
      </c>
      <c r="D852" s="21" t="s">
        <v>3132</v>
      </c>
      <c r="E852" s="21" t="s">
        <v>2841</v>
      </c>
      <c r="F852" s="21" t="s">
        <v>1551</v>
      </c>
      <c r="G852" s="22">
        <v>44252</v>
      </c>
      <c r="H852" s="21" t="s">
        <v>544</v>
      </c>
      <c r="I852" s="22">
        <v>44257</v>
      </c>
      <c r="J852" s="22">
        <v>44265</v>
      </c>
      <c r="K852" s="22">
        <v>44274</v>
      </c>
      <c r="L852" s="22" t="e">
        <v>#N/A</v>
      </c>
      <c r="M852" s="22" t="e">
        <v>#N/A</v>
      </c>
      <c r="N852" s="23" t="s">
        <v>361</v>
      </c>
      <c r="O852" s="23" t="e">
        <v>#N/A</v>
      </c>
      <c r="P852" s="21" t="e">
        <f>Applications!$M852-Applications!$G852</f>
        <v>#N/A</v>
      </c>
    </row>
    <row r="853" spans="1:16" ht="20.25" customHeight="1" x14ac:dyDescent="0.35">
      <c r="A853" s="18" t="s">
        <v>3133</v>
      </c>
      <c r="B853" s="18" t="s">
        <v>726</v>
      </c>
      <c r="C853" s="18" t="s">
        <v>256</v>
      </c>
      <c r="D853" s="18" t="s">
        <v>3134</v>
      </c>
      <c r="E853" s="18" t="s">
        <v>2841</v>
      </c>
      <c r="F853" s="18" t="s">
        <v>1551</v>
      </c>
      <c r="G853" s="19">
        <v>44224</v>
      </c>
      <c r="H853" s="18" t="s">
        <v>360</v>
      </c>
      <c r="I853" s="19">
        <v>44239</v>
      </c>
      <c r="J853" s="19">
        <v>44251</v>
      </c>
      <c r="K853" s="19">
        <v>44260</v>
      </c>
      <c r="L853" s="19" t="e">
        <v>#N/A</v>
      </c>
      <c r="M853" s="19" t="e">
        <v>#N/A</v>
      </c>
      <c r="N853" s="20" t="s">
        <v>361</v>
      </c>
      <c r="O853" s="20" t="e">
        <v>#N/A</v>
      </c>
      <c r="P853" s="18" t="e">
        <f>Applications!$M853-Applications!$G853</f>
        <v>#N/A</v>
      </c>
    </row>
    <row r="854" spans="1:16" ht="20.25" customHeight="1" x14ac:dyDescent="0.35">
      <c r="A854" s="21" t="s">
        <v>3135</v>
      </c>
      <c r="B854" s="21" t="s">
        <v>2796</v>
      </c>
      <c r="C854" s="21" t="s">
        <v>3136</v>
      </c>
      <c r="D854" s="21" t="s">
        <v>3137</v>
      </c>
      <c r="E854" s="21" t="s">
        <v>2841</v>
      </c>
      <c r="F854" s="21" t="s">
        <v>1551</v>
      </c>
      <c r="G854" s="22">
        <v>44224</v>
      </c>
      <c r="H854" s="21" t="s">
        <v>370</v>
      </c>
      <c r="I854" s="22">
        <v>44235</v>
      </c>
      <c r="J854" s="22">
        <v>44251</v>
      </c>
      <c r="K854" s="22">
        <v>44260</v>
      </c>
      <c r="L854" s="22" t="e">
        <v>#N/A</v>
      </c>
      <c r="M854" s="22" t="e">
        <v>#N/A</v>
      </c>
      <c r="N854" s="23" t="s">
        <v>361</v>
      </c>
      <c r="O854" s="23" t="e">
        <v>#N/A</v>
      </c>
      <c r="P854" s="21" t="e">
        <f>Applications!$M854-Applications!$G854</f>
        <v>#N/A</v>
      </c>
    </row>
    <row r="855" spans="1:16" ht="20.25" customHeight="1" x14ac:dyDescent="0.35">
      <c r="A855" s="18" t="s">
        <v>3138</v>
      </c>
      <c r="B855" s="18" t="s">
        <v>3139</v>
      </c>
      <c r="C855" s="18" t="s">
        <v>967</v>
      </c>
      <c r="D855" s="18" t="s">
        <v>3140</v>
      </c>
      <c r="E855" s="18" t="s">
        <v>2841</v>
      </c>
      <c r="F855" s="18" t="s">
        <v>1551</v>
      </c>
      <c r="G855" s="19">
        <v>44225</v>
      </c>
      <c r="H855" s="18" t="s">
        <v>370</v>
      </c>
      <c r="I855" s="19">
        <v>44235</v>
      </c>
      <c r="J855" s="19">
        <v>44238</v>
      </c>
      <c r="K855" s="19">
        <v>44250</v>
      </c>
      <c r="L855" s="19">
        <v>44258</v>
      </c>
      <c r="M855" s="19" t="e">
        <v>#N/A</v>
      </c>
      <c r="N855" s="20" t="s">
        <v>361</v>
      </c>
      <c r="O855" s="20" t="e">
        <v>#N/A</v>
      </c>
      <c r="P855" s="18" t="e">
        <f>Applications!$M855-Applications!$G855</f>
        <v>#N/A</v>
      </c>
    </row>
    <row r="856" spans="1:16" ht="20.25" customHeight="1" x14ac:dyDescent="0.35">
      <c r="A856" s="21" t="s">
        <v>3141</v>
      </c>
      <c r="B856" s="21" t="s">
        <v>2912</v>
      </c>
      <c r="C856" s="21" t="s">
        <v>3142</v>
      </c>
      <c r="D856" s="21" t="s">
        <v>3143</v>
      </c>
      <c r="E856" s="21" t="s">
        <v>2841</v>
      </c>
      <c r="F856" s="21" t="s">
        <v>1551</v>
      </c>
      <c r="G856" s="22">
        <v>44295</v>
      </c>
      <c r="H856" s="21" t="s">
        <v>360</v>
      </c>
      <c r="I856" s="22">
        <v>44305</v>
      </c>
      <c r="J856" s="22">
        <v>44315</v>
      </c>
      <c r="K856" s="22">
        <v>44322</v>
      </c>
      <c r="L856" s="22">
        <v>44334</v>
      </c>
      <c r="M856" s="22">
        <v>44340</v>
      </c>
      <c r="N856" s="23" t="s">
        <v>463</v>
      </c>
      <c r="O856" s="23">
        <v>70900</v>
      </c>
      <c r="P856" s="21">
        <f>Applications!$M856-Applications!$G856</f>
        <v>45</v>
      </c>
    </row>
    <row r="857" spans="1:16" ht="20.25" customHeight="1" x14ac:dyDescent="0.35">
      <c r="A857" s="18" t="s">
        <v>3144</v>
      </c>
      <c r="B857" s="18" t="s">
        <v>951</v>
      </c>
      <c r="C857" s="18" t="s">
        <v>3145</v>
      </c>
      <c r="D857" s="18" t="s">
        <v>3146</v>
      </c>
      <c r="E857" s="18" t="s">
        <v>2841</v>
      </c>
      <c r="F857" s="18" t="s">
        <v>1551</v>
      </c>
      <c r="G857" s="19">
        <v>44249</v>
      </c>
      <c r="H857" s="18" t="s">
        <v>360</v>
      </c>
      <c r="I857" s="19">
        <v>44258</v>
      </c>
      <c r="J857" s="19">
        <v>44266</v>
      </c>
      <c r="K857" s="19">
        <v>44273</v>
      </c>
      <c r="L857" s="19">
        <v>44284</v>
      </c>
      <c r="M857" s="19">
        <v>44292</v>
      </c>
      <c r="N857" s="20" t="s">
        <v>463</v>
      </c>
      <c r="O857" s="20">
        <v>72300</v>
      </c>
      <c r="P857" s="18">
        <f>Applications!$M857-Applications!$G857</f>
        <v>43</v>
      </c>
    </row>
    <row r="858" spans="1:16" ht="20.25" customHeight="1" x14ac:dyDescent="0.35">
      <c r="A858" s="21" t="s">
        <v>1773</v>
      </c>
      <c r="B858" s="21" t="s">
        <v>148</v>
      </c>
      <c r="C858" s="21" t="s">
        <v>3147</v>
      </c>
      <c r="D858" s="21" t="s">
        <v>3148</v>
      </c>
      <c r="E858" s="21" t="s">
        <v>2841</v>
      </c>
      <c r="F858" s="21" t="s">
        <v>1551</v>
      </c>
      <c r="G858" s="22">
        <v>44223</v>
      </c>
      <c r="H858" s="21" t="s">
        <v>370</v>
      </c>
      <c r="I858" s="22">
        <v>44230</v>
      </c>
      <c r="J858" s="22">
        <v>44243</v>
      </c>
      <c r="K858" s="22">
        <v>44256</v>
      </c>
      <c r="L858" s="22">
        <v>44265</v>
      </c>
      <c r="M858" s="22">
        <v>44271</v>
      </c>
      <c r="N858" s="23" t="s">
        <v>463</v>
      </c>
      <c r="O858" s="23">
        <v>70100</v>
      </c>
      <c r="P858" s="21">
        <f>Applications!$M858-Applications!$G858</f>
        <v>48</v>
      </c>
    </row>
    <row r="859" spans="1:16" ht="20.25" customHeight="1" x14ac:dyDescent="0.35">
      <c r="A859" s="18" t="s">
        <v>3149</v>
      </c>
      <c r="B859" s="18" t="s">
        <v>1028</v>
      </c>
      <c r="C859" s="18" t="s">
        <v>3150</v>
      </c>
      <c r="D859" s="18" t="s">
        <v>3151</v>
      </c>
      <c r="E859" s="18" t="s">
        <v>2841</v>
      </c>
      <c r="F859" s="18" t="s">
        <v>1551</v>
      </c>
      <c r="G859" s="19">
        <v>44224</v>
      </c>
      <c r="H859" s="18" t="s">
        <v>370</v>
      </c>
      <c r="I859" s="19">
        <v>44236</v>
      </c>
      <c r="J859" s="19">
        <v>44243</v>
      </c>
      <c r="K859" s="19">
        <v>44251</v>
      </c>
      <c r="L859" s="19">
        <v>44256</v>
      </c>
      <c r="M859" s="19">
        <v>44260</v>
      </c>
      <c r="N859" s="20" t="s">
        <v>463</v>
      </c>
      <c r="O859" s="20">
        <v>69300</v>
      </c>
      <c r="P859" s="18">
        <f>Applications!$M859-Applications!$G859</f>
        <v>36</v>
      </c>
    </row>
    <row r="860" spans="1:16" ht="20.25" customHeight="1" x14ac:dyDescent="0.35">
      <c r="A860" s="21" t="s">
        <v>3152</v>
      </c>
      <c r="B860" s="21" t="s">
        <v>3153</v>
      </c>
      <c r="C860" s="21" t="s">
        <v>3154</v>
      </c>
      <c r="D860" s="21" t="s">
        <v>3155</v>
      </c>
      <c r="E860" s="21" t="s">
        <v>2841</v>
      </c>
      <c r="F860" s="21" t="s">
        <v>1551</v>
      </c>
      <c r="G860" s="22">
        <v>44215</v>
      </c>
      <c r="H860" s="21" t="s">
        <v>405</v>
      </c>
      <c r="I860" s="22">
        <v>44224</v>
      </c>
      <c r="J860" s="22">
        <v>44235</v>
      </c>
      <c r="K860" s="22">
        <v>44245</v>
      </c>
      <c r="L860" s="22">
        <v>44253</v>
      </c>
      <c r="M860" s="22">
        <v>44257</v>
      </c>
      <c r="N860" s="23" t="s">
        <v>463</v>
      </c>
      <c r="O860" s="23">
        <v>67800</v>
      </c>
      <c r="P860" s="21">
        <f>Applications!$M860-Applications!$G860</f>
        <v>42</v>
      </c>
    </row>
    <row r="861" spans="1:16" ht="20.25" customHeight="1" x14ac:dyDescent="0.35">
      <c r="A861" s="18" t="s">
        <v>3156</v>
      </c>
      <c r="B861" s="18" t="s">
        <v>1006</v>
      </c>
      <c r="C861" s="18" t="s">
        <v>3157</v>
      </c>
      <c r="D861" s="18" t="s">
        <v>3158</v>
      </c>
      <c r="E861" s="18" t="s">
        <v>3159</v>
      </c>
      <c r="F861" s="18" t="s">
        <v>469</v>
      </c>
      <c r="G861" s="19">
        <v>44215</v>
      </c>
      <c r="H861" s="18" t="s">
        <v>462</v>
      </c>
      <c r="I861" s="19" t="e">
        <v>#N/A</v>
      </c>
      <c r="J861" s="19" t="e">
        <v>#N/A</v>
      </c>
      <c r="K861" s="19" t="e">
        <v>#N/A</v>
      </c>
      <c r="L861" s="19" t="e">
        <v>#N/A</v>
      </c>
      <c r="M861" s="19" t="e">
        <v>#N/A</v>
      </c>
      <c r="N861" s="20" t="s">
        <v>361</v>
      </c>
      <c r="O861" s="20" t="e">
        <v>#N/A</v>
      </c>
      <c r="P861" s="18" t="e">
        <f>Applications!$M861-Applications!$G861</f>
        <v>#N/A</v>
      </c>
    </row>
    <row r="862" spans="1:16" ht="20.25" customHeight="1" x14ac:dyDescent="0.35">
      <c r="A862" s="21" t="s">
        <v>3160</v>
      </c>
      <c r="B862" s="21" t="s">
        <v>2646</v>
      </c>
      <c r="C862" s="21" t="s">
        <v>3161</v>
      </c>
      <c r="D862" s="21" t="s">
        <v>3162</v>
      </c>
      <c r="E862" s="21" t="s">
        <v>3159</v>
      </c>
      <c r="F862" s="21" t="s">
        <v>469</v>
      </c>
      <c r="G862" s="22">
        <v>44216</v>
      </c>
      <c r="H862" s="21" t="s">
        <v>360</v>
      </c>
      <c r="I862" s="22" t="e">
        <v>#N/A</v>
      </c>
      <c r="J862" s="22" t="e">
        <v>#N/A</v>
      </c>
      <c r="K862" s="22" t="e">
        <v>#N/A</v>
      </c>
      <c r="L862" s="22" t="e">
        <v>#N/A</v>
      </c>
      <c r="M862" s="22" t="e">
        <v>#N/A</v>
      </c>
      <c r="N862" s="23" t="s">
        <v>361</v>
      </c>
      <c r="O862" s="23" t="e">
        <v>#N/A</v>
      </c>
      <c r="P862" s="21" t="e">
        <f>Applications!$M862-Applications!$G862</f>
        <v>#N/A</v>
      </c>
    </row>
    <row r="863" spans="1:16" ht="20.25" customHeight="1" x14ac:dyDescent="0.35">
      <c r="A863" s="18" t="s">
        <v>3163</v>
      </c>
      <c r="B863" s="18" t="s">
        <v>3164</v>
      </c>
      <c r="C863" s="18" t="s">
        <v>3165</v>
      </c>
      <c r="D863" s="18" t="s">
        <v>3166</v>
      </c>
      <c r="E863" s="18" t="s">
        <v>3159</v>
      </c>
      <c r="F863" s="18" t="s">
        <v>469</v>
      </c>
      <c r="G863" s="19">
        <v>44224</v>
      </c>
      <c r="H863" s="18" t="s">
        <v>405</v>
      </c>
      <c r="I863" s="19" t="e">
        <v>#N/A</v>
      </c>
      <c r="J863" s="19" t="e">
        <v>#N/A</v>
      </c>
      <c r="K863" s="19" t="e">
        <v>#N/A</v>
      </c>
      <c r="L863" s="19" t="e">
        <v>#N/A</v>
      </c>
      <c r="M863" s="19" t="e">
        <v>#N/A</v>
      </c>
      <c r="N863" s="20" t="s">
        <v>361</v>
      </c>
      <c r="O863" s="20" t="e">
        <v>#N/A</v>
      </c>
      <c r="P863" s="18" t="e">
        <f>Applications!$M863-Applications!$G863</f>
        <v>#N/A</v>
      </c>
    </row>
    <row r="864" spans="1:16" ht="20.25" customHeight="1" x14ac:dyDescent="0.35">
      <c r="A864" s="21" t="s">
        <v>3167</v>
      </c>
      <c r="B864" s="21" t="s">
        <v>1451</v>
      </c>
      <c r="C864" s="21" t="s">
        <v>3168</v>
      </c>
      <c r="D864" s="21" t="s">
        <v>3169</v>
      </c>
      <c r="E864" s="21" t="s">
        <v>3159</v>
      </c>
      <c r="F864" s="21" t="s">
        <v>469</v>
      </c>
      <c r="G864" s="22">
        <v>44239</v>
      </c>
      <c r="H864" s="21" t="s">
        <v>370</v>
      </c>
      <c r="I864" s="22" t="e">
        <v>#N/A</v>
      </c>
      <c r="J864" s="22" t="e">
        <v>#N/A</v>
      </c>
      <c r="K864" s="22" t="e">
        <v>#N/A</v>
      </c>
      <c r="L864" s="22" t="e">
        <v>#N/A</v>
      </c>
      <c r="M864" s="22" t="e">
        <v>#N/A</v>
      </c>
      <c r="N864" s="23" t="s">
        <v>361</v>
      </c>
      <c r="O864" s="23" t="e">
        <v>#N/A</v>
      </c>
      <c r="P864" s="21" t="e">
        <f>Applications!$M864-Applications!$G864</f>
        <v>#N/A</v>
      </c>
    </row>
    <row r="865" spans="1:16" ht="20.25" customHeight="1" x14ac:dyDescent="0.35">
      <c r="A865" s="18" t="s">
        <v>3170</v>
      </c>
      <c r="B865" s="18" t="s">
        <v>2490</v>
      </c>
      <c r="C865" s="18" t="s">
        <v>3171</v>
      </c>
      <c r="D865" s="18" t="s">
        <v>3172</v>
      </c>
      <c r="E865" s="18" t="s">
        <v>3159</v>
      </c>
      <c r="F865" s="18" t="s">
        <v>469</v>
      </c>
      <c r="G865" s="19">
        <v>44249</v>
      </c>
      <c r="H865" s="18" t="s">
        <v>360</v>
      </c>
      <c r="I865" s="19" t="e">
        <v>#N/A</v>
      </c>
      <c r="J865" s="19" t="e">
        <v>#N/A</v>
      </c>
      <c r="K865" s="19" t="e">
        <v>#N/A</v>
      </c>
      <c r="L865" s="19" t="e">
        <v>#N/A</v>
      </c>
      <c r="M865" s="19" t="e">
        <v>#N/A</v>
      </c>
      <c r="N865" s="20" t="s">
        <v>361</v>
      </c>
      <c r="O865" s="20" t="e">
        <v>#N/A</v>
      </c>
      <c r="P865" s="18" t="e">
        <f>Applications!$M865-Applications!$G865</f>
        <v>#N/A</v>
      </c>
    </row>
    <row r="866" spans="1:16" ht="20.25" customHeight="1" x14ac:dyDescent="0.35">
      <c r="A866" s="21" t="s">
        <v>3173</v>
      </c>
      <c r="B866" s="21" t="s">
        <v>2959</v>
      </c>
      <c r="C866" s="21" t="s">
        <v>3174</v>
      </c>
      <c r="D866" s="21" t="s">
        <v>3175</v>
      </c>
      <c r="E866" s="21" t="s">
        <v>3159</v>
      </c>
      <c r="F866" s="21" t="s">
        <v>469</v>
      </c>
      <c r="G866" s="22">
        <v>44250</v>
      </c>
      <c r="H866" s="21" t="s">
        <v>360</v>
      </c>
      <c r="I866" s="22" t="e">
        <v>#N/A</v>
      </c>
      <c r="J866" s="22" t="e">
        <v>#N/A</v>
      </c>
      <c r="K866" s="22" t="e">
        <v>#N/A</v>
      </c>
      <c r="L866" s="22" t="e">
        <v>#N/A</v>
      </c>
      <c r="M866" s="22" t="e">
        <v>#N/A</v>
      </c>
      <c r="N866" s="23" t="s">
        <v>361</v>
      </c>
      <c r="O866" s="23" t="e">
        <v>#N/A</v>
      </c>
      <c r="P866" s="21" t="e">
        <f>Applications!$M866-Applications!$G866</f>
        <v>#N/A</v>
      </c>
    </row>
    <row r="867" spans="1:16" ht="20.25" customHeight="1" x14ac:dyDescent="0.35">
      <c r="A867" s="18" t="s">
        <v>3176</v>
      </c>
      <c r="B867" s="18" t="s">
        <v>3177</v>
      </c>
      <c r="C867" s="18" t="s">
        <v>3178</v>
      </c>
      <c r="D867" s="18" t="s">
        <v>3179</v>
      </c>
      <c r="E867" s="18" t="s">
        <v>3159</v>
      </c>
      <c r="F867" s="18" t="s">
        <v>469</v>
      </c>
      <c r="G867" s="19">
        <v>44252</v>
      </c>
      <c r="H867" s="18" t="s">
        <v>370</v>
      </c>
      <c r="I867" s="19" t="e">
        <v>#N/A</v>
      </c>
      <c r="J867" s="19" t="e">
        <v>#N/A</v>
      </c>
      <c r="K867" s="19" t="e">
        <v>#N/A</v>
      </c>
      <c r="L867" s="19" t="e">
        <v>#N/A</v>
      </c>
      <c r="M867" s="19" t="e">
        <v>#N/A</v>
      </c>
      <c r="N867" s="20" t="s">
        <v>361</v>
      </c>
      <c r="O867" s="20" t="e">
        <v>#N/A</v>
      </c>
      <c r="P867" s="18" t="e">
        <f>Applications!$M867-Applications!$G867</f>
        <v>#N/A</v>
      </c>
    </row>
    <row r="868" spans="1:16" ht="20.25" customHeight="1" x14ac:dyDescent="0.35">
      <c r="A868" s="21" t="s">
        <v>3180</v>
      </c>
      <c r="B868" s="21" t="s">
        <v>2590</v>
      </c>
      <c r="C868" s="21" t="s">
        <v>3181</v>
      </c>
      <c r="D868" s="21" t="s">
        <v>3182</v>
      </c>
      <c r="E868" s="21" t="s">
        <v>3159</v>
      </c>
      <c r="F868" s="21" t="s">
        <v>469</v>
      </c>
      <c r="G868" s="22">
        <v>44252</v>
      </c>
      <c r="H868" s="21" t="s">
        <v>360</v>
      </c>
      <c r="I868" s="22" t="e">
        <v>#N/A</v>
      </c>
      <c r="J868" s="22" t="e">
        <v>#N/A</v>
      </c>
      <c r="K868" s="22" t="e">
        <v>#N/A</v>
      </c>
      <c r="L868" s="22" t="e">
        <v>#N/A</v>
      </c>
      <c r="M868" s="22" t="e">
        <v>#N/A</v>
      </c>
      <c r="N868" s="23" t="s">
        <v>361</v>
      </c>
      <c r="O868" s="23" t="e">
        <v>#N/A</v>
      </c>
      <c r="P868" s="21" t="e">
        <f>Applications!$M868-Applications!$G868</f>
        <v>#N/A</v>
      </c>
    </row>
    <row r="869" spans="1:16" ht="20.25" customHeight="1" x14ac:dyDescent="0.35">
      <c r="A869" s="18" t="s">
        <v>3183</v>
      </c>
      <c r="B869" s="18" t="s">
        <v>1741</v>
      </c>
      <c r="C869" s="18" t="s">
        <v>3184</v>
      </c>
      <c r="D869" s="18" t="s">
        <v>3185</v>
      </c>
      <c r="E869" s="18" t="s">
        <v>3159</v>
      </c>
      <c r="F869" s="18" t="s">
        <v>469</v>
      </c>
      <c r="G869" s="19">
        <v>44252</v>
      </c>
      <c r="H869" s="18" t="s">
        <v>360</v>
      </c>
      <c r="I869" s="19" t="e">
        <v>#N/A</v>
      </c>
      <c r="J869" s="19" t="e">
        <v>#N/A</v>
      </c>
      <c r="K869" s="19" t="e">
        <v>#N/A</v>
      </c>
      <c r="L869" s="19" t="e">
        <v>#N/A</v>
      </c>
      <c r="M869" s="19" t="e">
        <v>#N/A</v>
      </c>
      <c r="N869" s="20" t="s">
        <v>361</v>
      </c>
      <c r="O869" s="20" t="e">
        <v>#N/A</v>
      </c>
      <c r="P869" s="18" t="e">
        <f>Applications!$M869-Applications!$G869</f>
        <v>#N/A</v>
      </c>
    </row>
    <row r="870" spans="1:16" ht="20.25" customHeight="1" x14ac:dyDescent="0.35">
      <c r="A870" s="21" t="s">
        <v>3186</v>
      </c>
      <c r="B870" s="21" t="s">
        <v>2836</v>
      </c>
      <c r="C870" s="21" t="s">
        <v>3187</v>
      </c>
      <c r="D870" s="21" t="s">
        <v>3188</v>
      </c>
      <c r="E870" s="21" t="s">
        <v>3159</v>
      </c>
      <c r="F870" s="21" t="s">
        <v>469</v>
      </c>
      <c r="G870" s="22">
        <v>44284</v>
      </c>
      <c r="H870" s="21" t="s">
        <v>462</v>
      </c>
      <c r="I870" s="22" t="e">
        <v>#N/A</v>
      </c>
      <c r="J870" s="22" t="e">
        <v>#N/A</v>
      </c>
      <c r="K870" s="22" t="e">
        <v>#N/A</v>
      </c>
      <c r="L870" s="22" t="e">
        <v>#N/A</v>
      </c>
      <c r="M870" s="22" t="e">
        <v>#N/A</v>
      </c>
      <c r="N870" s="23" t="s">
        <v>361</v>
      </c>
      <c r="O870" s="23" t="e">
        <v>#N/A</v>
      </c>
      <c r="P870" s="21" t="e">
        <f>Applications!$M870-Applications!$G870</f>
        <v>#N/A</v>
      </c>
    </row>
    <row r="871" spans="1:16" ht="20.25" customHeight="1" x14ac:dyDescent="0.35">
      <c r="A871" s="18" t="s">
        <v>3189</v>
      </c>
      <c r="B871" s="18" t="s">
        <v>3190</v>
      </c>
      <c r="C871" s="18" t="s">
        <v>3191</v>
      </c>
      <c r="D871" s="18" t="s">
        <v>3192</v>
      </c>
      <c r="E871" s="18" t="s">
        <v>3159</v>
      </c>
      <c r="F871" s="18" t="s">
        <v>469</v>
      </c>
      <c r="G871" s="19">
        <v>44285</v>
      </c>
      <c r="H871" s="18" t="s">
        <v>370</v>
      </c>
      <c r="I871" s="19" t="e">
        <v>#N/A</v>
      </c>
      <c r="J871" s="19" t="e">
        <v>#N/A</v>
      </c>
      <c r="K871" s="19" t="e">
        <v>#N/A</v>
      </c>
      <c r="L871" s="19" t="e">
        <v>#N/A</v>
      </c>
      <c r="M871" s="19" t="e">
        <v>#N/A</v>
      </c>
      <c r="N871" s="20" t="s">
        <v>361</v>
      </c>
      <c r="O871" s="20" t="e">
        <v>#N/A</v>
      </c>
      <c r="P871" s="18" t="e">
        <f>Applications!$M871-Applications!$G871</f>
        <v>#N/A</v>
      </c>
    </row>
    <row r="872" spans="1:16" ht="20.25" customHeight="1" x14ac:dyDescent="0.35">
      <c r="A872" s="21" t="s">
        <v>3193</v>
      </c>
      <c r="B872" s="21" t="s">
        <v>2090</v>
      </c>
      <c r="C872" s="21" t="s">
        <v>1352</v>
      </c>
      <c r="D872" s="21" t="s">
        <v>3194</v>
      </c>
      <c r="E872" s="21" t="s">
        <v>3159</v>
      </c>
      <c r="F872" s="21" t="s">
        <v>469</v>
      </c>
      <c r="G872" s="22">
        <v>44295</v>
      </c>
      <c r="H872" s="21" t="s">
        <v>544</v>
      </c>
      <c r="I872" s="22" t="e">
        <v>#N/A</v>
      </c>
      <c r="J872" s="22" t="e">
        <v>#N/A</v>
      </c>
      <c r="K872" s="22" t="e">
        <v>#N/A</v>
      </c>
      <c r="L872" s="22" t="e">
        <v>#N/A</v>
      </c>
      <c r="M872" s="22" t="e">
        <v>#N/A</v>
      </c>
      <c r="N872" s="23" t="s">
        <v>361</v>
      </c>
      <c r="O872" s="23" t="e">
        <v>#N/A</v>
      </c>
      <c r="P872" s="21" t="e">
        <f>Applications!$M872-Applications!$G872</f>
        <v>#N/A</v>
      </c>
    </row>
    <row r="873" spans="1:16" ht="20.25" customHeight="1" x14ac:dyDescent="0.35">
      <c r="A873" s="18" t="s">
        <v>3195</v>
      </c>
      <c r="B873" s="18" t="s">
        <v>609</v>
      </c>
      <c r="C873" s="18" t="s">
        <v>2363</v>
      </c>
      <c r="D873" s="18" t="s">
        <v>3196</v>
      </c>
      <c r="E873" s="18" t="s">
        <v>3159</v>
      </c>
      <c r="F873" s="18" t="s">
        <v>469</v>
      </c>
      <c r="G873" s="19">
        <v>44295</v>
      </c>
      <c r="H873" s="18" t="s">
        <v>360</v>
      </c>
      <c r="I873" s="19" t="e">
        <v>#N/A</v>
      </c>
      <c r="J873" s="19" t="e">
        <v>#N/A</v>
      </c>
      <c r="K873" s="19" t="e">
        <v>#N/A</v>
      </c>
      <c r="L873" s="19" t="e">
        <v>#N/A</v>
      </c>
      <c r="M873" s="19" t="e">
        <v>#N/A</v>
      </c>
      <c r="N873" s="20" t="s">
        <v>361</v>
      </c>
      <c r="O873" s="20" t="e">
        <v>#N/A</v>
      </c>
      <c r="P873" s="18" t="e">
        <f>Applications!$M873-Applications!$G873</f>
        <v>#N/A</v>
      </c>
    </row>
    <row r="874" spans="1:16" ht="20.25" customHeight="1" x14ac:dyDescent="0.35">
      <c r="A874" s="21" t="s">
        <v>3197</v>
      </c>
      <c r="B874" s="21" t="s">
        <v>3198</v>
      </c>
      <c r="C874" s="21" t="s">
        <v>3199</v>
      </c>
      <c r="D874" s="21" t="s">
        <v>3200</v>
      </c>
      <c r="E874" s="21" t="s">
        <v>3159</v>
      </c>
      <c r="F874" s="21" t="s">
        <v>469</v>
      </c>
      <c r="G874" s="22">
        <v>44295</v>
      </c>
      <c r="H874" s="21" t="s">
        <v>370</v>
      </c>
      <c r="I874" s="22" t="e">
        <v>#N/A</v>
      </c>
      <c r="J874" s="22" t="e">
        <v>#N/A</v>
      </c>
      <c r="K874" s="22" t="e">
        <v>#N/A</v>
      </c>
      <c r="L874" s="22" t="e">
        <v>#N/A</v>
      </c>
      <c r="M874" s="22" t="e">
        <v>#N/A</v>
      </c>
      <c r="N874" s="23" t="s">
        <v>361</v>
      </c>
      <c r="O874" s="23" t="e">
        <v>#N/A</v>
      </c>
      <c r="P874" s="21" t="e">
        <f>Applications!$M874-Applications!$G874</f>
        <v>#N/A</v>
      </c>
    </row>
    <row r="875" spans="1:16" ht="20.25" customHeight="1" x14ac:dyDescent="0.35">
      <c r="A875" s="18" t="s">
        <v>3201</v>
      </c>
      <c r="B875" s="18" t="s">
        <v>3202</v>
      </c>
      <c r="C875" s="18" t="s">
        <v>3203</v>
      </c>
      <c r="D875" s="18" t="s">
        <v>3204</v>
      </c>
      <c r="E875" s="18" t="s">
        <v>3159</v>
      </c>
      <c r="F875" s="18" t="s">
        <v>469</v>
      </c>
      <c r="G875" s="19">
        <v>44322</v>
      </c>
      <c r="H875" s="18" t="s">
        <v>370</v>
      </c>
      <c r="I875" s="19" t="e">
        <v>#N/A</v>
      </c>
      <c r="J875" s="19" t="e">
        <v>#N/A</v>
      </c>
      <c r="K875" s="19" t="e">
        <v>#N/A</v>
      </c>
      <c r="L875" s="19" t="e">
        <v>#N/A</v>
      </c>
      <c r="M875" s="19" t="e">
        <v>#N/A</v>
      </c>
      <c r="N875" s="20" t="s">
        <v>361</v>
      </c>
      <c r="O875" s="20" t="e">
        <v>#N/A</v>
      </c>
      <c r="P875" s="18" t="e">
        <f>Applications!$M875-Applications!$G875</f>
        <v>#N/A</v>
      </c>
    </row>
    <row r="876" spans="1:16" ht="20.25" customHeight="1" x14ac:dyDescent="0.35">
      <c r="A876" s="21" t="s">
        <v>3205</v>
      </c>
      <c r="B876" s="21" t="s">
        <v>253</v>
      </c>
      <c r="C876" s="21" t="s">
        <v>3206</v>
      </c>
      <c r="D876" s="21" t="s">
        <v>3207</v>
      </c>
      <c r="E876" s="21" t="s">
        <v>3159</v>
      </c>
      <c r="F876" s="21" t="s">
        <v>469</v>
      </c>
      <c r="G876" s="22">
        <v>44322</v>
      </c>
      <c r="H876" s="21" t="s">
        <v>432</v>
      </c>
      <c r="I876" s="22" t="e">
        <v>#N/A</v>
      </c>
      <c r="J876" s="22" t="e">
        <v>#N/A</v>
      </c>
      <c r="K876" s="22" t="e">
        <v>#N/A</v>
      </c>
      <c r="L876" s="22" t="e">
        <v>#N/A</v>
      </c>
      <c r="M876" s="22" t="e">
        <v>#N/A</v>
      </c>
      <c r="N876" s="23" t="s">
        <v>361</v>
      </c>
      <c r="O876" s="23" t="e">
        <v>#N/A</v>
      </c>
      <c r="P876" s="21" t="e">
        <f>Applications!$M876-Applications!$G876</f>
        <v>#N/A</v>
      </c>
    </row>
    <row r="877" spans="1:16" ht="20.25" customHeight="1" x14ac:dyDescent="0.35">
      <c r="A877" s="18" t="s">
        <v>3208</v>
      </c>
      <c r="B877" s="18" t="s">
        <v>1083</v>
      </c>
      <c r="C877" s="18" t="s">
        <v>280</v>
      </c>
      <c r="D877" s="18" t="s">
        <v>3209</v>
      </c>
      <c r="E877" s="18" t="s">
        <v>3159</v>
      </c>
      <c r="F877" s="18" t="s">
        <v>469</v>
      </c>
      <c r="G877" s="19">
        <v>44329</v>
      </c>
      <c r="H877" s="18" t="s">
        <v>360</v>
      </c>
      <c r="I877" s="19" t="e">
        <v>#N/A</v>
      </c>
      <c r="J877" s="19" t="e">
        <v>#N/A</v>
      </c>
      <c r="K877" s="19" t="e">
        <v>#N/A</v>
      </c>
      <c r="L877" s="19" t="e">
        <v>#N/A</v>
      </c>
      <c r="M877" s="19" t="e">
        <v>#N/A</v>
      </c>
      <c r="N877" s="20" t="s">
        <v>361</v>
      </c>
      <c r="O877" s="20" t="e">
        <v>#N/A</v>
      </c>
      <c r="P877" s="18" t="e">
        <f>Applications!$M877-Applications!$G877</f>
        <v>#N/A</v>
      </c>
    </row>
    <row r="878" spans="1:16" ht="20.25" customHeight="1" x14ac:dyDescent="0.35">
      <c r="A878" s="21" t="s">
        <v>3210</v>
      </c>
      <c r="B878" s="21" t="s">
        <v>791</v>
      </c>
      <c r="C878" s="21" t="s">
        <v>3211</v>
      </c>
      <c r="D878" s="21" t="s">
        <v>3212</v>
      </c>
      <c r="E878" s="21" t="s">
        <v>3159</v>
      </c>
      <c r="F878" s="21" t="s">
        <v>469</v>
      </c>
      <c r="G878" s="22">
        <v>44348</v>
      </c>
      <c r="H878" s="21" t="s">
        <v>360</v>
      </c>
      <c r="I878" s="22" t="e">
        <v>#N/A</v>
      </c>
      <c r="J878" s="22" t="e">
        <v>#N/A</v>
      </c>
      <c r="K878" s="22" t="e">
        <v>#N/A</v>
      </c>
      <c r="L878" s="22" t="e">
        <v>#N/A</v>
      </c>
      <c r="M878" s="22" t="e">
        <v>#N/A</v>
      </c>
      <c r="N878" s="23" t="s">
        <v>361</v>
      </c>
      <c r="O878" s="23" t="e">
        <v>#N/A</v>
      </c>
      <c r="P878" s="21" t="e">
        <f>Applications!$M878-Applications!$G878</f>
        <v>#N/A</v>
      </c>
    </row>
    <row r="879" spans="1:16" ht="20.25" customHeight="1" x14ac:dyDescent="0.35">
      <c r="A879" s="18" t="s">
        <v>3213</v>
      </c>
      <c r="B879" s="18" t="s">
        <v>149</v>
      </c>
      <c r="C879" s="18" t="s">
        <v>572</v>
      </c>
      <c r="D879" s="18" t="s">
        <v>3214</v>
      </c>
      <c r="E879" s="18" t="s">
        <v>3159</v>
      </c>
      <c r="F879" s="18" t="s">
        <v>469</v>
      </c>
      <c r="G879" s="19">
        <v>44348</v>
      </c>
      <c r="H879" s="18" t="s">
        <v>360</v>
      </c>
      <c r="I879" s="19" t="e">
        <v>#N/A</v>
      </c>
      <c r="J879" s="19" t="e">
        <v>#N/A</v>
      </c>
      <c r="K879" s="19" t="e">
        <v>#N/A</v>
      </c>
      <c r="L879" s="19" t="e">
        <v>#N/A</v>
      </c>
      <c r="M879" s="19" t="e">
        <v>#N/A</v>
      </c>
      <c r="N879" s="20" t="s">
        <v>361</v>
      </c>
      <c r="O879" s="20" t="e">
        <v>#N/A</v>
      </c>
      <c r="P879" s="18" t="e">
        <f>Applications!$M879-Applications!$G879</f>
        <v>#N/A</v>
      </c>
    </row>
    <row r="880" spans="1:16" ht="20.25" customHeight="1" x14ac:dyDescent="0.35">
      <c r="A880" s="21" t="s">
        <v>3215</v>
      </c>
      <c r="B880" s="21" t="s">
        <v>546</v>
      </c>
      <c r="C880" s="21" t="s">
        <v>3216</v>
      </c>
      <c r="D880" s="21" t="s">
        <v>3217</v>
      </c>
      <c r="E880" s="21" t="s">
        <v>3159</v>
      </c>
      <c r="F880" s="21" t="s">
        <v>469</v>
      </c>
      <c r="G880" s="22">
        <v>44351</v>
      </c>
      <c r="H880" s="21" t="s">
        <v>370</v>
      </c>
      <c r="I880" s="22" t="e">
        <v>#N/A</v>
      </c>
      <c r="J880" s="22" t="e">
        <v>#N/A</v>
      </c>
      <c r="K880" s="22" t="e">
        <v>#N/A</v>
      </c>
      <c r="L880" s="22" t="e">
        <v>#N/A</v>
      </c>
      <c r="M880" s="22" t="e">
        <v>#N/A</v>
      </c>
      <c r="N880" s="23" t="s">
        <v>361</v>
      </c>
      <c r="O880" s="23" t="e">
        <v>#N/A</v>
      </c>
      <c r="P880" s="21" t="e">
        <f>Applications!$M880-Applications!$G880</f>
        <v>#N/A</v>
      </c>
    </row>
    <row r="881" spans="1:16" ht="20.25" customHeight="1" x14ac:dyDescent="0.35">
      <c r="A881" s="18" t="s">
        <v>3218</v>
      </c>
      <c r="B881" s="18" t="s">
        <v>3219</v>
      </c>
      <c r="C881" s="18" t="s">
        <v>3220</v>
      </c>
      <c r="D881" s="18" t="s">
        <v>3221</v>
      </c>
      <c r="E881" s="18" t="s">
        <v>3159</v>
      </c>
      <c r="F881" s="18" t="s">
        <v>469</v>
      </c>
      <c r="G881" s="19">
        <v>44356</v>
      </c>
      <c r="H881" s="18" t="s">
        <v>360</v>
      </c>
      <c r="I881" s="19">
        <v>44370</v>
      </c>
      <c r="J881" s="19" t="e">
        <v>#N/A</v>
      </c>
      <c r="K881" s="19" t="e">
        <v>#N/A</v>
      </c>
      <c r="L881" s="19" t="e">
        <v>#N/A</v>
      </c>
      <c r="M881" s="19" t="e">
        <v>#N/A</v>
      </c>
      <c r="N881" s="20" t="s">
        <v>361</v>
      </c>
      <c r="O881" s="20" t="e">
        <v>#N/A</v>
      </c>
      <c r="P881" s="18" t="e">
        <f>Applications!$M881-Applications!$G881</f>
        <v>#N/A</v>
      </c>
    </row>
    <row r="882" spans="1:16" ht="20.25" customHeight="1" x14ac:dyDescent="0.35">
      <c r="A882" s="21" t="s">
        <v>3222</v>
      </c>
      <c r="B882" s="21" t="s">
        <v>3223</v>
      </c>
      <c r="C882" s="21" t="s">
        <v>1452</v>
      </c>
      <c r="D882" s="21" t="s">
        <v>3224</v>
      </c>
      <c r="E882" s="21" t="s">
        <v>3159</v>
      </c>
      <c r="F882" s="21" t="s">
        <v>469</v>
      </c>
      <c r="G882" s="22">
        <v>44348</v>
      </c>
      <c r="H882" s="21" t="s">
        <v>405</v>
      </c>
      <c r="I882" s="22">
        <v>44364</v>
      </c>
      <c r="J882" s="22" t="e">
        <v>#N/A</v>
      </c>
      <c r="K882" s="22" t="e">
        <v>#N/A</v>
      </c>
      <c r="L882" s="22" t="e">
        <v>#N/A</v>
      </c>
      <c r="M882" s="22" t="e">
        <v>#N/A</v>
      </c>
      <c r="N882" s="23" t="s">
        <v>361</v>
      </c>
      <c r="O882" s="23" t="e">
        <v>#N/A</v>
      </c>
      <c r="P882" s="21" t="e">
        <f>Applications!$M882-Applications!$G882</f>
        <v>#N/A</v>
      </c>
    </row>
    <row r="883" spans="1:16" ht="20.25" customHeight="1" x14ac:dyDescent="0.35">
      <c r="A883" s="18" t="s">
        <v>3225</v>
      </c>
      <c r="B883" s="18" t="s">
        <v>719</v>
      </c>
      <c r="C883" s="18" t="s">
        <v>806</v>
      </c>
      <c r="D883" s="18" t="s">
        <v>3226</v>
      </c>
      <c r="E883" s="18" t="s">
        <v>3159</v>
      </c>
      <c r="F883" s="18" t="s">
        <v>469</v>
      </c>
      <c r="G883" s="19">
        <v>44330</v>
      </c>
      <c r="H883" s="18" t="s">
        <v>360</v>
      </c>
      <c r="I883" s="19">
        <v>44349</v>
      </c>
      <c r="J883" s="19" t="e">
        <v>#N/A</v>
      </c>
      <c r="K883" s="19" t="e">
        <v>#N/A</v>
      </c>
      <c r="L883" s="19" t="e">
        <v>#N/A</v>
      </c>
      <c r="M883" s="19" t="e">
        <v>#N/A</v>
      </c>
      <c r="N883" s="20" t="s">
        <v>361</v>
      </c>
      <c r="O883" s="20" t="e">
        <v>#N/A</v>
      </c>
      <c r="P883" s="18" t="e">
        <f>Applications!$M883-Applications!$G883</f>
        <v>#N/A</v>
      </c>
    </row>
    <row r="884" spans="1:16" ht="20.25" customHeight="1" x14ac:dyDescent="0.35">
      <c r="A884" s="21" t="s">
        <v>3227</v>
      </c>
      <c r="B884" s="21" t="s">
        <v>3228</v>
      </c>
      <c r="C884" s="21" t="s">
        <v>3229</v>
      </c>
      <c r="D884" s="21" t="s">
        <v>3230</v>
      </c>
      <c r="E884" s="21" t="s">
        <v>3159</v>
      </c>
      <c r="F884" s="21" t="s">
        <v>469</v>
      </c>
      <c r="G884" s="22">
        <v>44326</v>
      </c>
      <c r="H884" s="21" t="s">
        <v>462</v>
      </c>
      <c r="I884" s="22">
        <v>44337</v>
      </c>
      <c r="J884" s="22" t="e">
        <v>#N/A</v>
      </c>
      <c r="K884" s="22" t="e">
        <v>#N/A</v>
      </c>
      <c r="L884" s="22" t="e">
        <v>#N/A</v>
      </c>
      <c r="M884" s="22" t="e">
        <v>#N/A</v>
      </c>
      <c r="N884" s="23" t="s">
        <v>361</v>
      </c>
      <c r="O884" s="23" t="e">
        <v>#N/A</v>
      </c>
      <c r="P884" s="21" t="e">
        <f>Applications!$M884-Applications!$G884</f>
        <v>#N/A</v>
      </c>
    </row>
    <row r="885" spans="1:16" ht="20.25" customHeight="1" x14ac:dyDescent="0.35">
      <c r="A885" s="18" t="s">
        <v>3231</v>
      </c>
      <c r="B885" s="18" t="s">
        <v>1240</v>
      </c>
      <c r="C885" s="18" t="s">
        <v>3232</v>
      </c>
      <c r="D885" s="18" t="s">
        <v>3233</v>
      </c>
      <c r="E885" s="18" t="s">
        <v>3159</v>
      </c>
      <c r="F885" s="18" t="s">
        <v>469</v>
      </c>
      <c r="G885" s="19">
        <v>44323</v>
      </c>
      <c r="H885" s="18" t="s">
        <v>360</v>
      </c>
      <c r="I885" s="19">
        <v>44333</v>
      </c>
      <c r="J885" s="19" t="e">
        <v>#N/A</v>
      </c>
      <c r="K885" s="19" t="e">
        <v>#N/A</v>
      </c>
      <c r="L885" s="19" t="e">
        <v>#N/A</v>
      </c>
      <c r="M885" s="19" t="e">
        <v>#N/A</v>
      </c>
      <c r="N885" s="20" t="s">
        <v>361</v>
      </c>
      <c r="O885" s="20" t="e">
        <v>#N/A</v>
      </c>
      <c r="P885" s="18" t="e">
        <f>Applications!$M885-Applications!$G885</f>
        <v>#N/A</v>
      </c>
    </row>
    <row r="886" spans="1:16" ht="20.25" customHeight="1" x14ac:dyDescent="0.35">
      <c r="A886" s="21" t="s">
        <v>3234</v>
      </c>
      <c r="B886" s="21" t="s">
        <v>1468</v>
      </c>
      <c r="C886" s="21" t="s">
        <v>3235</v>
      </c>
      <c r="D886" s="21" t="s">
        <v>3236</v>
      </c>
      <c r="E886" s="21" t="s">
        <v>3159</v>
      </c>
      <c r="F886" s="21" t="s">
        <v>469</v>
      </c>
      <c r="G886" s="22">
        <v>44292</v>
      </c>
      <c r="H886" s="21" t="s">
        <v>462</v>
      </c>
      <c r="I886" s="22">
        <v>44300</v>
      </c>
      <c r="J886" s="22" t="e">
        <v>#N/A</v>
      </c>
      <c r="K886" s="22" t="e">
        <v>#N/A</v>
      </c>
      <c r="L886" s="22" t="e">
        <v>#N/A</v>
      </c>
      <c r="M886" s="22" t="e">
        <v>#N/A</v>
      </c>
      <c r="N886" s="23" t="s">
        <v>361</v>
      </c>
      <c r="O886" s="23" t="e">
        <v>#N/A</v>
      </c>
      <c r="P886" s="21" t="e">
        <f>Applications!$M886-Applications!$G886</f>
        <v>#N/A</v>
      </c>
    </row>
    <row r="887" spans="1:16" ht="20.25" customHeight="1" x14ac:dyDescent="0.35">
      <c r="A887" s="18" t="s">
        <v>3237</v>
      </c>
      <c r="B887" s="18" t="s">
        <v>417</v>
      </c>
      <c r="C887" s="18" t="s">
        <v>3238</v>
      </c>
      <c r="D887" s="18" t="s">
        <v>3239</v>
      </c>
      <c r="E887" s="18" t="s">
        <v>3159</v>
      </c>
      <c r="F887" s="18" t="s">
        <v>469</v>
      </c>
      <c r="G887" s="19">
        <v>44286</v>
      </c>
      <c r="H887" s="18" t="s">
        <v>360</v>
      </c>
      <c r="I887" s="19">
        <v>44298</v>
      </c>
      <c r="J887" s="19" t="e">
        <v>#N/A</v>
      </c>
      <c r="K887" s="19" t="e">
        <v>#N/A</v>
      </c>
      <c r="L887" s="19" t="e">
        <v>#N/A</v>
      </c>
      <c r="M887" s="19" t="e">
        <v>#N/A</v>
      </c>
      <c r="N887" s="20" t="s">
        <v>361</v>
      </c>
      <c r="O887" s="20" t="e">
        <v>#N/A</v>
      </c>
      <c r="P887" s="18" t="e">
        <f>Applications!$M887-Applications!$G887</f>
        <v>#N/A</v>
      </c>
    </row>
    <row r="888" spans="1:16" ht="20.25" customHeight="1" x14ac:dyDescent="0.35">
      <c r="A888" s="21" t="s">
        <v>3240</v>
      </c>
      <c r="B888" s="21" t="s">
        <v>1547</v>
      </c>
      <c r="C888" s="21" t="s">
        <v>3241</v>
      </c>
      <c r="D888" s="21" t="s">
        <v>3242</v>
      </c>
      <c r="E888" s="21" t="s">
        <v>3159</v>
      </c>
      <c r="F888" s="21" t="s">
        <v>469</v>
      </c>
      <c r="G888" s="22">
        <v>44252</v>
      </c>
      <c r="H888" s="21" t="s">
        <v>370</v>
      </c>
      <c r="I888" s="22">
        <v>44263</v>
      </c>
      <c r="J888" s="22" t="e">
        <v>#N/A</v>
      </c>
      <c r="K888" s="22" t="e">
        <v>#N/A</v>
      </c>
      <c r="L888" s="22" t="e">
        <v>#N/A</v>
      </c>
      <c r="M888" s="22" t="e">
        <v>#N/A</v>
      </c>
      <c r="N888" s="23" t="s">
        <v>361</v>
      </c>
      <c r="O888" s="23" t="e">
        <v>#N/A</v>
      </c>
      <c r="P888" s="21" t="e">
        <f>Applications!$M888-Applications!$G888</f>
        <v>#N/A</v>
      </c>
    </row>
    <row r="889" spans="1:16" ht="20.25" customHeight="1" x14ac:dyDescent="0.35">
      <c r="A889" s="18" t="s">
        <v>3243</v>
      </c>
      <c r="B889" s="18" t="s">
        <v>3244</v>
      </c>
      <c r="C889" s="18" t="s">
        <v>3245</v>
      </c>
      <c r="D889" s="18" t="s">
        <v>3246</v>
      </c>
      <c r="E889" s="18" t="s">
        <v>3159</v>
      </c>
      <c r="F889" s="18" t="s">
        <v>469</v>
      </c>
      <c r="G889" s="19">
        <v>44249</v>
      </c>
      <c r="H889" s="18" t="s">
        <v>370</v>
      </c>
      <c r="I889" s="19">
        <v>44258</v>
      </c>
      <c r="J889" s="19" t="e">
        <v>#N/A</v>
      </c>
      <c r="K889" s="19" t="e">
        <v>#N/A</v>
      </c>
      <c r="L889" s="19" t="e">
        <v>#N/A</v>
      </c>
      <c r="M889" s="19" t="e">
        <v>#N/A</v>
      </c>
      <c r="N889" s="20" t="s">
        <v>361</v>
      </c>
      <c r="O889" s="20" t="e">
        <v>#N/A</v>
      </c>
      <c r="P889" s="18" t="e">
        <f>Applications!$M889-Applications!$G889</f>
        <v>#N/A</v>
      </c>
    </row>
    <row r="890" spans="1:16" ht="20.25" customHeight="1" x14ac:dyDescent="0.35">
      <c r="A890" s="21" t="s">
        <v>3247</v>
      </c>
      <c r="B890" s="21" t="s">
        <v>1423</v>
      </c>
      <c r="C890" s="21" t="s">
        <v>1621</v>
      </c>
      <c r="D890" s="21" t="s">
        <v>3248</v>
      </c>
      <c r="E890" s="21" t="s">
        <v>3159</v>
      </c>
      <c r="F890" s="21" t="s">
        <v>469</v>
      </c>
      <c r="G890" s="22">
        <v>44242</v>
      </c>
      <c r="H890" s="21" t="s">
        <v>462</v>
      </c>
      <c r="I890" s="22">
        <v>44252</v>
      </c>
      <c r="J890" s="22" t="e">
        <v>#N/A</v>
      </c>
      <c r="K890" s="22" t="e">
        <v>#N/A</v>
      </c>
      <c r="L890" s="22" t="e">
        <v>#N/A</v>
      </c>
      <c r="M890" s="22" t="e">
        <v>#N/A</v>
      </c>
      <c r="N890" s="23" t="s">
        <v>361</v>
      </c>
      <c r="O890" s="23" t="e">
        <v>#N/A</v>
      </c>
      <c r="P890" s="21" t="e">
        <f>Applications!$M890-Applications!$G890</f>
        <v>#N/A</v>
      </c>
    </row>
    <row r="891" spans="1:16" ht="20.25" customHeight="1" x14ac:dyDescent="0.35">
      <c r="A891" s="18" t="s">
        <v>3249</v>
      </c>
      <c r="B891" s="18" t="s">
        <v>181</v>
      </c>
      <c r="C891" s="18" t="s">
        <v>3250</v>
      </c>
      <c r="D891" s="18" t="s">
        <v>3251</v>
      </c>
      <c r="E891" s="18" t="s">
        <v>3159</v>
      </c>
      <c r="F891" s="18" t="s">
        <v>469</v>
      </c>
      <c r="G891" s="19">
        <v>44231</v>
      </c>
      <c r="H891" s="18" t="s">
        <v>360</v>
      </c>
      <c r="I891" s="19">
        <v>44243</v>
      </c>
      <c r="J891" s="19" t="e">
        <v>#N/A</v>
      </c>
      <c r="K891" s="19" t="e">
        <v>#N/A</v>
      </c>
      <c r="L891" s="19" t="e">
        <v>#N/A</v>
      </c>
      <c r="M891" s="19" t="e">
        <v>#N/A</v>
      </c>
      <c r="N891" s="20" t="s">
        <v>361</v>
      </c>
      <c r="O891" s="20" t="e">
        <v>#N/A</v>
      </c>
      <c r="P891" s="18" t="e">
        <f>Applications!$M891-Applications!$G891</f>
        <v>#N/A</v>
      </c>
    </row>
    <row r="892" spans="1:16" ht="20.25" customHeight="1" x14ac:dyDescent="0.35">
      <c r="A892" s="21" t="s">
        <v>3252</v>
      </c>
      <c r="B892" s="21" t="s">
        <v>175</v>
      </c>
      <c r="C892" s="21" t="s">
        <v>3253</v>
      </c>
      <c r="D892" s="21" t="s">
        <v>3254</v>
      </c>
      <c r="E892" s="21" t="s">
        <v>3159</v>
      </c>
      <c r="F892" s="21" t="s">
        <v>469</v>
      </c>
      <c r="G892" s="22">
        <v>44223</v>
      </c>
      <c r="H892" s="21" t="s">
        <v>462</v>
      </c>
      <c r="I892" s="22">
        <v>44229</v>
      </c>
      <c r="J892" s="22" t="e">
        <v>#N/A</v>
      </c>
      <c r="K892" s="22" t="e">
        <v>#N/A</v>
      </c>
      <c r="L892" s="22" t="e">
        <v>#N/A</v>
      </c>
      <c r="M892" s="22" t="e">
        <v>#N/A</v>
      </c>
      <c r="N892" s="23" t="s">
        <v>361</v>
      </c>
      <c r="O892" s="23" t="e">
        <v>#N/A</v>
      </c>
      <c r="P892" s="21" t="e">
        <f>Applications!$M892-Applications!$G892</f>
        <v>#N/A</v>
      </c>
    </row>
    <row r="893" spans="1:16" ht="20.25" customHeight="1" x14ac:dyDescent="0.35">
      <c r="A893" s="18" t="s">
        <v>3255</v>
      </c>
      <c r="B893" s="18" t="s">
        <v>3256</v>
      </c>
      <c r="C893" s="18" t="s">
        <v>3257</v>
      </c>
      <c r="D893" s="18" t="s">
        <v>3258</v>
      </c>
      <c r="E893" s="18" t="s">
        <v>3159</v>
      </c>
      <c r="F893" s="18" t="s">
        <v>469</v>
      </c>
      <c r="G893" s="19">
        <v>44350</v>
      </c>
      <c r="H893" s="18" t="s">
        <v>370</v>
      </c>
      <c r="I893" s="19">
        <v>44365</v>
      </c>
      <c r="J893" s="19">
        <v>44377</v>
      </c>
      <c r="K893" s="19" t="e">
        <v>#N/A</v>
      </c>
      <c r="L893" s="19" t="e">
        <v>#N/A</v>
      </c>
      <c r="M893" s="19" t="e">
        <v>#N/A</v>
      </c>
      <c r="N893" s="20" t="s">
        <v>361</v>
      </c>
      <c r="O893" s="20" t="e">
        <v>#N/A</v>
      </c>
      <c r="P893" s="18" t="e">
        <f>Applications!$M893-Applications!$G893</f>
        <v>#N/A</v>
      </c>
    </row>
    <row r="894" spans="1:16" ht="20.25" customHeight="1" x14ac:dyDescent="0.35">
      <c r="A894" s="21" t="s">
        <v>3259</v>
      </c>
      <c r="B894" s="21" t="s">
        <v>3260</v>
      </c>
      <c r="C894" s="21" t="s">
        <v>565</v>
      </c>
      <c r="D894" s="21" t="s">
        <v>3261</v>
      </c>
      <c r="E894" s="21" t="s">
        <v>3159</v>
      </c>
      <c r="F894" s="21" t="s">
        <v>469</v>
      </c>
      <c r="G894" s="22">
        <v>44351</v>
      </c>
      <c r="H894" s="21" t="s">
        <v>370</v>
      </c>
      <c r="I894" s="22">
        <v>44365</v>
      </c>
      <c r="J894" s="22">
        <v>44377</v>
      </c>
      <c r="K894" s="22" t="e">
        <v>#N/A</v>
      </c>
      <c r="L894" s="22" t="e">
        <v>#N/A</v>
      </c>
      <c r="M894" s="22" t="e">
        <v>#N/A</v>
      </c>
      <c r="N894" s="23" t="s">
        <v>361</v>
      </c>
      <c r="O894" s="23" t="e">
        <v>#N/A</v>
      </c>
      <c r="P894" s="21" t="e">
        <f>Applications!$M894-Applications!$G894</f>
        <v>#N/A</v>
      </c>
    </row>
    <row r="895" spans="1:16" ht="20.25" customHeight="1" x14ac:dyDescent="0.35">
      <c r="A895" s="18" t="s">
        <v>3262</v>
      </c>
      <c r="B895" s="18" t="s">
        <v>998</v>
      </c>
      <c r="C895" s="18" t="s">
        <v>3263</v>
      </c>
      <c r="D895" s="18" t="s">
        <v>3264</v>
      </c>
      <c r="E895" s="18" t="s">
        <v>3159</v>
      </c>
      <c r="F895" s="18" t="s">
        <v>469</v>
      </c>
      <c r="G895" s="19">
        <v>44350</v>
      </c>
      <c r="H895" s="18" t="s">
        <v>360</v>
      </c>
      <c r="I895" s="19">
        <v>44364</v>
      </c>
      <c r="J895" s="19">
        <v>44371</v>
      </c>
      <c r="K895" s="19" t="e">
        <v>#N/A</v>
      </c>
      <c r="L895" s="19" t="e">
        <v>#N/A</v>
      </c>
      <c r="M895" s="19" t="e">
        <v>#N/A</v>
      </c>
      <c r="N895" s="20" t="s">
        <v>361</v>
      </c>
      <c r="O895" s="20" t="e">
        <v>#N/A</v>
      </c>
      <c r="P895" s="18" t="e">
        <f>Applications!$M895-Applications!$G895</f>
        <v>#N/A</v>
      </c>
    </row>
    <row r="896" spans="1:16" ht="20.25" customHeight="1" x14ac:dyDescent="0.35">
      <c r="A896" s="21" t="s">
        <v>3265</v>
      </c>
      <c r="B896" s="21" t="s">
        <v>3266</v>
      </c>
      <c r="C896" s="21" t="s">
        <v>3267</v>
      </c>
      <c r="D896" s="21" t="s">
        <v>3268</v>
      </c>
      <c r="E896" s="21" t="s">
        <v>3159</v>
      </c>
      <c r="F896" s="21" t="s">
        <v>469</v>
      </c>
      <c r="G896" s="22">
        <v>44334</v>
      </c>
      <c r="H896" s="21" t="s">
        <v>360</v>
      </c>
      <c r="I896" s="22">
        <v>44343</v>
      </c>
      <c r="J896" s="22">
        <v>44354</v>
      </c>
      <c r="K896" s="22" t="e">
        <v>#N/A</v>
      </c>
      <c r="L896" s="22" t="e">
        <v>#N/A</v>
      </c>
      <c r="M896" s="22" t="e">
        <v>#N/A</v>
      </c>
      <c r="N896" s="23" t="s">
        <v>361</v>
      </c>
      <c r="O896" s="23" t="e">
        <v>#N/A</v>
      </c>
      <c r="P896" s="21" t="e">
        <f>Applications!$M896-Applications!$G896</f>
        <v>#N/A</v>
      </c>
    </row>
    <row r="897" spans="1:16" ht="20.25" customHeight="1" x14ac:dyDescent="0.35">
      <c r="A897" s="18" t="s">
        <v>3269</v>
      </c>
      <c r="B897" s="18" t="s">
        <v>3270</v>
      </c>
      <c r="C897" s="18" t="s">
        <v>3271</v>
      </c>
      <c r="D897" s="18" t="s">
        <v>3272</v>
      </c>
      <c r="E897" s="18" t="s">
        <v>3159</v>
      </c>
      <c r="F897" s="18" t="s">
        <v>469</v>
      </c>
      <c r="G897" s="19">
        <v>44323</v>
      </c>
      <c r="H897" s="18" t="s">
        <v>370</v>
      </c>
      <c r="I897" s="19">
        <v>44337</v>
      </c>
      <c r="J897" s="19">
        <v>44351</v>
      </c>
      <c r="K897" s="19" t="e">
        <v>#N/A</v>
      </c>
      <c r="L897" s="19" t="e">
        <v>#N/A</v>
      </c>
      <c r="M897" s="19" t="e">
        <v>#N/A</v>
      </c>
      <c r="N897" s="20" t="s">
        <v>361</v>
      </c>
      <c r="O897" s="20" t="e">
        <v>#N/A</v>
      </c>
      <c r="P897" s="18" t="e">
        <f>Applications!$M897-Applications!$G897</f>
        <v>#N/A</v>
      </c>
    </row>
    <row r="898" spans="1:16" ht="20.25" customHeight="1" x14ac:dyDescent="0.35">
      <c r="A898" s="21" t="s">
        <v>3273</v>
      </c>
      <c r="B898" s="21" t="s">
        <v>3274</v>
      </c>
      <c r="C898" s="21" t="s">
        <v>3275</v>
      </c>
      <c r="D898" s="21" t="s">
        <v>3276</v>
      </c>
      <c r="E898" s="21" t="s">
        <v>3159</v>
      </c>
      <c r="F898" s="21" t="s">
        <v>469</v>
      </c>
      <c r="G898" s="22">
        <v>44322</v>
      </c>
      <c r="H898" s="21" t="s">
        <v>370</v>
      </c>
      <c r="I898" s="22">
        <v>44334</v>
      </c>
      <c r="J898" s="22">
        <v>44343</v>
      </c>
      <c r="K898" s="22" t="e">
        <v>#N/A</v>
      </c>
      <c r="L898" s="22" t="e">
        <v>#N/A</v>
      </c>
      <c r="M898" s="22" t="e">
        <v>#N/A</v>
      </c>
      <c r="N898" s="23" t="s">
        <v>361</v>
      </c>
      <c r="O898" s="23" t="e">
        <v>#N/A</v>
      </c>
      <c r="P898" s="21" t="e">
        <f>Applications!$M898-Applications!$G898</f>
        <v>#N/A</v>
      </c>
    </row>
    <row r="899" spans="1:16" ht="20.25" customHeight="1" x14ac:dyDescent="0.35">
      <c r="A899" s="18" t="s">
        <v>3277</v>
      </c>
      <c r="B899" s="18" t="s">
        <v>3278</v>
      </c>
      <c r="C899" s="18" t="s">
        <v>3279</v>
      </c>
      <c r="D899" s="18" t="s">
        <v>3280</v>
      </c>
      <c r="E899" s="18" t="s">
        <v>3159</v>
      </c>
      <c r="F899" s="18" t="s">
        <v>469</v>
      </c>
      <c r="G899" s="19">
        <v>44315</v>
      </c>
      <c r="H899" s="18" t="s">
        <v>360</v>
      </c>
      <c r="I899" s="19">
        <v>44329</v>
      </c>
      <c r="J899" s="19">
        <v>44342</v>
      </c>
      <c r="K899" s="19" t="e">
        <v>#N/A</v>
      </c>
      <c r="L899" s="19" t="e">
        <v>#N/A</v>
      </c>
      <c r="M899" s="19" t="e">
        <v>#N/A</v>
      </c>
      <c r="N899" s="20" t="s">
        <v>361</v>
      </c>
      <c r="O899" s="20" t="e">
        <v>#N/A</v>
      </c>
      <c r="P899" s="18" t="e">
        <f>Applications!$M899-Applications!$G899</f>
        <v>#N/A</v>
      </c>
    </row>
    <row r="900" spans="1:16" ht="20.25" customHeight="1" x14ac:dyDescent="0.35">
      <c r="A900" s="21" t="s">
        <v>3281</v>
      </c>
      <c r="B900" s="21" t="s">
        <v>2618</v>
      </c>
      <c r="C900" s="21" t="s">
        <v>3282</v>
      </c>
      <c r="D900" s="21" t="s">
        <v>3283</v>
      </c>
      <c r="E900" s="21" t="s">
        <v>3159</v>
      </c>
      <c r="F900" s="21" t="s">
        <v>469</v>
      </c>
      <c r="G900" s="22">
        <v>44309</v>
      </c>
      <c r="H900" s="21" t="s">
        <v>360</v>
      </c>
      <c r="I900" s="22">
        <v>44314</v>
      </c>
      <c r="J900" s="22">
        <v>44323</v>
      </c>
      <c r="K900" s="22" t="e">
        <v>#N/A</v>
      </c>
      <c r="L900" s="22" t="e">
        <v>#N/A</v>
      </c>
      <c r="M900" s="22" t="e">
        <v>#N/A</v>
      </c>
      <c r="N900" s="23" t="s">
        <v>361</v>
      </c>
      <c r="O900" s="23" t="e">
        <v>#N/A</v>
      </c>
      <c r="P900" s="21" t="e">
        <f>Applications!$M900-Applications!$G900</f>
        <v>#N/A</v>
      </c>
    </row>
    <row r="901" spans="1:16" ht="20.25" customHeight="1" x14ac:dyDescent="0.35">
      <c r="A901" s="18" t="s">
        <v>3284</v>
      </c>
      <c r="B901" s="18" t="s">
        <v>236</v>
      </c>
      <c r="C901" s="18" t="s">
        <v>3285</v>
      </c>
      <c r="D901" s="18" t="s">
        <v>3286</v>
      </c>
      <c r="E901" s="18" t="s">
        <v>3159</v>
      </c>
      <c r="F901" s="18" t="s">
        <v>469</v>
      </c>
      <c r="G901" s="19">
        <v>44284</v>
      </c>
      <c r="H901" s="18" t="s">
        <v>544</v>
      </c>
      <c r="I901" s="19">
        <v>44291</v>
      </c>
      <c r="J901" s="19">
        <v>44301</v>
      </c>
      <c r="K901" s="19" t="e">
        <v>#N/A</v>
      </c>
      <c r="L901" s="19" t="e">
        <v>#N/A</v>
      </c>
      <c r="M901" s="19" t="e">
        <v>#N/A</v>
      </c>
      <c r="N901" s="20" t="s">
        <v>361</v>
      </c>
      <c r="O901" s="20" t="e">
        <v>#N/A</v>
      </c>
      <c r="P901" s="18" t="e">
        <f>Applications!$M901-Applications!$G901</f>
        <v>#N/A</v>
      </c>
    </row>
    <row r="902" spans="1:16" ht="20.25" customHeight="1" x14ac:dyDescent="0.35">
      <c r="A902" s="21" t="s">
        <v>3287</v>
      </c>
      <c r="B902" s="21" t="s">
        <v>1744</v>
      </c>
      <c r="C902" s="21" t="s">
        <v>1813</v>
      </c>
      <c r="D902" s="21" t="s">
        <v>3288</v>
      </c>
      <c r="E902" s="21" t="s">
        <v>3159</v>
      </c>
      <c r="F902" s="21" t="s">
        <v>469</v>
      </c>
      <c r="G902" s="22">
        <v>44278</v>
      </c>
      <c r="H902" s="21" t="s">
        <v>360</v>
      </c>
      <c r="I902" s="22">
        <v>44287</v>
      </c>
      <c r="J902" s="22">
        <v>44300</v>
      </c>
      <c r="K902" s="22" t="e">
        <v>#N/A</v>
      </c>
      <c r="L902" s="22" t="e">
        <v>#N/A</v>
      </c>
      <c r="M902" s="22" t="e">
        <v>#N/A</v>
      </c>
      <c r="N902" s="23" t="s">
        <v>361</v>
      </c>
      <c r="O902" s="23" t="e">
        <v>#N/A</v>
      </c>
      <c r="P902" s="21" t="e">
        <f>Applications!$M902-Applications!$G902</f>
        <v>#N/A</v>
      </c>
    </row>
    <row r="903" spans="1:16" ht="20.25" customHeight="1" x14ac:dyDescent="0.35">
      <c r="A903" s="18" t="s">
        <v>3289</v>
      </c>
      <c r="B903" s="18" t="s">
        <v>417</v>
      </c>
      <c r="C903" s="18" t="s">
        <v>3290</v>
      </c>
      <c r="D903" s="18" t="s">
        <v>3291</v>
      </c>
      <c r="E903" s="18" t="s">
        <v>3159</v>
      </c>
      <c r="F903" s="18" t="s">
        <v>469</v>
      </c>
      <c r="G903" s="19">
        <v>44266</v>
      </c>
      <c r="H903" s="18" t="s">
        <v>360</v>
      </c>
      <c r="I903" s="19">
        <v>44278</v>
      </c>
      <c r="J903" s="19">
        <v>44291</v>
      </c>
      <c r="K903" s="19" t="e">
        <v>#N/A</v>
      </c>
      <c r="L903" s="19" t="e">
        <v>#N/A</v>
      </c>
      <c r="M903" s="19" t="e">
        <v>#N/A</v>
      </c>
      <c r="N903" s="20" t="s">
        <v>361</v>
      </c>
      <c r="O903" s="20" t="e">
        <v>#N/A</v>
      </c>
      <c r="P903" s="18" t="e">
        <f>Applications!$M903-Applications!$G903</f>
        <v>#N/A</v>
      </c>
    </row>
    <row r="904" spans="1:16" ht="20.25" customHeight="1" x14ac:dyDescent="0.35">
      <c r="A904" s="21" t="s">
        <v>3292</v>
      </c>
      <c r="B904" s="21" t="s">
        <v>1343</v>
      </c>
      <c r="C904" s="21" t="s">
        <v>3293</v>
      </c>
      <c r="D904" s="21" t="s">
        <v>3294</v>
      </c>
      <c r="E904" s="21" t="s">
        <v>3159</v>
      </c>
      <c r="F904" s="21" t="s">
        <v>469</v>
      </c>
      <c r="G904" s="22">
        <v>44252</v>
      </c>
      <c r="H904" s="21" t="s">
        <v>360</v>
      </c>
      <c r="I904" s="22">
        <v>44263</v>
      </c>
      <c r="J904" s="22">
        <v>44280</v>
      </c>
      <c r="K904" s="22" t="e">
        <v>#N/A</v>
      </c>
      <c r="L904" s="22" t="e">
        <v>#N/A</v>
      </c>
      <c r="M904" s="22" t="e">
        <v>#N/A</v>
      </c>
      <c r="N904" s="23" t="s">
        <v>361</v>
      </c>
      <c r="O904" s="23" t="e">
        <v>#N/A</v>
      </c>
      <c r="P904" s="21" t="e">
        <f>Applications!$M904-Applications!$G904</f>
        <v>#N/A</v>
      </c>
    </row>
    <row r="905" spans="1:16" ht="20.25" customHeight="1" x14ac:dyDescent="0.35">
      <c r="A905" s="18" t="s">
        <v>3295</v>
      </c>
      <c r="B905" s="18" t="s">
        <v>2490</v>
      </c>
      <c r="C905" s="18" t="s">
        <v>3296</v>
      </c>
      <c r="D905" s="18" t="s">
        <v>3297</v>
      </c>
      <c r="E905" s="18" t="s">
        <v>3159</v>
      </c>
      <c r="F905" s="18" t="s">
        <v>469</v>
      </c>
      <c r="G905" s="19">
        <v>44249</v>
      </c>
      <c r="H905" s="18" t="s">
        <v>370</v>
      </c>
      <c r="I905" s="19">
        <v>44257</v>
      </c>
      <c r="J905" s="19">
        <v>44267</v>
      </c>
      <c r="K905" s="19" t="e">
        <v>#N/A</v>
      </c>
      <c r="L905" s="19" t="e">
        <v>#N/A</v>
      </c>
      <c r="M905" s="19" t="e">
        <v>#N/A</v>
      </c>
      <c r="N905" s="20" t="s">
        <v>361</v>
      </c>
      <c r="O905" s="20" t="e">
        <v>#N/A</v>
      </c>
      <c r="P905" s="18" t="e">
        <f>Applications!$M905-Applications!$G905</f>
        <v>#N/A</v>
      </c>
    </row>
    <row r="906" spans="1:16" ht="20.25" customHeight="1" x14ac:dyDescent="0.35">
      <c r="A906" s="21" t="s">
        <v>3298</v>
      </c>
      <c r="B906" s="21" t="s">
        <v>1744</v>
      </c>
      <c r="C906" s="21" t="s">
        <v>3299</v>
      </c>
      <c r="D906" s="21" t="s">
        <v>3300</v>
      </c>
      <c r="E906" s="21" t="s">
        <v>3159</v>
      </c>
      <c r="F906" s="21" t="s">
        <v>469</v>
      </c>
      <c r="G906" s="22">
        <v>44221</v>
      </c>
      <c r="H906" s="21" t="s">
        <v>360</v>
      </c>
      <c r="I906" s="22">
        <v>44235</v>
      </c>
      <c r="J906" s="22">
        <v>44244</v>
      </c>
      <c r="K906" s="22" t="e">
        <v>#N/A</v>
      </c>
      <c r="L906" s="22" t="e">
        <v>#N/A</v>
      </c>
      <c r="M906" s="22" t="e">
        <v>#N/A</v>
      </c>
      <c r="N906" s="23" t="s">
        <v>361</v>
      </c>
      <c r="O906" s="23" t="e">
        <v>#N/A</v>
      </c>
      <c r="P906" s="21" t="e">
        <f>Applications!$M906-Applications!$G906</f>
        <v>#N/A</v>
      </c>
    </row>
    <row r="907" spans="1:16" ht="20.25" customHeight="1" x14ac:dyDescent="0.35">
      <c r="A907" s="18" t="s">
        <v>3301</v>
      </c>
      <c r="B907" s="18" t="s">
        <v>414</v>
      </c>
      <c r="C907" s="18" t="s">
        <v>3302</v>
      </c>
      <c r="D907" s="18" t="s">
        <v>3303</v>
      </c>
      <c r="E907" s="18" t="s">
        <v>3159</v>
      </c>
      <c r="F907" s="18" t="s">
        <v>469</v>
      </c>
      <c r="G907" s="19">
        <v>44224</v>
      </c>
      <c r="H907" s="18" t="s">
        <v>432</v>
      </c>
      <c r="I907" s="19">
        <v>44226</v>
      </c>
      <c r="J907" s="19">
        <v>44229</v>
      </c>
      <c r="K907" s="19" t="e">
        <v>#N/A</v>
      </c>
      <c r="L907" s="19" t="e">
        <v>#N/A</v>
      </c>
      <c r="M907" s="19" t="e">
        <v>#N/A</v>
      </c>
      <c r="N907" s="20" t="s">
        <v>361</v>
      </c>
      <c r="O907" s="20" t="e">
        <v>#N/A</v>
      </c>
      <c r="P907" s="18" t="e">
        <f>Applications!$M907-Applications!$G907</f>
        <v>#N/A</v>
      </c>
    </row>
    <row r="908" spans="1:16" ht="20.25" customHeight="1" x14ac:dyDescent="0.35">
      <c r="A908" s="21" t="s">
        <v>3304</v>
      </c>
      <c r="B908" s="21" t="s">
        <v>448</v>
      </c>
      <c r="C908" s="21" t="s">
        <v>324</v>
      </c>
      <c r="D908" s="21" t="s">
        <v>3305</v>
      </c>
      <c r="E908" s="21" t="s">
        <v>3159</v>
      </c>
      <c r="F908" s="21" t="s">
        <v>469</v>
      </c>
      <c r="G908" s="22">
        <v>44218</v>
      </c>
      <c r="H908" s="21" t="s">
        <v>360</v>
      </c>
      <c r="I908" s="22">
        <v>44225</v>
      </c>
      <c r="J908" s="22">
        <v>44235</v>
      </c>
      <c r="K908" s="22">
        <v>44246</v>
      </c>
      <c r="L908" s="22" t="e">
        <v>#N/A</v>
      </c>
      <c r="M908" s="22" t="e">
        <v>#N/A</v>
      </c>
      <c r="N908" s="23" t="s">
        <v>361</v>
      </c>
      <c r="O908" s="23" t="e">
        <v>#N/A</v>
      </c>
      <c r="P908" s="21" t="e">
        <f>Applications!$M908-Applications!$G908</f>
        <v>#N/A</v>
      </c>
    </row>
    <row r="909" spans="1:16" ht="20.25" customHeight="1" x14ac:dyDescent="0.35">
      <c r="A909" s="18" t="s">
        <v>3306</v>
      </c>
      <c r="B909" s="18" t="s">
        <v>995</v>
      </c>
      <c r="C909" s="18" t="s">
        <v>3307</v>
      </c>
      <c r="D909" s="18" t="s">
        <v>3308</v>
      </c>
      <c r="E909" s="18" t="s">
        <v>3159</v>
      </c>
      <c r="F909" s="18" t="s">
        <v>469</v>
      </c>
      <c r="G909" s="19">
        <v>44356</v>
      </c>
      <c r="H909" s="18" t="s">
        <v>360</v>
      </c>
      <c r="I909" s="19">
        <v>44365</v>
      </c>
      <c r="J909" s="19">
        <v>44376</v>
      </c>
      <c r="K909" s="19">
        <v>44389</v>
      </c>
      <c r="L909" s="19">
        <v>44396</v>
      </c>
      <c r="M909" s="19" t="e">
        <v>#N/A</v>
      </c>
      <c r="N909" s="20" t="s">
        <v>361</v>
      </c>
      <c r="O909" s="20" t="e">
        <v>#N/A</v>
      </c>
      <c r="P909" s="18" t="e">
        <f>Applications!$M909-Applications!$G909</f>
        <v>#N/A</v>
      </c>
    </row>
    <row r="910" spans="1:16" ht="20.25" customHeight="1" x14ac:dyDescent="0.35">
      <c r="A910" s="21" t="s">
        <v>3309</v>
      </c>
      <c r="B910" s="21" t="s">
        <v>3310</v>
      </c>
      <c r="C910" s="21" t="s">
        <v>3311</v>
      </c>
      <c r="D910" s="21" t="s">
        <v>3312</v>
      </c>
      <c r="E910" s="21" t="s">
        <v>3159</v>
      </c>
      <c r="F910" s="21" t="s">
        <v>469</v>
      </c>
      <c r="G910" s="22">
        <v>44321</v>
      </c>
      <c r="H910" s="21" t="s">
        <v>544</v>
      </c>
      <c r="I910" s="22">
        <v>44333</v>
      </c>
      <c r="J910" s="22">
        <v>44342</v>
      </c>
      <c r="K910" s="22">
        <v>44350</v>
      </c>
      <c r="L910" s="22">
        <v>44355</v>
      </c>
      <c r="M910" s="22">
        <v>44361</v>
      </c>
      <c r="N910" s="23" t="s">
        <v>463</v>
      </c>
      <c r="O910" s="23">
        <v>48800</v>
      </c>
      <c r="P910" s="21">
        <f>Applications!$M910-Applications!$G910</f>
        <v>40</v>
      </c>
    </row>
    <row r="911" spans="1:16" ht="20.25" customHeight="1" x14ac:dyDescent="0.35">
      <c r="A911" s="18" t="s">
        <v>3313</v>
      </c>
      <c r="B911" s="18" t="s">
        <v>779</v>
      </c>
      <c r="C911" s="18" t="s">
        <v>324</v>
      </c>
      <c r="D911" s="18" t="s">
        <v>3314</v>
      </c>
      <c r="E911" s="18" t="s">
        <v>3159</v>
      </c>
      <c r="F911" s="18" t="s">
        <v>469</v>
      </c>
      <c r="G911" s="19">
        <v>44215</v>
      </c>
      <c r="H911" s="18" t="s">
        <v>405</v>
      </c>
      <c r="I911" s="19">
        <v>44224</v>
      </c>
      <c r="J911" s="19">
        <v>44235</v>
      </c>
      <c r="K911" s="19">
        <v>44249</v>
      </c>
      <c r="L911" s="19">
        <v>44259</v>
      </c>
      <c r="M911" s="19">
        <v>44265</v>
      </c>
      <c r="N911" s="20" t="s">
        <v>463</v>
      </c>
      <c r="O911" s="20">
        <v>50800</v>
      </c>
      <c r="P911" s="18">
        <f>Applications!$M911-Applications!$G911</f>
        <v>50</v>
      </c>
    </row>
    <row r="912" spans="1:16" ht="20.25" customHeight="1" x14ac:dyDescent="0.35">
      <c r="A912" s="21" t="s">
        <v>3315</v>
      </c>
      <c r="B912" s="21" t="s">
        <v>414</v>
      </c>
      <c r="C912" s="21" t="s">
        <v>703</v>
      </c>
      <c r="D912" s="21" t="s">
        <v>3316</v>
      </c>
      <c r="E912" s="21" t="s">
        <v>3317</v>
      </c>
      <c r="F912" s="21" t="s">
        <v>1551</v>
      </c>
      <c r="G912" s="22">
        <v>44216</v>
      </c>
      <c r="H912" s="21" t="s">
        <v>370</v>
      </c>
      <c r="I912" s="22" t="e">
        <v>#N/A</v>
      </c>
      <c r="J912" s="22" t="e">
        <v>#N/A</v>
      </c>
      <c r="K912" s="22" t="e">
        <v>#N/A</v>
      </c>
      <c r="L912" s="22" t="e">
        <v>#N/A</v>
      </c>
      <c r="M912" s="22" t="e">
        <v>#N/A</v>
      </c>
      <c r="N912" s="23" t="s">
        <v>361</v>
      </c>
      <c r="O912" s="23" t="e">
        <v>#N/A</v>
      </c>
      <c r="P912" s="21" t="e">
        <f>Applications!$M912-Applications!$G912</f>
        <v>#N/A</v>
      </c>
    </row>
    <row r="913" spans="1:16" ht="20.25" customHeight="1" x14ac:dyDescent="0.35">
      <c r="A913" s="18" t="s">
        <v>3318</v>
      </c>
      <c r="B913" s="18" t="s">
        <v>215</v>
      </c>
      <c r="C913" s="18" t="s">
        <v>3319</v>
      </c>
      <c r="D913" s="18" t="s">
        <v>3320</v>
      </c>
      <c r="E913" s="18" t="s">
        <v>3317</v>
      </c>
      <c r="F913" s="18" t="s">
        <v>1551</v>
      </c>
      <c r="G913" s="19">
        <v>44218</v>
      </c>
      <c r="H913" s="18" t="s">
        <v>360</v>
      </c>
      <c r="I913" s="19" t="e">
        <v>#N/A</v>
      </c>
      <c r="J913" s="19" t="e">
        <v>#N/A</v>
      </c>
      <c r="K913" s="19" t="e">
        <v>#N/A</v>
      </c>
      <c r="L913" s="19" t="e">
        <v>#N/A</v>
      </c>
      <c r="M913" s="19" t="e">
        <v>#N/A</v>
      </c>
      <c r="N913" s="20" t="s">
        <v>361</v>
      </c>
      <c r="O913" s="20" t="e">
        <v>#N/A</v>
      </c>
      <c r="P913" s="18" t="e">
        <f>Applications!$M913-Applications!$G913</f>
        <v>#N/A</v>
      </c>
    </row>
    <row r="914" spans="1:16" ht="20.25" customHeight="1" x14ac:dyDescent="0.35">
      <c r="A914" s="21" t="s">
        <v>3321</v>
      </c>
      <c r="B914" s="21" t="s">
        <v>858</v>
      </c>
      <c r="C914" s="21" t="s">
        <v>3322</v>
      </c>
      <c r="D914" s="21" t="s">
        <v>3323</v>
      </c>
      <c r="E914" s="21" t="s">
        <v>3317</v>
      </c>
      <c r="F914" s="21" t="s">
        <v>1551</v>
      </c>
      <c r="G914" s="22">
        <v>44218</v>
      </c>
      <c r="H914" s="21" t="s">
        <v>462</v>
      </c>
      <c r="I914" s="22" t="e">
        <v>#N/A</v>
      </c>
      <c r="J914" s="22" t="e">
        <v>#N/A</v>
      </c>
      <c r="K914" s="22" t="e">
        <v>#N/A</v>
      </c>
      <c r="L914" s="22" t="e">
        <v>#N/A</v>
      </c>
      <c r="M914" s="22" t="e">
        <v>#N/A</v>
      </c>
      <c r="N914" s="23" t="s">
        <v>361</v>
      </c>
      <c r="O914" s="23" t="e">
        <v>#N/A</v>
      </c>
      <c r="P914" s="21" t="e">
        <f>Applications!$M914-Applications!$G914</f>
        <v>#N/A</v>
      </c>
    </row>
    <row r="915" spans="1:16" ht="20.25" customHeight="1" x14ac:dyDescent="0.35">
      <c r="A915" s="18" t="s">
        <v>3324</v>
      </c>
      <c r="B915" s="18" t="s">
        <v>3325</v>
      </c>
      <c r="C915" s="18" t="s">
        <v>3326</v>
      </c>
      <c r="D915" s="18" t="s">
        <v>3327</v>
      </c>
      <c r="E915" s="18" t="s">
        <v>3317</v>
      </c>
      <c r="F915" s="18" t="s">
        <v>1551</v>
      </c>
      <c r="G915" s="19">
        <v>44224</v>
      </c>
      <c r="H915" s="18" t="s">
        <v>360</v>
      </c>
      <c r="I915" s="19" t="e">
        <v>#N/A</v>
      </c>
      <c r="J915" s="19" t="e">
        <v>#N/A</v>
      </c>
      <c r="K915" s="19" t="e">
        <v>#N/A</v>
      </c>
      <c r="L915" s="19" t="e">
        <v>#N/A</v>
      </c>
      <c r="M915" s="19" t="e">
        <v>#N/A</v>
      </c>
      <c r="N915" s="20" t="s">
        <v>361</v>
      </c>
      <c r="O915" s="20" t="e">
        <v>#N/A</v>
      </c>
      <c r="P915" s="18" t="e">
        <f>Applications!$M915-Applications!$G915</f>
        <v>#N/A</v>
      </c>
    </row>
    <row r="916" spans="1:16" ht="20.25" customHeight="1" x14ac:dyDescent="0.35">
      <c r="A916" s="21" t="s">
        <v>3328</v>
      </c>
      <c r="B916" s="21" t="s">
        <v>1688</v>
      </c>
      <c r="C916" s="21" t="s">
        <v>3329</v>
      </c>
      <c r="D916" s="21" t="s">
        <v>3330</v>
      </c>
      <c r="E916" s="21" t="s">
        <v>3317</v>
      </c>
      <c r="F916" s="21" t="s">
        <v>1551</v>
      </c>
      <c r="G916" s="22">
        <v>44224</v>
      </c>
      <c r="H916" s="21" t="s">
        <v>360</v>
      </c>
      <c r="I916" s="22" t="e">
        <v>#N/A</v>
      </c>
      <c r="J916" s="22" t="e">
        <v>#N/A</v>
      </c>
      <c r="K916" s="22" t="e">
        <v>#N/A</v>
      </c>
      <c r="L916" s="22" t="e">
        <v>#N/A</v>
      </c>
      <c r="M916" s="22" t="e">
        <v>#N/A</v>
      </c>
      <c r="N916" s="23" t="s">
        <v>361</v>
      </c>
      <c r="O916" s="23" t="e">
        <v>#N/A</v>
      </c>
      <c r="P916" s="21" t="e">
        <f>Applications!$M916-Applications!$G916</f>
        <v>#N/A</v>
      </c>
    </row>
    <row r="917" spans="1:16" ht="20.25" customHeight="1" x14ac:dyDescent="0.35">
      <c r="A917" s="18" t="s">
        <v>3331</v>
      </c>
      <c r="B917" s="18" t="s">
        <v>166</v>
      </c>
      <c r="C917" s="18" t="s">
        <v>1050</v>
      </c>
      <c r="D917" s="18" t="s">
        <v>3332</v>
      </c>
      <c r="E917" s="18" t="s">
        <v>3317</v>
      </c>
      <c r="F917" s="18" t="s">
        <v>1551</v>
      </c>
      <c r="G917" s="19">
        <v>44225</v>
      </c>
      <c r="H917" s="18" t="s">
        <v>360</v>
      </c>
      <c r="I917" s="19" t="e">
        <v>#N/A</v>
      </c>
      <c r="J917" s="19" t="e">
        <v>#N/A</v>
      </c>
      <c r="K917" s="19" t="e">
        <v>#N/A</v>
      </c>
      <c r="L917" s="19" t="e">
        <v>#N/A</v>
      </c>
      <c r="M917" s="19" t="e">
        <v>#N/A</v>
      </c>
      <c r="N917" s="20" t="s">
        <v>361</v>
      </c>
      <c r="O917" s="20" t="e">
        <v>#N/A</v>
      </c>
      <c r="P917" s="18" t="e">
        <f>Applications!$M917-Applications!$G917</f>
        <v>#N/A</v>
      </c>
    </row>
    <row r="918" spans="1:16" ht="20.25" customHeight="1" x14ac:dyDescent="0.35">
      <c r="A918" s="21" t="s">
        <v>3333</v>
      </c>
      <c r="B918" s="21" t="s">
        <v>1471</v>
      </c>
      <c r="C918" s="21" t="s">
        <v>3334</v>
      </c>
      <c r="D918" s="21" t="s">
        <v>3335</v>
      </c>
      <c r="E918" s="21" t="s">
        <v>3317</v>
      </c>
      <c r="F918" s="21" t="s">
        <v>1551</v>
      </c>
      <c r="G918" s="22">
        <v>44237</v>
      </c>
      <c r="H918" s="21" t="s">
        <v>370</v>
      </c>
      <c r="I918" s="22" t="e">
        <v>#N/A</v>
      </c>
      <c r="J918" s="22" t="e">
        <v>#N/A</v>
      </c>
      <c r="K918" s="22" t="e">
        <v>#N/A</v>
      </c>
      <c r="L918" s="22" t="e">
        <v>#N/A</v>
      </c>
      <c r="M918" s="22" t="e">
        <v>#N/A</v>
      </c>
      <c r="N918" s="23" t="s">
        <v>361</v>
      </c>
      <c r="O918" s="23" t="e">
        <v>#N/A</v>
      </c>
      <c r="P918" s="21" t="e">
        <f>Applications!$M918-Applications!$G918</f>
        <v>#N/A</v>
      </c>
    </row>
    <row r="919" spans="1:16" ht="20.25" customHeight="1" x14ac:dyDescent="0.35">
      <c r="A919" s="18" t="s">
        <v>3336</v>
      </c>
      <c r="B919" s="18" t="s">
        <v>414</v>
      </c>
      <c r="C919" s="18" t="s">
        <v>3337</v>
      </c>
      <c r="D919" s="18" t="s">
        <v>3338</v>
      </c>
      <c r="E919" s="18" t="s">
        <v>3317</v>
      </c>
      <c r="F919" s="18" t="s">
        <v>1551</v>
      </c>
      <c r="G919" s="19">
        <v>44237</v>
      </c>
      <c r="H919" s="18" t="s">
        <v>370</v>
      </c>
      <c r="I919" s="19" t="e">
        <v>#N/A</v>
      </c>
      <c r="J919" s="19" t="e">
        <v>#N/A</v>
      </c>
      <c r="K919" s="19" t="e">
        <v>#N/A</v>
      </c>
      <c r="L919" s="19" t="e">
        <v>#N/A</v>
      </c>
      <c r="M919" s="19" t="e">
        <v>#N/A</v>
      </c>
      <c r="N919" s="20" t="s">
        <v>361</v>
      </c>
      <c r="O919" s="20" t="e">
        <v>#N/A</v>
      </c>
      <c r="P919" s="18" t="e">
        <f>Applications!$M919-Applications!$G919</f>
        <v>#N/A</v>
      </c>
    </row>
    <row r="920" spans="1:16" ht="20.25" customHeight="1" x14ac:dyDescent="0.35">
      <c r="A920" s="21" t="s">
        <v>3339</v>
      </c>
      <c r="B920" s="21" t="s">
        <v>3340</v>
      </c>
      <c r="C920" s="21" t="s">
        <v>3341</v>
      </c>
      <c r="D920" s="21" t="s">
        <v>3342</v>
      </c>
      <c r="E920" s="21" t="s">
        <v>3317</v>
      </c>
      <c r="F920" s="21" t="s">
        <v>1551</v>
      </c>
      <c r="G920" s="22">
        <v>44237</v>
      </c>
      <c r="H920" s="21" t="s">
        <v>462</v>
      </c>
      <c r="I920" s="22" t="e">
        <v>#N/A</v>
      </c>
      <c r="J920" s="22" t="e">
        <v>#N/A</v>
      </c>
      <c r="K920" s="22" t="e">
        <v>#N/A</v>
      </c>
      <c r="L920" s="22" t="e">
        <v>#N/A</v>
      </c>
      <c r="M920" s="22" t="e">
        <v>#N/A</v>
      </c>
      <c r="N920" s="23" t="s">
        <v>361</v>
      </c>
      <c r="O920" s="23" t="e">
        <v>#N/A</v>
      </c>
      <c r="P920" s="21" t="e">
        <f>Applications!$M920-Applications!$G920</f>
        <v>#N/A</v>
      </c>
    </row>
    <row r="921" spans="1:16" ht="20.25" customHeight="1" x14ac:dyDescent="0.35">
      <c r="A921" s="18" t="s">
        <v>3343</v>
      </c>
      <c r="B921" s="18" t="s">
        <v>149</v>
      </c>
      <c r="C921" s="18" t="s">
        <v>3344</v>
      </c>
      <c r="D921" s="18" t="s">
        <v>3345</v>
      </c>
      <c r="E921" s="18" t="s">
        <v>3317</v>
      </c>
      <c r="F921" s="18" t="s">
        <v>1551</v>
      </c>
      <c r="G921" s="19">
        <v>44239</v>
      </c>
      <c r="H921" s="18" t="s">
        <v>360</v>
      </c>
      <c r="I921" s="19" t="e">
        <v>#N/A</v>
      </c>
      <c r="J921" s="19" t="e">
        <v>#N/A</v>
      </c>
      <c r="K921" s="19" t="e">
        <v>#N/A</v>
      </c>
      <c r="L921" s="19" t="e">
        <v>#N/A</v>
      </c>
      <c r="M921" s="19" t="e">
        <v>#N/A</v>
      </c>
      <c r="N921" s="20" t="s">
        <v>361</v>
      </c>
      <c r="O921" s="20" t="e">
        <v>#N/A</v>
      </c>
      <c r="P921" s="18" t="e">
        <f>Applications!$M921-Applications!$G921</f>
        <v>#N/A</v>
      </c>
    </row>
    <row r="922" spans="1:16" ht="20.25" customHeight="1" x14ac:dyDescent="0.35">
      <c r="A922" s="21" t="s">
        <v>3346</v>
      </c>
      <c r="B922" s="21" t="s">
        <v>3347</v>
      </c>
      <c r="C922" s="21" t="s">
        <v>205</v>
      </c>
      <c r="D922" s="21" t="s">
        <v>3348</v>
      </c>
      <c r="E922" s="21" t="s">
        <v>3317</v>
      </c>
      <c r="F922" s="21" t="s">
        <v>1551</v>
      </c>
      <c r="G922" s="22">
        <v>44239</v>
      </c>
      <c r="H922" s="21" t="s">
        <v>405</v>
      </c>
      <c r="I922" s="22" t="e">
        <v>#N/A</v>
      </c>
      <c r="J922" s="22" t="e">
        <v>#N/A</v>
      </c>
      <c r="K922" s="22" t="e">
        <v>#N/A</v>
      </c>
      <c r="L922" s="22" t="e">
        <v>#N/A</v>
      </c>
      <c r="M922" s="22" t="e">
        <v>#N/A</v>
      </c>
      <c r="N922" s="23" t="s">
        <v>361</v>
      </c>
      <c r="O922" s="23" t="e">
        <v>#N/A</v>
      </c>
      <c r="P922" s="21" t="e">
        <f>Applications!$M922-Applications!$G922</f>
        <v>#N/A</v>
      </c>
    </row>
    <row r="923" spans="1:16" ht="20.25" customHeight="1" x14ac:dyDescent="0.35">
      <c r="A923" s="18" t="s">
        <v>3349</v>
      </c>
      <c r="B923" s="18" t="s">
        <v>3350</v>
      </c>
      <c r="C923" s="18" t="s">
        <v>3351</v>
      </c>
      <c r="D923" s="18" t="s">
        <v>3352</v>
      </c>
      <c r="E923" s="18" t="s">
        <v>3317</v>
      </c>
      <c r="F923" s="18" t="s">
        <v>1551</v>
      </c>
      <c r="G923" s="19">
        <v>44249</v>
      </c>
      <c r="H923" s="18" t="s">
        <v>360</v>
      </c>
      <c r="I923" s="19" t="e">
        <v>#N/A</v>
      </c>
      <c r="J923" s="19" t="e">
        <v>#N/A</v>
      </c>
      <c r="K923" s="19" t="e">
        <v>#N/A</v>
      </c>
      <c r="L923" s="19" t="e">
        <v>#N/A</v>
      </c>
      <c r="M923" s="19" t="e">
        <v>#N/A</v>
      </c>
      <c r="N923" s="20" t="s">
        <v>361</v>
      </c>
      <c r="O923" s="20" t="e">
        <v>#N/A</v>
      </c>
      <c r="P923" s="18" t="e">
        <f>Applications!$M923-Applications!$G923</f>
        <v>#N/A</v>
      </c>
    </row>
    <row r="924" spans="1:16" ht="20.25" customHeight="1" x14ac:dyDescent="0.35">
      <c r="A924" s="21" t="s">
        <v>3353</v>
      </c>
      <c r="B924" s="21" t="s">
        <v>981</v>
      </c>
      <c r="C924" s="21" t="s">
        <v>3354</v>
      </c>
      <c r="D924" s="21" t="s">
        <v>3355</v>
      </c>
      <c r="E924" s="21" t="s">
        <v>3317</v>
      </c>
      <c r="F924" s="21" t="s">
        <v>1551</v>
      </c>
      <c r="G924" s="22">
        <v>44263</v>
      </c>
      <c r="H924" s="21" t="s">
        <v>462</v>
      </c>
      <c r="I924" s="22" t="e">
        <v>#N/A</v>
      </c>
      <c r="J924" s="22" t="e">
        <v>#N/A</v>
      </c>
      <c r="K924" s="22" t="e">
        <v>#N/A</v>
      </c>
      <c r="L924" s="22" t="e">
        <v>#N/A</v>
      </c>
      <c r="M924" s="22" t="e">
        <v>#N/A</v>
      </c>
      <c r="N924" s="23" t="s">
        <v>361</v>
      </c>
      <c r="O924" s="23" t="e">
        <v>#N/A</v>
      </c>
      <c r="P924" s="21" t="e">
        <f>Applications!$M924-Applications!$G924</f>
        <v>#N/A</v>
      </c>
    </row>
    <row r="925" spans="1:16" ht="20.25" customHeight="1" x14ac:dyDescent="0.35">
      <c r="A925" s="18" t="s">
        <v>3356</v>
      </c>
      <c r="B925" s="18" t="s">
        <v>3054</v>
      </c>
      <c r="C925" s="18" t="s">
        <v>305</v>
      </c>
      <c r="D925" s="18" t="s">
        <v>3357</v>
      </c>
      <c r="E925" s="18" t="s">
        <v>3317</v>
      </c>
      <c r="F925" s="18" t="s">
        <v>1551</v>
      </c>
      <c r="G925" s="19">
        <v>44266</v>
      </c>
      <c r="H925" s="18" t="s">
        <v>360</v>
      </c>
      <c r="I925" s="19" t="e">
        <v>#N/A</v>
      </c>
      <c r="J925" s="19" t="e">
        <v>#N/A</v>
      </c>
      <c r="K925" s="19" t="e">
        <v>#N/A</v>
      </c>
      <c r="L925" s="19" t="e">
        <v>#N/A</v>
      </c>
      <c r="M925" s="19" t="e">
        <v>#N/A</v>
      </c>
      <c r="N925" s="20" t="s">
        <v>361</v>
      </c>
      <c r="O925" s="20" t="e">
        <v>#N/A</v>
      </c>
      <c r="P925" s="18" t="e">
        <f>Applications!$M925-Applications!$G925</f>
        <v>#N/A</v>
      </c>
    </row>
    <row r="926" spans="1:16" ht="20.25" customHeight="1" x14ac:dyDescent="0.35">
      <c r="A926" s="21" t="s">
        <v>3358</v>
      </c>
      <c r="B926" s="21" t="s">
        <v>3359</v>
      </c>
      <c r="C926" s="21" t="s">
        <v>1857</v>
      </c>
      <c r="D926" s="21" t="s">
        <v>3360</v>
      </c>
      <c r="E926" s="21" t="s">
        <v>3317</v>
      </c>
      <c r="F926" s="21" t="s">
        <v>1551</v>
      </c>
      <c r="G926" s="22">
        <v>44266</v>
      </c>
      <c r="H926" s="21" t="s">
        <v>370</v>
      </c>
      <c r="I926" s="22" t="e">
        <v>#N/A</v>
      </c>
      <c r="J926" s="22" t="e">
        <v>#N/A</v>
      </c>
      <c r="K926" s="22" t="e">
        <v>#N/A</v>
      </c>
      <c r="L926" s="22" t="e">
        <v>#N/A</v>
      </c>
      <c r="M926" s="22" t="e">
        <v>#N/A</v>
      </c>
      <c r="N926" s="23" t="s">
        <v>361</v>
      </c>
      <c r="O926" s="23" t="e">
        <v>#N/A</v>
      </c>
      <c r="P926" s="21" t="e">
        <f>Applications!$M926-Applications!$G926</f>
        <v>#N/A</v>
      </c>
    </row>
    <row r="927" spans="1:16" ht="20.25" customHeight="1" x14ac:dyDescent="0.35">
      <c r="A927" s="18" t="s">
        <v>3361</v>
      </c>
      <c r="B927" s="18" t="s">
        <v>779</v>
      </c>
      <c r="C927" s="18" t="s">
        <v>2723</v>
      </c>
      <c r="D927" s="18" t="s">
        <v>3362</v>
      </c>
      <c r="E927" s="18" t="s">
        <v>3317</v>
      </c>
      <c r="F927" s="18" t="s">
        <v>1551</v>
      </c>
      <c r="G927" s="19">
        <v>44266</v>
      </c>
      <c r="H927" s="18" t="s">
        <v>370</v>
      </c>
      <c r="I927" s="19" t="e">
        <v>#N/A</v>
      </c>
      <c r="J927" s="19" t="e">
        <v>#N/A</v>
      </c>
      <c r="K927" s="19" t="e">
        <v>#N/A</v>
      </c>
      <c r="L927" s="19" t="e">
        <v>#N/A</v>
      </c>
      <c r="M927" s="19" t="e">
        <v>#N/A</v>
      </c>
      <c r="N927" s="20" t="s">
        <v>361</v>
      </c>
      <c r="O927" s="20" t="e">
        <v>#N/A</v>
      </c>
      <c r="P927" s="18" t="e">
        <f>Applications!$M927-Applications!$G927</f>
        <v>#N/A</v>
      </c>
    </row>
    <row r="928" spans="1:16" ht="20.25" customHeight="1" x14ac:dyDescent="0.35">
      <c r="A928" s="21" t="s">
        <v>3363</v>
      </c>
      <c r="B928" s="21" t="s">
        <v>292</v>
      </c>
      <c r="C928" s="21" t="s">
        <v>160</v>
      </c>
      <c r="D928" s="21" t="s">
        <v>3364</v>
      </c>
      <c r="E928" s="21" t="s">
        <v>3317</v>
      </c>
      <c r="F928" s="21" t="s">
        <v>1551</v>
      </c>
      <c r="G928" s="22">
        <v>44281</v>
      </c>
      <c r="H928" s="21" t="s">
        <v>462</v>
      </c>
      <c r="I928" s="22" t="e">
        <v>#N/A</v>
      </c>
      <c r="J928" s="22" t="e">
        <v>#N/A</v>
      </c>
      <c r="K928" s="22" t="e">
        <v>#N/A</v>
      </c>
      <c r="L928" s="22" t="e">
        <v>#N/A</v>
      </c>
      <c r="M928" s="22" t="e">
        <v>#N/A</v>
      </c>
      <c r="N928" s="23" t="s">
        <v>361</v>
      </c>
      <c r="O928" s="23" t="e">
        <v>#N/A</v>
      </c>
      <c r="P928" s="21" t="e">
        <f>Applications!$M928-Applications!$G928</f>
        <v>#N/A</v>
      </c>
    </row>
    <row r="929" spans="1:16" ht="20.25" customHeight="1" x14ac:dyDescent="0.35">
      <c r="A929" s="18" t="s">
        <v>3365</v>
      </c>
      <c r="B929" s="18" t="s">
        <v>1934</v>
      </c>
      <c r="C929" s="18" t="s">
        <v>2459</v>
      </c>
      <c r="D929" s="18" t="s">
        <v>3366</v>
      </c>
      <c r="E929" s="18" t="s">
        <v>3317</v>
      </c>
      <c r="F929" s="18" t="s">
        <v>1551</v>
      </c>
      <c r="G929" s="19">
        <v>44292</v>
      </c>
      <c r="H929" s="18" t="s">
        <v>432</v>
      </c>
      <c r="I929" s="19" t="e">
        <v>#N/A</v>
      </c>
      <c r="J929" s="19" t="e">
        <v>#N/A</v>
      </c>
      <c r="K929" s="19" t="e">
        <v>#N/A</v>
      </c>
      <c r="L929" s="19" t="e">
        <v>#N/A</v>
      </c>
      <c r="M929" s="19" t="e">
        <v>#N/A</v>
      </c>
      <c r="N929" s="20" t="s">
        <v>361</v>
      </c>
      <c r="O929" s="20" t="e">
        <v>#N/A</v>
      </c>
      <c r="P929" s="18" t="e">
        <f>Applications!$M929-Applications!$G929</f>
        <v>#N/A</v>
      </c>
    </row>
    <row r="930" spans="1:16" ht="20.25" customHeight="1" x14ac:dyDescent="0.35">
      <c r="A930" s="21" t="s">
        <v>3367</v>
      </c>
      <c r="B930" s="21" t="s">
        <v>1661</v>
      </c>
      <c r="C930" s="21" t="s">
        <v>3368</v>
      </c>
      <c r="D930" s="21" t="s">
        <v>3369</v>
      </c>
      <c r="E930" s="21" t="s">
        <v>3317</v>
      </c>
      <c r="F930" s="21" t="s">
        <v>1551</v>
      </c>
      <c r="G930" s="22">
        <v>44295</v>
      </c>
      <c r="H930" s="21" t="s">
        <v>370</v>
      </c>
      <c r="I930" s="22" t="e">
        <v>#N/A</v>
      </c>
      <c r="J930" s="22" t="e">
        <v>#N/A</v>
      </c>
      <c r="K930" s="22" t="e">
        <v>#N/A</v>
      </c>
      <c r="L930" s="22" t="e">
        <v>#N/A</v>
      </c>
      <c r="M930" s="22" t="e">
        <v>#N/A</v>
      </c>
      <c r="N930" s="23" t="s">
        <v>361</v>
      </c>
      <c r="O930" s="23" t="e">
        <v>#N/A</v>
      </c>
      <c r="P930" s="21" t="e">
        <f>Applications!$M930-Applications!$G930</f>
        <v>#N/A</v>
      </c>
    </row>
    <row r="931" spans="1:16" ht="20.25" customHeight="1" x14ac:dyDescent="0.35">
      <c r="A931" s="18" t="s">
        <v>3370</v>
      </c>
      <c r="B931" s="18" t="s">
        <v>3371</v>
      </c>
      <c r="C931" s="18" t="s">
        <v>2395</v>
      </c>
      <c r="D931" s="18" t="s">
        <v>3372</v>
      </c>
      <c r="E931" s="18" t="s">
        <v>3317</v>
      </c>
      <c r="F931" s="18" t="s">
        <v>1551</v>
      </c>
      <c r="G931" s="19">
        <v>44308</v>
      </c>
      <c r="H931" s="18" t="s">
        <v>360</v>
      </c>
      <c r="I931" s="19" t="e">
        <v>#N/A</v>
      </c>
      <c r="J931" s="19" t="e">
        <v>#N/A</v>
      </c>
      <c r="K931" s="19" t="e">
        <v>#N/A</v>
      </c>
      <c r="L931" s="19" t="e">
        <v>#N/A</v>
      </c>
      <c r="M931" s="19" t="e">
        <v>#N/A</v>
      </c>
      <c r="N931" s="20" t="s">
        <v>361</v>
      </c>
      <c r="O931" s="20" t="e">
        <v>#N/A</v>
      </c>
      <c r="P931" s="18" t="e">
        <f>Applications!$M931-Applications!$G931</f>
        <v>#N/A</v>
      </c>
    </row>
    <row r="932" spans="1:16" ht="20.25" customHeight="1" x14ac:dyDescent="0.35">
      <c r="A932" s="21" t="s">
        <v>3373</v>
      </c>
      <c r="B932" s="21" t="s">
        <v>3374</v>
      </c>
      <c r="C932" s="21" t="s">
        <v>3375</v>
      </c>
      <c r="D932" s="21" t="s">
        <v>3376</v>
      </c>
      <c r="E932" s="21" t="s">
        <v>3317</v>
      </c>
      <c r="F932" s="21" t="s">
        <v>1551</v>
      </c>
      <c r="G932" s="22">
        <v>44309</v>
      </c>
      <c r="H932" s="21" t="s">
        <v>370</v>
      </c>
      <c r="I932" s="22" t="e">
        <v>#N/A</v>
      </c>
      <c r="J932" s="22" t="e">
        <v>#N/A</v>
      </c>
      <c r="K932" s="22" t="e">
        <v>#N/A</v>
      </c>
      <c r="L932" s="22" t="e">
        <v>#N/A</v>
      </c>
      <c r="M932" s="22" t="e">
        <v>#N/A</v>
      </c>
      <c r="N932" s="23" t="s">
        <v>361</v>
      </c>
      <c r="O932" s="23" t="e">
        <v>#N/A</v>
      </c>
      <c r="P932" s="21" t="e">
        <f>Applications!$M932-Applications!$G932</f>
        <v>#N/A</v>
      </c>
    </row>
    <row r="933" spans="1:16" ht="20.25" customHeight="1" x14ac:dyDescent="0.35">
      <c r="A933" s="18" t="s">
        <v>3377</v>
      </c>
      <c r="B933" s="18" t="s">
        <v>1608</v>
      </c>
      <c r="C933" s="18" t="s">
        <v>3378</v>
      </c>
      <c r="D933" s="18" t="s">
        <v>3379</v>
      </c>
      <c r="E933" s="18" t="s">
        <v>3317</v>
      </c>
      <c r="F933" s="18" t="s">
        <v>1551</v>
      </c>
      <c r="G933" s="19">
        <v>44313</v>
      </c>
      <c r="H933" s="18" t="s">
        <v>360</v>
      </c>
      <c r="I933" s="19" t="e">
        <v>#N/A</v>
      </c>
      <c r="J933" s="19" t="e">
        <v>#N/A</v>
      </c>
      <c r="K933" s="19" t="e">
        <v>#N/A</v>
      </c>
      <c r="L933" s="19" t="e">
        <v>#N/A</v>
      </c>
      <c r="M933" s="19" t="e">
        <v>#N/A</v>
      </c>
      <c r="N933" s="20" t="s">
        <v>361</v>
      </c>
      <c r="O933" s="20" t="e">
        <v>#N/A</v>
      </c>
      <c r="P933" s="18" t="e">
        <f>Applications!$M933-Applications!$G933</f>
        <v>#N/A</v>
      </c>
    </row>
    <row r="934" spans="1:16" ht="20.25" customHeight="1" x14ac:dyDescent="0.35">
      <c r="A934" s="21" t="s">
        <v>3380</v>
      </c>
      <c r="B934" s="21" t="s">
        <v>1608</v>
      </c>
      <c r="C934" s="21" t="s">
        <v>3381</v>
      </c>
      <c r="D934" s="21" t="s">
        <v>3382</v>
      </c>
      <c r="E934" s="21" t="s">
        <v>3317</v>
      </c>
      <c r="F934" s="21" t="s">
        <v>1551</v>
      </c>
      <c r="G934" s="22">
        <v>44316</v>
      </c>
      <c r="H934" s="21" t="s">
        <v>544</v>
      </c>
      <c r="I934" s="22" t="e">
        <v>#N/A</v>
      </c>
      <c r="J934" s="22" t="e">
        <v>#N/A</v>
      </c>
      <c r="K934" s="22" t="e">
        <v>#N/A</v>
      </c>
      <c r="L934" s="22" t="e">
        <v>#N/A</v>
      </c>
      <c r="M934" s="22" t="e">
        <v>#N/A</v>
      </c>
      <c r="N934" s="23" t="s">
        <v>361</v>
      </c>
      <c r="O934" s="23" t="e">
        <v>#N/A</v>
      </c>
      <c r="P934" s="21" t="e">
        <f>Applications!$M934-Applications!$G934</f>
        <v>#N/A</v>
      </c>
    </row>
    <row r="935" spans="1:16" ht="20.25" customHeight="1" x14ac:dyDescent="0.35">
      <c r="A935" s="18" t="s">
        <v>3383</v>
      </c>
      <c r="B935" s="18" t="s">
        <v>2296</v>
      </c>
      <c r="C935" s="18" t="s">
        <v>3384</v>
      </c>
      <c r="D935" s="18" t="s">
        <v>3385</v>
      </c>
      <c r="E935" s="18" t="s">
        <v>3317</v>
      </c>
      <c r="F935" s="18" t="s">
        <v>1551</v>
      </c>
      <c r="G935" s="19">
        <v>44322</v>
      </c>
      <c r="H935" s="18" t="s">
        <v>405</v>
      </c>
      <c r="I935" s="19" t="e">
        <v>#N/A</v>
      </c>
      <c r="J935" s="19" t="e">
        <v>#N/A</v>
      </c>
      <c r="K935" s="19" t="e">
        <v>#N/A</v>
      </c>
      <c r="L935" s="19" t="e">
        <v>#N/A</v>
      </c>
      <c r="M935" s="19" t="e">
        <v>#N/A</v>
      </c>
      <c r="N935" s="20" t="s">
        <v>361</v>
      </c>
      <c r="O935" s="20" t="e">
        <v>#N/A</v>
      </c>
      <c r="P935" s="18" t="e">
        <f>Applications!$M935-Applications!$G935</f>
        <v>#N/A</v>
      </c>
    </row>
    <row r="936" spans="1:16" ht="20.25" customHeight="1" x14ac:dyDescent="0.35">
      <c r="A936" s="21" t="s">
        <v>3386</v>
      </c>
      <c r="B936" s="21" t="s">
        <v>1177</v>
      </c>
      <c r="C936" s="21" t="s">
        <v>3387</v>
      </c>
      <c r="D936" s="21" t="s">
        <v>3388</v>
      </c>
      <c r="E936" s="21" t="s">
        <v>3317</v>
      </c>
      <c r="F936" s="21" t="s">
        <v>1551</v>
      </c>
      <c r="G936" s="22">
        <v>44323</v>
      </c>
      <c r="H936" s="21" t="s">
        <v>370</v>
      </c>
      <c r="I936" s="22" t="e">
        <v>#N/A</v>
      </c>
      <c r="J936" s="22" t="e">
        <v>#N/A</v>
      </c>
      <c r="K936" s="22" t="e">
        <v>#N/A</v>
      </c>
      <c r="L936" s="22" t="e">
        <v>#N/A</v>
      </c>
      <c r="M936" s="22" t="e">
        <v>#N/A</v>
      </c>
      <c r="N936" s="23" t="s">
        <v>361</v>
      </c>
      <c r="O936" s="23" t="e">
        <v>#N/A</v>
      </c>
      <c r="P936" s="21" t="e">
        <f>Applications!$M936-Applications!$G936</f>
        <v>#N/A</v>
      </c>
    </row>
    <row r="937" spans="1:16" ht="20.25" customHeight="1" x14ac:dyDescent="0.35">
      <c r="A937" s="18" t="s">
        <v>3389</v>
      </c>
      <c r="B937" s="18" t="s">
        <v>657</v>
      </c>
      <c r="C937" s="18" t="s">
        <v>2021</v>
      </c>
      <c r="D937" s="18" t="s">
        <v>3390</v>
      </c>
      <c r="E937" s="18" t="s">
        <v>3317</v>
      </c>
      <c r="F937" s="18" t="s">
        <v>1551</v>
      </c>
      <c r="G937" s="19">
        <v>44323</v>
      </c>
      <c r="H937" s="18" t="s">
        <v>462</v>
      </c>
      <c r="I937" s="19" t="e">
        <v>#N/A</v>
      </c>
      <c r="J937" s="19" t="e">
        <v>#N/A</v>
      </c>
      <c r="K937" s="19" t="e">
        <v>#N/A</v>
      </c>
      <c r="L937" s="19" t="e">
        <v>#N/A</v>
      </c>
      <c r="M937" s="19" t="e">
        <v>#N/A</v>
      </c>
      <c r="N937" s="20" t="s">
        <v>361</v>
      </c>
      <c r="O937" s="20" t="e">
        <v>#N/A</v>
      </c>
      <c r="P937" s="18" t="e">
        <f>Applications!$M937-Applications!$G937</f>
        <v>#N/A</v>
      </c>
    </row>
    <row r="938" spans="1:16" ht="20.25" customHeight="1" x14ac:dyDescent="0.35">
      <c r="A938" s="21" t="s">
        <v>3391</v>
      </c>
      <c r="B938" s="21" t="s">
        <v>3392</v>
      </c>
      <c r="C938" s="21" t="s">
        <v>3393</v>
      </c>
      <c r="D938" s="21" t="s">
        <v>3394</v>
      </c>
      <c r="E938" s="21" t="s">
        <v>3317</v>
      </c>
      <c r="F938" s="21" t="s">
        <v>1551</v>
      </c>
      <c r="G938" s="22">
        <v>44323</v>
      </c>
      <c r="H938" s="21" t="s">
        <v>360</v>
      </c>
      <c r="I938" s="22" t="e">
        <v>#N/A</v>
      </c>
      <c r="J938" s="22" t="e">
        <v>#N/A</v>
      </c>
      <c r="K938" s="22" t="e">
        <v>#N/A</v>
      </c>
      <c r="L938" s="22" t="e">
        <v>#N/A</v>
      </c>
      <c r="M938" s="22" t="e">
        <v>#N/A</v>
      </c>
      <c r="N938" s="23" t="s">
        <v>361</v>
      </c>
      <c r="O938" s="23" t="e">
        <v>#N/A</v>
      </c>
      <c r="P938" s="21" t="e">
        <f>Applications!$M938-Applications!$G938</f>
        <v>#N/A</v>
      </c>
    </row>
    <row r="939" spans="1:16" ht="20.25" customHeight="1" x14ac:dyDescent="0.35">
      <c r="A939" s="18" t="s">
        <v>3395</v>
      </c>
      <c r="B939" s="18" t="s">
        <v>215</v>
      </c>
      <c r="C939" s="18" t="s">
        <v>505</v>
      </c>
      <c r="D939" s="18" t="s">
        <v>3396</v>
      </c>
      <c r="E939" s="18" t="s">
        <v>3317</v>
      </c>
      <c r="F939" s="18" t="s">
        <v>1551</v>
      </c>
      <c r="G939" s="19">
        <v>44329</v>
      </c>
      <c r="H939" s="18" t="s">
        <v>370</v>
      </c>
      <c r="I939" s="19" t="e">
        <v>#N/A</v>
      </c>
      <c r="J939" s="19" t="e">
        <v>#N/A</v>
      </c>
      <c r="K939" s="19" t="e">
        <v>#N/A</v>
      </c>
      <c r="L939" s="19" t="e">
        <v>#N/A</v>
      </c>
      <c r="M939" s="19" t="e">
        <v>#N/A</v>
      </c>
      <c r="N939" s="20" t="s">
        <v>361</v>
      </c>
      <c r="O939" s="20" t="e">
        <v>#N/A</v>
      </c>
      <c r="P939" s="18" t="e">
        <f>Applications!$M939-Applications!$G939</f>
        <v>#N/A</v>
      </c>
    </row>
    <row r="940" spans="1:16" ht="20.25" customHeight="1" x14ac:dyDescent="0.35">
      <c r="A940" s="21" t="s">
        <v>3397</v>
      </c>
      <c r="B940" s="21" t="s">
        <v>2417</v>
      </c>
      <c r="C940" s="21" t="s">
        <v>1577</v>
      </c>
      <c r="D940" s="21" t="s">
        <v>3398</v>
      </c>
      <c r="E940" s="21" t="s">
        <v>3317</v>
      </c>
      <c r="F940" s="21" t="s">
        <v>1551</v>
      </c>
      <c r="G940" s="22">
        <v>44329</v>
      </c>
      <c r="H940" s="21" t="s">
        <v>544</v>
      </c>
      <c r="I940" s="22" t="e">
        <v>#N/A</v>
      </c>
      <c r="J940" s="22" t="e">
        <v>#N/A</v>
      </c>
      <c r="K940" s="22" t="e">
        <v>#N/A</v>
      </c>
      <c r="L940" s="22" t="e">
        <v>#N/A</v>
      </c>
      <c r="M940" s="22" t="e">
        <v>#N/A</v>
      </c>
      <c r="N940" s="23" t="s">
        <v>361</v>
      </c>
      <c r="O940" s="23" t="e">
        <v>#N/A</v>
      </c>
      <c r="P940" s="21" t="e">
        <f>Applications!$M940-Applications!$G940</f>
        <v>#N/A</v>
      </c>
    </row>
    <row r="941" spans="1:16" ht="20.25" customHeight="1" x14ac:dyDescent="0.35">
      <c r="A941" s="18" t="s">
        <v>3399</v>
      </c>
      <c r="B941" s="18" t="s">
        <v>998</v>
      </c>
      <c r="C941" s="18" t="s">
        <v>3400</v>
      </c>
      <c r="D941" s="18" t="s">
        <v>3401</v>
      </c>
      <c r="E941" s="18" t="s">
        <v>3317</v>
      </c>
      <c r="F941" s="18" t="s">
        <v>1551</v>
      </c>
      <c r="G941" s="19">
        <v>44349</v>
      </c>
      <c r="H941" s="18" t="s">
        <v>360</v>
      </c>
      <c r="I941" s="19" t="e">
        <v>#N/A</v>
      </c>
      <c r="J941" s="19" t="e">
        <v>#N/A</v>
      </c>
      <c r="K941" s="19" t="e">
        <v>#N/A</v>
      </c>
      <c r="L941" s="19" t="e">
        <v>#N/A</v>
      </c>
      <c r="M941" s="19" t="e">
        <v>#N/A</v>
      </c>
      <c r="N941" s="20" t="s">
        <v>361</v>
      </c>
      <c r="O941" s="20" t="e">
        <v>#N/A</v>
      </c>
      <c r="P941" s="18" t="e">
        <f>Applications!$M941-Applications!$G941</f>
        <v>#N/A</v>
      </c>
    </row>
    <row r="942" spans="1:16" ht="20.25" customHeight="1" x14ac:dyDescent="0.35">
      <c r="A942" s="21" t="s">
        <v>3402</v>
      </c>
      <c r="B942" s="21" t="s">
        <v>233</v>
      </c>
      <c r="C942" s="21" t="s">
        <v>3403</v>
      </c>
      <c r="D942" s="21" t="s">
        <v>3404</v>
      </c>
      <c r="E942" s="21" t="s">
        <v>3317</v>
      </c>
      <c r="F942" s="21" t="s">
        <v>1551</v>
      </c>
      <c r="G942" s="22">
        <v>44349</v>
      </c>
      <c r="H942" s="21" t="s">
        <v>360</v>
      </c>
      <c r="I942" s="22" t="e">
        <v>#N/A</v>
      </c>
      <c r="J942" s="22" t="e">
        <v>#N/A</v>
      </c>
      <c r="K942" s="22" t="e">
        <v>#N/A</v>
      </c>
      <c r="L942" s="22" t="e">
        <v>#N/A</v>
      </c>
      <c r="M942" s="22" t="e">
        <v>#N/A</v>
      </c>
      <c r="N942" s="23" t="s">
        <v>361</v>
      </c>
      <c r="O942" s="23" t="e">
        <v>#N/A</v>
      </c>
      <c r="P942" s="21" t="e">
        <f>Applications!$M942-Applications!$G942</f>
        <v>#N/A</v>
      </c>
    </row>
    <row r="943" spans="1:16" ht="20.25" customHeight="1" x14ac:dyDescent="0.35">
      <c r="A943" s="18" t="s">
        <v>3405</v>
      </c>
      <c r="B943" s="18" t="s">
        <v>1738</v>
      </c>
      <c r="C943" s="18" t="s">
        <v>3406</v>
      </c>
      <c r="D943" s="18" t="s">
        <v>3407</v>
      </c>
      <c r="E943" s="18" t="s">
        <v>3317</v>
      </c>
      <c r="F943" s="18" t="s">
        <v>1551</v>
      </c>
      <c r="G943" s="19">
        <v>44351</v>
      </c>
      <c r="H943" s="18" t="s">
        <v>405</v>
      </c>
      <c r="I943" s="19">
        <v>44365</v>
      </c>
      <c r="J943" s="19" t="e">
        <v>#N/A</v>
      </c>
      <c r="K943" s="19" t="e">
        <v>#N/A</v>
      </c>
      <c r="L943" s="19" t="e">
        <v>#N/A</v>
      </c>
      <c r="M943" s="19" t="e">
        <v>#N/A</v>
      </c>
      <c r="N943" s="20" t="s">
        <v>361</v>
      </c>
      <c r="O943" s="20" t="e">
        <v>#N/A</v>
      </c>
      <c r="P943" s="18" t="e">
        <f>Applications!$M943-Applications!$G943</f>
        <v>#N/A</v>
      </c>
    </row>
    <row r="944" spans="1:16" ht="20.25" customHeight="1" x14ac:dyDescent="0.35">
      <c r="A944" s="21" t="s">
        <v>3408</v>
      </c>
      <c r="B944" s="21" t="s">
        <v>1934</v>
      </c>
      <c r="C944" s="21" t="s">
        <v>713</v>
      </c>
      <c r="D944" s="21" t="s">
        <v>3409</v>
      </c>
      <c r="E944" s="21" t="s">
        <v>3317</v>
      </c>
      <c r="F944" s="21" t="s">
        <v>1551</v>
      </c>
      <c r="G944" s="22">
        <v>44356</v>
      </c>
      <c r="H944" s="21" t="s">
        <v>360</v>
      </c>
      <c r="I944" s="22">
        <v>44361</v>
      </c>
      <c r="J944" s="22" t="e">
        <v>#N/A</v>
      </c>
      <c r="K944" s="22" t="e">
        <v>#N/A</v>
      </c>
      <c r="L944" s="22" t="e">
        <v>#N/A</v>
      </c>
      <c r="M944" s="22" t="e">
        <v>#N/A</v>
      </c>
      <c r="N944" s="23" t="s">
        <v>361</v>
      </c>
      <c r="O944" s="23" t="e">
        <v>#N/A</v>
      </c>
      <c r="P944" s="21" t="e">
        <f>Applications!$M944-Applications!$G944</f>
        <v>#N/A</v>
      </c>
    </row>
    <row r="945" spans="1:16" ht="20.25" customHeight="1" x14ac:dyDescent="0.35">
      <c r="A945" s="18" t="s">
        <v>3410</v>
      </c>
      <c r="B945" s="18" t="s">
        <v>1124</v>
      </c>
      <c r="C945" s="18" t="s">
        <v>3411</v>
      </c>
      <c r="D945" s="18" t="s">
        <v>3412</v>
      </c>
      <c r="E945" s="18" t="s">
        <v>3317</v>
      </c>
      <c r="F945" s="18" t="s">
        <v>1551</v>
      </c>
      <c r="G945" s="19">
        <v>44348</v>
      </c>
      <c r="H945" s="18" t="s">
        <v>360</v>
      </c>
      <c r="I945" s="19">
        <v>44358</v>
      </c>
      <c r="J945" s="19" t="e">
        <v>#N/A</v>
      </c>
      <c r="K945" s="19" t="e">
        <v>#N/A</v>
      </c>
      <c r="L945" s="19" t="e">
        <v>#N/A</v>
      </c>
      <c r="M945" s="19" t="e">
        <v>#N/A</v>
      </c>
      <c r="N945" s="20" t="s">
        <v>361</v>
      </c>
      <c r="O945" s="20" t="e">
        <v>#N/A</v>
      </c>
      <c r="P945" s="18" t="e">
        <f>Applications!$M945-Applications!$G945</f>
        <v>#N/A</v>
      </c>
    </row>
    <row r="946" spans="1:16" ht="20.25" customHeight="1" x14ac:dyDescent="0.35">
      <c r="A946" s="21" t="s">
        <v>3413</v>
      </c>
      <c r="B946" s="21" t="s">
        <v>253</v>
      </c>
      <c r="C946" s="21" t="s">
        <v>3414</v>
      </c>
      <c r="D946" s="21" t="s">
        <v>3415</v>
      </c>
      <c r="E946" s="21" t="s">
        <v>3317</v>
      </c>
      <c r="F946" s="21" t="s">
        <v>1551</v>
      </c>
      <c r="G946" s="22">
        <v>44348</v>
      </c>
      <c r="H946" s="21" t="s">
        <v>462</v>
      </c>
      <c r="I946" s="22">
        <v>44357</v>
      </c>
      <c r="J946" s="22" t="e">
        <v>#N/A</v>
      </c>
      <c r="K946" s="22" t="e">
        <v>#N/A</v>
      </c>
      <c r="L946" s="22" t="e">
        <v>#N/A</v>
      </c>
      <c r="M946" s="22" t="e">
        <v>#N/A</v>
      </c>
      <c r="N946" s="23" t="s">
        <v>361</v>
      </c>
      <c r="O946" s="23" t="e">
        <v>#N/A</v>
      </c>
      <c r="P946" s="21" t="e">
        <f>Applications!$M946-Applications!$G946</f>
        <v>#N/A</v>
      </c>
    </row>
    <row r="947" spans="1:16" ht="20.25" customHeight="1" x14ac:dyDescent="0.35">
      <c r="A947" s="18" t="s">
        <v>3416</v>
      </c>
      <c r="B947" s="18" t="s">
        <v>448</v>
      </c>
      <c r="C947" s="18" t="s">
        <v>2536</v>
      </c>
      <c r="D947" s="18" t="s">
        <v>3417</v>
      </c>
      <c r="E947" s="18" t="s">
        <v>3317</v>
      </c>
      <c r="F947" s="18" t="s">
        <v>1551</v>
      </c>
      <c r="G947" s="19">
        <v>44342</v>
      </c>
      <c r="H947" s="18" t="s">
        <v>370</v>
      </c>
      <c r="I947" s="19">
        <v>44356</v>
      </c>
      <c r="J947" s="19" t="e">
        <v>#N/A</v>
      </c>
      <c r="K947" s="19" t="e">
        <v>#N/A</v>
      </c>
      <c r="L947" s="19" t="e">
        <v>#N/A</v>
      </c>
      <c r="M947" s="19" t="e">
        <v>#N/A</v>
      </c>
      <c r="N947" s="20" t="s">
        <v>361</v>
      </c>
      <c r="O947" s="20" t="e">
        <v>#N/A</v>
      </c>
      <c r="P947" s="18" t="e">
        <f>Applications!$M947-Applications!$G947</f>
        <v>#N/A</v>
      </c>
    </row>
    <row r="948" spans="1:16" ht="20.25" customHeight="1" x14ac:dyDescent="0.35">
      <c r="A948" s="21" t="s">
        <v>3418</v>
      </c>
      <c r="B948" s="21" t="s">
        <v>3419</v>
      </c>
      <c r="C948" s="21" t="s">
        <v>280</v>
      </c>
      <c r="D948" s="21" t="s">
        <v>3420</v>
      </c>
      <c r="E948" s="21" t="s">
        <v>3317</v>
      </c>
      <c r="F948" s="21" t="s">
        <v>1551</v>
      </c>
      <c r="G948" s="22">
        <v>44348</v>
      </c>
      <c r="H948" s="21" t="s">
        <v>370</v>
      </c>
      <c r="I948" s="22">
        <v>44356</v>
      </c>
      <c r="J948" s="22" t="e">
        <v>#N/A</v>
      </c>
      <c r="K948" s="22" t="e">
        <v>#N/A</v>
      </c>
      <c r="L948" s="22" t="e">
        <v>#N/A</v>
      </c>
      <c r="M948" s="22" t="e">
        <v>#N/A</v>
      </c>
      <c r="N948" s="23" t="s">
        <v>361</v>
      </c>
      <c r="O948" s="23" t="e">
        <v>#N/A</v>
      </c>
      <c r="P948" s="21" t="e">
        <f>Applications!$M948-Applications!$G948</f>
        <v>#N/A</v>
      </c>
    </row>
    <row r="949" spans="1:16" ht="20.25" customHeight="1" x14ac:dyDescent="0.35">
      <c r="A949" s="18" t="s">
        <v>3421</v>
      </c>
      <c r="B949" s="18" t="s">
        <v>3422</v>
      </c>
      <c r="C949" s="18" t="s">
        <v>834</v>
      </c>
      <c r="D949" s="18" t="s">
        <v>3423</v>
      </c>
      <c r="E949" s="18" t="s">
        <v>3317</v>
      </c>
      <c r="F949" s="18" t="s">
        <v>1551</v>
      </c>
      <c r="G949" s="19">
        <v>44343</v>
      </c>
      <c r="H949" s="18" t="s">
        <v>360</v>
      </c>
      <c r="I949" s="19">
        <v>44355</v>
      </c>
      <c r="J949" s="19" t="e">
        <v>#N/A</v>
      </c>
      <c r="K949" s="19" t="e">
        <v>#N/A</v>
      </c>
      <c r="L949" s="19" t="e">
        <v>#N/A</v>
      </c>
      <c r="M949" s="19" t="e">
        <v>#N/A</v>
      </c>
      <c r="N949" s="20" t="s">
        <v>361</v>
      </c>
      <c r="O949" s="20" t="e">
        <v>#N/A</v>
      </c>
      <c r="P949" s="18" t="e">
        <f>Applications!$M949-Applications!$G949</f>
        <v>#N/A</v>
      </c>
    </row>
    <row r="950" spans="1:16" ht="20.25" customHeight="1" x14ac:dyDescent="0.35">
      <c r="A950" s="21" t="s">
        <v>3424</v>
      </c>
      <c r="B950" s="21" t="s">
        <v>3425</v>
      </c>
      <c r="C950" s="21" t="s">
        <v>1409</v>
      </c>
      <c r="D950" s="21" t="s">
        <v>3426</v>
      </c>
      <c r="E950" s="21" t="s">
        <v>3317</v>
      </c>
      <c r="F950" s="21" t="s">
        <v>1551</v>
      </c>
      <c r="G950" s="22">
        <v>44342</v>
      </c>
      <c r="H950" s="21" t="s">
        <v>370</v>
      </c>
      <c r="I950" s="22">
        <v>44354</v>
      </c>
      <c r="J950" s="22" t="e">
        <v>#N/A</v>
      </c>
      <c r="K950" s="22" t="e">
        <v>#N/A</v>
      </c>
      <c r="L950" s="22" t="e">
        <v>#N/A</v>
      </c>
      <c r="M950" s="22" t="e">
        <v>#N/A</v>
      </c>
      <c r="N950" s="23" t="s">
        <v>361</v>
      </c>
      <c r="O950" s="23" t="e">
        <v>#N/A</v>
      </c>
      <c r="P950" s="21" t="e">
        <f>Applications!$M950-Applications!$G950</f>
        <v>#N/A</v>
      </c>
    </row>
    <row r="951" spans="1:16" ht="20.25" customHeight="1" x14ac:dyDescent="0.35">
      <c r="A951" s="18" t="s">
        <v>3427</v>
      </c>
      <c r="B951" s="18" t="s">
        <v>3428</v>
      </c>
      <c r="C951" s="18" t="s">
        <v>3429</v>
      </c>
      <c r="D951" s="18" t="s">
        <v>3430</v>
      </c>
      <c r="E951" s="18" t="s">
        <v>3317</v>
      </c>
      <c r="F951" s="18" t="s">
        <v>1551</v>
      </c>
      <c r="G951" s="19">
        <v>44349</v>
      </c>
      <c r="H951" s="18" t="s">
        <v>360</v>
      </c>
      <c r="I951" s="19">
        <v>44354</v>
      </c>
      <c r="J951" s="19" t="e">
        <v>#N/A</v>
      </c>
      <c r="K951" s="19" t="e">
        <v>#N/A</v>
      </c>
      <c r="L951" s="19" t="e">
        <v>#N/A</v>
      </c>
      <c r="M951" s="19" t="e">
        <v>#N/A</v>
      </c>
      <c r="N951" s="20" t="s">
        <v>361</v>
      </c>
      <c r="O951" s="20" t="e">
        <v>#N/A</v>
      </c>
      <c r="P951" s="18" t="e">
        <f>Applications!$M951-Applications!$G951</f>
        <v>#N/A</v>
      </c>
    </row>
    <row r="952" spans="1:16" ht="20.25" customHeight="1" x14ac:dyDescent="0.35">
      <c r="A952" s="21" t="s">
        <v>3431</v>
      </c>
      <c r="B952" s="21" t="s">
        <v>2580</v>
      </c>
      <c r="C952" s="21" t="s">
        <v>211</v>
      </c>
      <c r="D952" s="21" t="s">
        <v>3432</v>
      </c>
      <c r="E952" s="21" t="s">
        <v>3317</v>
      </c>
      <c r="F952" s="21" t="s">
        <v>1551</v>
      </c>
      <c r="G952" s="22">
        <v>44329</v>
      </c>
      <c r="H952" s="21" t="s">
        <v>360</v>
      </c>
      <c r="I952" s="22">
        <v>44344</v>
      </c>
      <c r="J952" s="22" t="e">
        <v>#N/A</v>
      </c>
      <c r="K952" s="22" t="e">
        <v>#N/A</v>
      </c>
      <c r="L952" s="22" t="e">
        <v>#N/A</v>
      </c>
      <c r="M952" s="22" t="e">
        <v>#N/A</v>
      </c>
      <c r="N952" s="23" t="s">
        <v>361</v>
      </c>
      <c r="O952" s="23" t="e">
        <v>#N/A</v>
      </c>
      <c r="P952" s="21" t="e">
        <f>Applications!$M952-Applications!$G952</f>
        <v>#N/A</v>
      </c>
    </row>
    <row r="953" spans="1:16" ht="20.25" customHeight="1" x14ac:dyDescent="0.35">
      <c r="A953" s="18" t="s">
        <v>3433</v>
      </c>
      <c r="B953" s="18" t="s">
        <v>2080</v>
      </c>
      <c r="C953" s="18" t="s">
        <v>3434</v>
      </c>
      <c r="D953" s="18" t="s">
        <v>3435</v>
      </c>
      <c r="E953" s="18" t="s">
        <v>3317</v>
      </c>
      <c r="F953" s="18" t="s">
        <v>1551</v>
      </c>
      <c r="G953" s="19">
        <v>44326</v>
      </c>
      <c r="H953" s="18" t="s">
        <v>405</v>
      </c>
      <c r="I953" s="19">
        <v>44342</v>
      </c>
      <c r="J953" s="19" t="e">
        <v>#N/A</v>
      </c>
      <c r="K953" s="19" t="e">
        <v>#N/A</v>
      </c>
      <c r="L953" s="19" t="e">
        <v>#N/A</v>
      </c>
      <c r="M953" s="19" t="e">
        <v>#N/A</v>
      </c>
      <c r="N953" s="20" t="s">
        <v>361</v>
      </c>
      <c r="O953" s="20" t="e">
        <v>#N/A</v>
      </c>
      <c r="P953" s="18" t="e">
        <f>Applications!$M953-Applications!$G953</f>
        <v>#N/A</v>
      </c>
    </row>
    <row r="954" spans="1:16" ht="20.25" customHeight="1" x14ac:dyDescent="0.35">
      <c r="A954" s="21" t="s">
        <v>3436</v>
      </c>
      <c r="B954" s="21" t="s">
        <v>3437</v>
      </c>
      <c r="C954" s="21" t="s">
        <v>3438</v>
      </c>
      <c r="D954" s="21" t="s">
        <v>3439</v>
      </c>
      <c r="E954" s="21" t="s">
        <v>3317</v>
      </c>
      <c r="F954" s="21" t="s">
        <v>1551</v>
      </c>
      <c r="G954" s="22">
        <v>44326</v>
      </c>
      <c r="H954" s="21" t="s">
        <v>432</v>
      </c>
      <c r="I954" s="22">
        <v>44336</v>
      </c>
      <c r="J954" s="22" t="e">
        <v>#N/A</v>
      </c>
      <c r="K954" s="22" t="e">
        <v>#N/A</v>
      </c>
      <c r="L954" s="22" t="e">
        <v>#N/A</v>
      </c>
      <c r="M954" s="22" t="e">
        <v>#N/A</v>
      </c>
      <c r="N954" s="23" t="s">
        <v>361</v>
      </c>
      <c r="O954" s="23" t="e">
        <v>#N/A</v>
      </c>
      <c r="P954" s="21" t="e">
        <f>Applications!$M954-Applications!$G954</f>
        <v>#N/A</v>
      </c>
    </row>
    <row r="955" spans="1:16" ht="20.25" customHeight="1" x14ac:dyDescent="0.35">
      <c r="A955" s="18" t="s">
        <v>3440</v>
      </c>
      <c r="B955" s="18" t="s">
        <v>923</v>
      </c>
      <c r="C955" s="18" t="s">
        <v>441</v>
      </c>
      <c r="D955" s="18" t="s">
        <v>3441</v>
      </c>
      <c r="E955" s="18" t="s">
        <v>3317</v>
      </c>
      <c r="F955" s="18" t="s">
        <v>1551</v>
      </c>
      <c r="G955" s="19">
        <v>44326</v>
      </c>
      <c r="H955" s="18" t="s">
        <v>370</v>
      </c>
      <c r="I955" s="19">
        <v>44336</v>
      </c>
      <c r="J955" s="19" t="e">
        <v>#N/A</v>
      </c>
      <c r="K955" s="19" t="e">
        <v>#N/A</v>
      </c>
      <c r="L955" s="19" t="e">
        <v>#N/A</v>
      </c>
      <c r="M955" s="19" t="e">
        <v>#N/A</v>
      </c>
      <c r="N955" s="20" t="s">
        <v>361</v>
      </c>
      <c r="O955" s="20" t="e">
        <v>#N/A</v>
      </c>
      <c r="P955" s="18" t="e">
        <f>Applications!$M955-Applications!$G955</f>
        <v>#N/A</v>
      </c>
    </row>
    <row r="956" spans="1:16" ht="20.25" customHeight="1" x14ac:dyDescent="0.35">
      <c r="A956" s="21" t="s">
        <v>3442</v>
      </c>
      <c r="B956" s="21" t="s">
        <v>247</v>
      </c>
      <c r="C956" s="21" t="s">
        <v>3443</v>
      </c>
      <c r="D956" s="21" t="s">
        <v>3444</v>
      </c>
      <c r="E956" s="21" t="s">
        <v>3317</v>
      </c>
      <c r="F956" s="21" t="s">
        <v>1551</v>
      </c>
      <c r="G956" s="22">
        <v>44329</v>
      </c>
      <c r="H956" s="21" t="s">
        <v>360</v>
      </c>
      <c r="I956" s="22">
        <v>44335</v>
      </c>
      <c r="J956" s="22" t="e">
        <v>#N/A</v>
      </c>
      <c r="K956" s="22" t="e">
        <v>#N/A</v>
      </c>
      <c r="L956" s="22" t="e">
        <v>#N/A</v>
      </c>
      <c r="M956" s="22" t="e">
        <v>#N/A</v>
      </c>
      <c r="N956" s="23" t="s">
        <v>361</v>
      </c>
      <c r="O956" s="23" t="e">
        <v>#N/A</v>
      </c>
      <c r="P956" s="21" t="e">
        <f>Applications!$M956-Applications!$G956</f>
        <v>#N/A</v>
      </c>
    </row>
    <row r="957" spans="1:16" ht="20.25" customHeight="1" x14ac:dyDescent="0.35">
      <c r="A957" s="18" t="s">
        <v>3445</v>
      </c>
      <c r="B957" s="18" t="s">
        <v>3446</v>
      </c>
      <c r="C957" s="18" t="s">
        <v>3447</v>
      </c>
      <c r="D957" s="18" t="s">
        <v>3448</v>
      </c>
      <c r="E957" s="18" t="s">
        <v>3317</v>
      </c>
      <c r="F957" s="18" t="s">
        <v>1551</v>
      </c>
      <c r="G957" s="19">
        <v>44329</v>
      </c>
      <c r="H957" s="18" t="s">
        <v>360</v>
      </c>
      <c r="I957" s="19">
        <v>44335</v>
      </c>
      <c r="J957" s="19" t="e">
        <v>#N/A</v>
      </c>
      <c r="K957" s="19" t="e">
        <v>#N/A</v>
      </c>
      <c r="L957" s="19" t="e">
        <v>#N/A</v>
      </c>
      <c r="M957" s="19" t="e">
        <v>#N/A</v>
      </c>
      <c r="N957" s="20" t="s">
        <v>361</v>
      </c>
      <c r="O957" s="20" t="e">
        <v>#N/A</v>
      </c>
      <c r="P957" s="18" t="e">
        <f>Applications!$M957-Applications!$G957</f>
        <v>#N/A</v>
      </c>
    </row>
    <row r="958" spans="1:16" ht="20.25" customHeight="1" x14ac:dyDescent="0.35">
      <c r="A958" s="21" t="s">
        <v>3449</v>
      </c>
      <c r="B958" s="21" t="s">
        <v>3446</v>
      </c>
      <c r="C958" s="21" t="s">
        <v>3450</v>
      </c>
      <c r="D958" s="21" t="s">
        <v>3451</v>
      </c>
      <c r="E958" s="21" t="s">
        <v>3317</v>
      </c>
      <c r="F958" s="21" t="s">
        <v>1551</v>
      </c>
      <c r="G958" s="22">
        <v>44322</v>
      </c>
      <c r="H958" s="21" t="s">
        <v>360</v>
      </c>
      <c r="I958" s="22">
        <v>44329</v>
      </c>
      <c r="J958" s="22" t="e">
        <v>#N/A</v>
      </c>
      <c r="K958" s="22" t="e">
        <v>#N/A</v>
      </c>
      <c r="L958" s="22" t="e">
        <v>#N/A</v>
      </c>
      <c r="M958" s="22" t="e">
        <v>#N/A</v>
      </c>
      <c r="N958" s="23" t="s">
        <v>361</v>
      </c>
      <c r="O958" s="23" t="e">
        <v>#N/A</v>
      </c>
      <c r="P958" s="21" t="e">
        <f>Applications!$M958-Applications!$G958</f>
        <v>#N/A</v>
      </c>
    </row>
    <row r="959" spans="1:16" ht="20.25" customHeight="1" x14ac:dyDescent="0.35">
      <c r="A959" s="18" t="s">
        <v>3452</v>
      </c>
      <c r="B959" s="18" t="s">
        <v>1209</v>
      </c>
      <c r="C959" s="18" t="s">
        <v>3453</v>
      </c>
      <c r="D959" s="18" t="s">
        <v>3454</v>
      </c>
      <c r="E959" s="18" t="s">
        <v>3317</v>
      </c>
      <c r="F959" s="18" t="s">
        <v>1551</v>
      </c>
      <c r="G959" s="19">
        <v>44326</v>
      </c>
      <c r="H959" s="18" t="s">
        <v>544</v>
      </c>
      <c r="I959" s="19">
        <v>44329</v>
      </c>
      <c r="J959" s="19" t="e">
        <v>#N/A</v>
      </c>
      <c r="K959" s="19" t="e">
        <v>#N/A</v>
      </c>
      <c r="L959" s="19" t="e">
        <v>#N/A</v>
      </c>
      <c r="M959" s="19" t="e">
        <v>#N/A</v>
      </c>
      <c r="N959" s="20" t="s">
        <v>361</v>
      </c>
      <c r="O959" s="20" t="e">
        <v>#N/A</v>
      </c>
      <c r="P959" s="18" t="e">
        <f>Applications!$M959-Applications!$G959</f>
        <v>#N/A</v>
      </c>
    </row>
    <row r="960" spans="1:16" ht="20.25" customHeight="1" x14ac:dyDescent="0.35">
      <c r="A960" s="21" t="s">
        <v>3455</v>
      </c>
      <c r="B960" s="21" t="s">
        <v>691</v>
      </c>
      <c r="C960" s="21" t="s">
        <v>3456</v>
      </c>
      <c r="D960" s="21" t="s">
        <v>3457</v>
      </c>
      <c r="E960" s="21" t="s">
        <v>3317</v>
      </c>
      <c r="F960" s="21" t="s">
        <v>1551</v>
      </c>
      <c r="G960" s="22">
        <v>44313</v>
      </c>
      <c r="H960" s="21" t="s">
        <v>370</v>
      </c>
      <c r="I960" s="22">
        <v>44328</v>
      </c>
      <c r="J960" s="22" t="e">
        <v>#N/A</v>
      </c>
      <c r="K960" s="22" t="e">
        <v>#N/A</v>
      </c>
      <c r="L960" s="22" t="e">
        <v>#N/A</v>
      </c>
      <c r="M960" s="22" t="e">
        <v>#N/A</v>
      </c>
      <c r="N960" s="23" t="s">
        <v>361</v>
      </c>
      <c r="O960" s="23" t="e">
        <v>#N/A</v>
      </c>
      <c r="P960" s="21" t="e">
        <f>Applications!$M960-Applications!$G960</f>
        <v>#N/A</v>
      </c>
    </row>
    <row r="961" spans="1:16" ht="20.25" customHeight="1" x14ac:dyDescent="0.35">
      <c r="A961" s="18" t="s">
        <v>3458</v>
      </c>
      <c r="B961" s="18" t="s">
        <v>227</v>
      </c>
      <c r="C961" s="18" t="s">
        <v>3459</v>
      </c>
      <c r="D961" s="18" t="s">
        <v>3460</v>
      </c>
      <c r="E961" s="18" t="s">
        <v>3317</v>
      </c>
      <c r="F961" s="18" t="s">
        <v>1551</v>
      </c>
      <c r="G961" s="19">
        <v>44321</v>
      </c>
      <c r="H961" s="18" t="s">
        <v>360</v>
      </c>
      <c r="I961" s="19">
        <v>44328</v>
      </c>
      <c r="J961" s="19" t="e">
        <v>#N/A</v>
      </c>
      <c r="K961" s="19" t="e">
        <v>#N/A</v>
      </c>
      <c r="L961" s="19" t="e">
        <v>#N/A</v>
      </c>
      <c r="M961" s="19" t="e">
        <v>#N/A</v>
      </c>
      <c r="N961" s="20" t="s">
        <v>361</v>
      </c>
      <c r="O961" s="20" t="e">
        <v>#N/A</v>
      </c>
      <c r="P961" s="18" t="e">
        <f>Applications!$M961-Applications!$G961</f>
        <v>#N/A</v>
      </c>
    </row>
    <row r="962" spans="1:16" ht="20.25" customHeight="1" x14ac:dyDescent="0.35">
      <c r="A962" s="21" t="s">
        <v>3461</v>
      </c>
      <c r="B962" s="21" t="s">
        <v>3462</v>
      </c>
      <c r="C962" s="21" t="s">
        <v>3463</v>
      </c>
      <c r="D962" s="21" t="s">
        <v>3464</v>
      </c>
      <c r="E962" s="21" t="s">
        <v>3317</v>
      </c>
      <c r="F962" s="21" t="s">
        <v>1551</v>
      </c>
      <c r="G962" s="22">
        <v>44323</v>
      </c>
      <c r="H962" s="21" t="s">
        <v>360</v>
      </c>
      <c r="I962" s="22">
        <v>44328</v>
      </c>
      <c r="J962" s="22" t="e">
        <v>#N/A</v>
      </c>
      <c r="K962" s="22" t="e">
        <v>#N/A</v>
      </c>
      <c r="L962" s="22" t="e">
        <v>#N/A</v>
      </c>
      <c r="M962" s="22" t="e">
        <v>#N/A</v>
      </c>
      <c r="N962" s="23" t="s">
        <v>361</v>
      </c>
      <c r="O962" s="23" t="e">
        <v>#N/A</v>
      </c>
      <c r="P962" s="21" t="e">
        <f>Applications!$M962-Applications!$G962</f>
        <v>#N/A</v>
      </c>
    </row>
    <row r="963" spans="1:16" ht="20.25" customHeight="1" x14ac:dyDescent="0.35">
      <c r="A963" s="18" t="s">
        <v>3465</v>
      </c>
      <c r="B963" s="18" t="s">
        <v>1264</v>
      </c>
      <c r="C963" s="18" t="s">
        <v>3466</v>
      </c>
      <c r="D963" s="18" t="s">
        <v>3467</v>
      </c>
      <c r="E963" s="18" t="s">
        <v>3317</v>
      </c>
      <c r="F963" s="18" t="s">
        <v>1551</v>
      </c>
      <c r="G963" s="19">
        <v>44320</v>
      </c>
      <c r="H963" s="18" t="s">
        <v>370</v>
      </c>
      <c r="I963" s="19">
        <v>44326</v>
      </c>
      <c r="J963" s="19" t="e">
        <v>#N/A</v>
      </c>
      <c r="K963" s="19" t="e">
        <v>#N/A</v>
      </c>
      <c r="L963" s="19" t="e">
        <v>#N/A</v>
      </c>
      <c r="M963" s="19" t="e">
        <v>#N/A</v>
      </c>
      <c r="N963" s="20" t="s">
        <v>361</v>
      </c>
      <c r="O963" s="20" t="e">
        <v>#N/A</v>
      </c>
      <c r="P963" s="18" t="e">
        <f>Applications!$M963-Applications!$G963</f>
        <v>#N/A</v>
      </c>
    </row>
    <row r="964" spans="1:16" ht="20.25" customHeight="1" x14ac:dyDescent="0.35">
      <c r="A964" s="21" t="s">
        <v>3468</v>
      </c>
      <c r="B964" s="21" t="s">
        <v>3469</v>
      </c>
      <c r="C964" s="21" t="s">
        <v>3470</v>
      </c>
      <c r="D964" s="21" t="s">
        <v>3471</v>
      </c>
      <c r="E964" s="21" t="s">
        <v>3317</v>
      </c>
      <c r="F964" s="21" t="s">
        <v>1551</v>
      </c>
      <c r="G964" s="22">
        <v>44309</v>
      </c>
      <c r="H964" s="21" t="s">
        <v>360</v>
      </c>
      <c r="I964" s="22">
        <v>44320</v>
      </c>
      <c r="J964" s="22" t="e">
        <v>#N/A</v>
      </c>
      <c r="K964" s="22" t="e">
        <v>#N/A</v>
      </c>
      <c r="L964" s="22" t="e">
        <v>#N/A</v>
      </c>
      <c r="M964" s="22" t="e">
        <v>#N/A</v>
      </c>
      <c r="N964" s="23" t="s">
        <v>361</v>
      </c>
      <c r="O964" s="23" t="e">
        <v>#N/A</v>
      </c>
      <c r="P964" s="21" t="e">
        <f>Applications!$M964-Applications!$G964</f>
        <v>#N/A</v>
      </c>
    </row>
    <row r="965" spans="1:16" ht="20.25" customHeight="1" x14ac:dyDescent="0.35">
      <c r="A965" s="18" t="s">
        <v>3472</v>
      </c>
      <c r="B965" s="18" t="s">
        <v>1650</v>
      </c>
      <c r="C965" s="18" t="s">
        <v>1393</v>
      </c>
      <c r="D965" s="18" t="s">
        <v>3473</v>
      </c>
      <c r="E965" s="18" t="s">
        <v>3317</v>
      </c>
      <c r="F965" s="18" t="s">
        <v>1551</v>
      </c>
      <c r="G965" s="19">
        <v>44299</v>
      </c>
      <c r="H965" s="18" t="s">
        <v>432</v>
      </c>
      <c r="I965" s="19">
        <v>44313</v>
      </c>
      <c r="J965" s="19" t="e">
        <v>#N/A</v>
      </c>
      <c r="K965" s="19" t="e">
        <v>#N/A</v>
      </c>
      <c r="L965" s="19" t="e">
        <v>#N/A</v>
      </c>
      <c r="M965" s="19" t="e">
        <v>#N/A</v>
      </c>
      <c r="N965" s="20" t="s">
        <v>361</v>
      </c>
      <c r="O965" s="20" t="e">
        <v>#N/A</v>
      </c>
      <c r="P965" s="18" t="e">
        <f>Applications!$M965-Applications!$G965</f>
        <v>#N/A</v>
      </c>
    </row>
    <row r="966" spans="1:16" ht="20.25" customHeight="1" x14ac:dyDescent="0.35">
      <c r="A966" s="21" t="s">
        <v>3474</v>
      </c>
      <c r="B966" s="21" t="s">
        <v>1240</v>
      </c>
      <c r="C966" s="21" t="s">
        <v>3475</v>
      </c>
      <c r="D966" s="21" t="s">
        <v>3476</v>
      </c>
      <c r="E966" s="21" t="s">
        <v>3317</v>
      </c>
      <c r="F966" s="21" t="s">
        <v>1551</v>
      </c>
      <c r="G966" s="22">
        <v>44299</v>
      </c>
      <c r="H966" s="21" t="s">
        <v>370</v>
      </c>
      <c r="I966" s="22">
        <v>44307</v>
      </c>
      <c r="J966" s="22" t="e">
        <v>#N/A</v>
      </c>
      <c r="K966" s="22" t="e">
        <v>#N/A</v>
      </c>
      <c r="L966" s="22" t="e">
        <v>#N/A</v>
      </c>
      <c r="M966" s="22" t="e">
        <v>#N/A</v>
      </c>
      <c r="N966" s="23" t="s">
        <v>361</v>
      </c>
      <c r="O966" s="23" t="e">
        <v>#N/A</v>
      </c>
      <c r="P966" s="21" t="e">
        <f>Applications!$M966-Applications!$G966</f>
        <v>#N/A</v>
      </c>
    </row>
    <row r="967" spans="1:16" ht="20.25" customHeight="1" x14ac:dyDescent="0.35">
      <c r="A967" s="18" t="s">
        <v>3477</v>
      </c>
      <c r="B967" s="18" t="s">
        <v>253</v>
      </c>
      <c r="C967" s="18" t="s">
        <v>2463</v>
      </c>
      <c r="D967" s="18" t="s">
        <v>3478</v>
      </c>
      <c r="E967" s="18" t="s">
        <v>3317</v>
      </c>
      <c r="F967" s="18" t="s">
        <v>1551</v>
      </c>
      <c r="G967" s="19">
        <v>44294</v>
      </c>
      <c r="H967" s="18" t="s">
        <v>370</v>
      </c>
      <c r="I967" s="19">
        <v>44306</v>
      </c>
      <c r="J967" s="19" t="e">
        <v>#N/A</v>
      </c>
      <c r="K967" s="19" t="e">
        <v>#N/A</v>
      </c>
      <c r="L967" s="19" t="e">
        <v>#N/A</v>
      </c>
      <c r="M967" s="19" t="e">
        <v>#N/A</v>
      </c>
      <c r="N967" s="20" t="s">
        <v>361</v>
      </c>
      <c r="O967" s="20" t="e">
        <v>#N/A</v>
      </c>
      <c r="P967" s="18" t="e">
        <f>Applications!$M967-Applications!$G967</f>
        <v>#N/A</v>
      </c>
    </row>
    <row r="968" spans="1:16" ht="20.25" customHeight="1" x14ac:dyDescent="0.35">
      <c r="A968" s="21" t="s">
        <v>3479</v>
      </c>
      <c r="B968" s="21" t="s">
        <v>2437</v>
      </c>
      <c r="C968" s="21" t="s">
        <v>3480</v>
      </c>
      <c r="D968" s="21" t="s">
        <v>3481</v>
      </c>
      <c r="E968" s="21" t="s">
        <v>3317</v>
      </c>
      <c r="F968" s="21" t="s">
        <v>1551</v>
      </c>
      <c r="G968" s="22">
        <v>44295</v>
      </c>
      <c r="H968" s="21" t="s">
        <v>360</v>
      </c>
      <c r="I968" s="22">
        <v>44306</v>
      </c>
      <c r="J968" s="22" t="e">
        <v>#N/A</v>
      </c>
      <c r="K968" s="22" t="e">
        <v>#N/A</v>
      </c>
      <c r="L968" s="22" t="e">
        <v>#N/A</v>
      </c>
      <c r="M968" s="22" t="e">
        <v>#N/A</v>
      </c>
      <c r="N968" s="23" t="s">
        <v>361</v>
      </c>
      <c r="O968" s="23" t="e">
        <v>#N/A</v>
      </c>
      <c r="P968" s="21" t="e">
        <f>Applications!$M968-Applications!$G968</f>
        <v>#N/A</v>
      </c>
    </row>
    <row r="969" spans="1:16" ht="20.25" customHeight="1" x14ac:dyDescent="0.35">
      <c r="A969" s="18" t="s">
        <v>3482</v>
      </c>
      <c r="B969" s="18" t="s">
        <v>3483</v>
      </c>
      <c r="C969" s="18" t="s">
        <v>3484</v>
      </c>
      <c r="D969" s="18" t="s">
        <v>3485</v>
      </c>
      <c r="E969" s="18" t="s">
        <v>3317</v>
      </c>
      <c r="F969" s="18" t="s">
        <v>1551</v>
      </c>
      <c r="G969" s="19">
        <v>44292</v>
      </c>
      <c r="H969" s="18" t="s">
        <v>360</v>
      </c>
      <c r="I969" s="19">
        <v>44305</v>
      </c>
      <c r="J969" s="19" t="e">
        <v>#N/A</v>
      </c>
      <c r="K969" s="19" t="e">
        <v>#N/A</v>
      </c>
      <c r="L969" s="19" t="e">
        <v>#N/A</v>
      </c>
      <c r="M969" s="19" t="e">
        <v>#N/A</v>
      </c>
      <c r="N969" s="20" t="s">
        <v>361</v>
      </c>
      <c r="O969" s="20" t="e">
        <v>#N/A</v>
      </c>
      <c r="P969" s="18" t="e">
        <f>Applications!$M969-Applications!$G969</f>
        <v>#N/A</v>
      </c>
    </row>
    <row r="970" spans="1:16" ht="20.25" customHeight="1" x14ac:dyDescent="0.35">
      <c r="A970" s="21" t="s">
        <v>3486</v>
      </c>
      <c r="B970" s="21" t="s">
        <v>1795</v>
      </c>
      <c r="C970" s="21" t="s">
        <v>1820</v>
      </c>
      <c r="D970" s="21" t="s">
        <v>3487</v>
      </c>
      <c r="E970" s="21" t="s">
        <v>3317</v>
      </c>
      <c r="F970" s="21" t="s">
        <v>1551</v>
      </c>
      <c r="G970" s="22">
        <v>44284</v>
      </c>
      <c r="H970" s="21" t="s">
        <v>360</v>
      </c>
      <c r="I970" s="22">
        <v>44302</v>
      </c>
      <c r="J970" s="22" t="e">
        <v>#N/A</v>
      </c>
      <c r="K970" s="22" t="e">
        <v>#N/A</v>
      </c>
      <c r="L970" s="22" t="e">
        <v>#N/A</v>
      </c>
      <c r="M970" s="22" t="e">
        <v>#N/A</v>
      </c>
      <c r="N970" s="23" t="s">
        <v>361</v>
      </c>
      <c r="O970" s="23" t="e">
        <v>#N/A</v>
      </c>
      <c r="P970" s="21" t="e">
        <f>Applications!$M970-Applications!$G970</f>
        <v>#N/A</v>
      </c>
    </row>
    <row r="971" spans="1:16" ht="20.25" customHeight="1" x14ac:dyDescent="0.35">
      <c r="A971" s="18" t="s">
        <v>3488</v>
      </c>
      <c r="B971" s="18" t="s">
        <v>870</v>
      </c>
      <c r="C971" s="18" t="s">
        <v>3489</v>
      </c>
      <c r="D971" s="18" t="s">
        <v>3490</v>
      </c>
      <c r="E971" s="18" t="s">
        <v>3317</v>
      </c>
      <c r="F971" s="18" t="s">
        <v>1551</v>
      </c>
      <c r="G971" s="19">
        <v>44294</v>
      </c>
      <c r="H971" s="18" t="s">
        <v>370</v>
      </c>
      <c r="I971" s="19">
        <v>44302</v>
      </c>
      <c r="J971" s="19" t="e">
        <v>#N/A</v>
      </c>
      <c r="K971" s="19" t="e">
        <v>#N/A</v>
      </c>
      <c r="L971" s="19" t="e">
        <v>#N/A</v>
      </c>
      <c r="M971" s="19" t="e">
        <v>#N/A</v>
      </c>
      <c r="N971" s="20" t="s">
        <v>361</v>
      </c>
      <c r="O971" s="20" t="e">
        <v>#N/A</v>
      </c>
      <c r="P971" s="18" t="e">
        <f>Applications!$M971-Applications!$G971</f>
        <v>#N/A</v>
      </c>
    </row>
    <row r="972" spans="1:16" ht="20.25" customHeight="1" x14ac:dyDescent="0.35">
      <c r="A972" s="21" t="s">
        <v>3491</v>
      </c>
      <c r="B972" s="21" t="s">
        <v>1657</v>
      </c>
      <c r="C972" s="21" t="s">
        <v>3492</v>
      </c>
      <c r="D972" s="21" t="s">
        <v>3493</v>
      </c>
      <c r="E972" s="21" t="s">
        <v>3317</v>
      </c>
      <c r="F972" s="21" t="s">
        <v>1551</v>
      </c>
      <c r="G972" s="22">
        <v>44295</v>
      </c>
      <c r="H972" s="21" t="s">
        <v>360</v>
      </c>
      <c r="I972" s="22">
        <v>44302</v>
      </c>
      <c r="J972" s="22" t="e">
        <v>#N/A</v>
      </c>
      <c r="K972" s="22" t="e">
        <v>#N/A</v>
      </c>
      <c r="L972" s="22" t="e">
        <v>#N/A</v>
      </c>
      <c r="M972" s="22" t="e">
        <v>#N/A</v>
      </c>
      <c r="N972" s="23" t="s">
        <v>361</v>
      </c>
      <c r="O972" s="23" t="e">
        <v>#N/A</v>
      </c>
      <c r="P972" s="21" t="e">
        <f>Applications!$M972-Applications!$G972</f>
        <v>#N/A</v>
      </c>
    </row>
    <row r="973" spans="1:16" ht="20.25" customHeight="1" x14ac:dyDescent="0.35">
      <c r="A973" s="18" t="s">
        <v>3494</v>
      </c>
      <c r="B973" s="18" t="s">
        <v>224</v>
      </c>
      <c r="C973" s="18" t="s">
        <v>3495</v>
      </c>
      <c r="D973" s="18" t="s">
        <v>3496</v>
      </c>
      <c r="E973" s="18" t="s">
        <v>3317</v>
      </c>
      <c r="F973" s="18" t="s">
        <v>1551</v>
      </c>
      <c r="G973" s="19">
        <v>44278</v>
      </c>
      <c r="H973" s="18" t="s">
        <v>360</v>
      </c>
      <c r="I973" s="19">
        <v>44294</v>
      </c>
      <c r="J973" s="19" t="e">
        <v>#N/A</v>
      </c>
      <c r="K973" s="19" t="e">
        <v>#N/A</v>
      </c>
      <c r="L973" s="19" t="e">
        <v>#N/A</v>
      </c>
      <c r="M973" s="19" t="e">
        <v>#N/A</v>
      </c>
      <c r="N973" s="20" t="s">
        <v>361</v>
      </c>
      <c r="O973" s="20" t="e">
        <v>#N/A</v>
      </c>
      <c r="P973" s="18" t="e">
        <f>Applications!$M973-Applications!$G973</f>
        <v>#N/A</v>
      </c>
    </row>
    <row r="974" spans="1:16" ht="20.25" customHeight="1" x14ac:dyDescent="0.35">
      <c r="A974" s="21" t="s">
        <v>3497</v>
      </c>
      <c r="B974" s="21" t="s">
        <v>3498</v>
      </c>
      <c r="C974" s="21" t="s">
        <v>208</v>
      </c>
      <c r="D974" s="21" t="s">
        <v>3499</v>
      </c>
      <c r="E974" s="21" t="s">
        <v>3317</v>
      </c>
      <c r="F974" s="21" t="s">
        <v>1551</v>
      </c>
      <c r="G974" s="22">
        <v>44281</v>
      </c>
      <c r="H974" s="21" t="s">
        <v>360</v>
      </c>
      <c r="I974" s="22">
        <v>44286</v>
      </c>
      <c r="J974" s="22" t="e">
        <v>#N/A</v>
      </c>
      <c r="K974" s="22" t="e">
        <v>#N/A</v>
      </c>
      <c r="L974" s="22" t="e">
        <v>#N/A</v>
      </c>
      <c r="M974" s="22" t="e">
        <v>#N/A</v>
      </c>
      <c r="N974" s="23" t="s">
        <v>361</v>
      </c>
      <c r="O974" s="23" t="e">
        <v>#N/A</v>
      </c>
      <c r="P974" s="21" t="e">
        <f>Applications!$M974-Applications!$G974</f>
        <v>#N/A</v>
      </c>
    </row>
    <row r="975" spans="1:16" ht="20.25" customHeight="1" x14ac:dyDescent="0.35">
      <c r="A975" s="18" t="s">
        <v>3500</v>
      </c>
      <c r="B975" s="18" t="s">
        <v>189</v>
      </c>
      <c r="C975" s="18" t="s">
        <v>300</v>
      </c>
      <c r="D975" s="18" t="s">
        <v>3501</v>
      </c>
      <c r="E975" s="18" t="s">
        <v>3317</v>
      </c>
      <c r="F975" s="18" t="s">
        <v>1551</v>
      </c>
      <c r="G975" s="19">
        <v>44280</v>
      </c>
      <c r="H975" s="18" t="s">
        <v>405</v>
      </c>
      <c r="I975" s="19">
        <v>44285</v>
      </c>
      <c r="J975" s="19" t="e">
        <v>#N/A</v>
      </c>
      <c r="K975" s="19" t="e">
        <v>#N/A</v>
      </c>
      <c r="L975" s="19" t="e">
        <v>#N/A</v>
      </c>
      <c r="M975" s="19" t="e">
        <v>#N/A</v>
      </c>
      <c r="N975" s="20" t="s">
        <v>361</v>
      </c>
      <c r="O975" s="20" t="e">
        <v>#N/A</v>
      </c>
      <c r="P975" s="18" t="e">
        <f>Applications!$M975-Applications!$G975</f>
        <v>#N/A</v>
      </c>
    </row>
    <row r="976" spans="1:16" ht="20.25" customHeight="1" x14ac:dyDescent="0.35">
      <c r="A976" s="21" t="s">
        <v>3502</v>
      </c>
      <c r="B976" s="21" t="s">
        <v>295</v>
      </c>
      <c r="C976" s="21" t="s">
        <v>3503</v>
      </c>
      <c r="D976" s="21" t="s">
        <v>3504</v>
      </c>
      <c r="E976" s="21" t="s">
        <v>3317</v>
      </c>
      <c r="F976" s="21" t="s">
        <v>1551</v>
      </c>
      <c r="G976" s="22">
        <v>44267</v>
      </c>
      <c r="H976" s="21" t="s">
        <v>370</v>
      </c>
      <c r="I976" s="22">
        <v>44281</v>
      </c>
      <c r="J976" s="22" t="e">
        <v>#N/A</v>
      </c>
      <c r="K976" s="22" t="e">
        <v>#N/A</v>
      </c>
      <c r="L976" s="22" t="e">
        <v>#N/A</v>
      </c>
      <c r="M976" s="22" t="e">
        <v>#N/A</v>
      </c>
      <c r="N976" s="23" t="s">
        <v>361</v>
      </c>
      <c r="O976" s="23" t="e">
        <v>#N/A</v>
      </c>
      <c r="P976" s="21" t="e">
        <f>Applications!$M976-Applications!$G976</f>
        <v>#N/A</v>
      </c>
    </row>
    <row r="977" spans="1:16" ht="20.25" customHeight="1" x14ac:dyDescent="0.35">
      <c r="A977" s="18" t="s">
        <v>3505</v>
      </c>
      <c r="B977" s="18" t="s">
        <v>2759</v>
      </c>
      <c r="C977" s="18" t="s">
        <v>3506</v>
      </c>
      <c r="D977" s="18" t="s">
        <v>3507</v>
      </c>
      <c r="E977" s="18" t="s">
        <v>3317</v>
      </c>
      <c r="F977" s="18" t="s">
        <v>1551</v>
      </c>
      <c r="G977" s="19">
        <v>44266</v>
      </c>
      <c r="H977" s="18" t="s">
        <v>360</v>
      </c>
      <c r="I977" s="19">
        <v>44279</v>
      </c>
      <c r="J977" s="19" t="e">
        <v>#N/A</v>
      </c>
      <c r="K977" s="19" t="e">
        <v>#N/A</v>
      </c>
      <c r="L977" s="19" t="e">
        <v>#N/A</v>
      </c>
      <c r="M977" s="19" t="e">
        <v>#N/A</v>
      </c>
      <c r="N977" s="20" t="s">
        <v>361</v>
      </c>
      <c r="O977" s="20" t="e">
        <v>#N/A</v>
      </c>
      <c r="P977" s="18" t="e">
        <f>Applications!$M977-Applications!$G977</f>
        <v>#N/A</v>
      </c>
    </row>
    <row r="978" spans="1:16" ht="20.25" customHeight="1" x14ac:dyDescent="0.35">
      <c r="A978" s="21" t="s">
        <v>3508</v>
      </c>
      <c r="B978" s="21" t="s">
        <v>923</v>
      </c>
      <c r="C978" s="21" t="s">
        <v>280</v>
      </c>
      <c r="D978" s="21" t="s">
        <v>3509</v>
      </c>
      <c r="E978" s="21" t="s">
        <v>3317</v>
      </c>
      <c r="F978" s="21" t="s">
        <v>1551</v>
      </c>
      <c r="G978" s="22">
        <v>44266</v>
      </c>
      <c r="H978" s="21" t="s">
        <v>370</v>
      </c>
      <c r="I978" s="22">
        <v>44278</v>
      </c>
      <c r="J978" s="22" t="e">
        <v>#N/A</v>
      </c>
      <c r="K978" s="22" t="e">
        <v>#N/A</v>
      </c>
      <c r="L978" s="22" t="e">
        <v>#N/A</v>
      </c>
      <c r="M978" s="22" t="e">
        <v>#N/A</v>
      </c>
      <c r="N978" s="23" t="s">
        <v>361</v>
      </c>
      <c r="O978" s="23" t="e">
        <v>#N/A</v>
      </c>
      <c r="P978" s="21" t="e">
        <f>Applications!$M978-Applications!$G978</f>
        <v>#N/A</v>
      </c>
    </row>
    <row r="979" spans="1:16" ht="20.25" customHeight="1" x14ac:dyDescent="0.35">
      <c r="A979" s="18" t="s">
        <v>3510</v>
      </c>
      <c r="B979" s="18" t="s">
        <v>417</v>
      </c>
      <c r="C979" s="18" t="s">
        <v>3511</v>
      </c>
      <c r="D979" s="18" t="s">
        <v>3512</v>
      </c>
      <c r="E979" s="18" t="s">
        <v>3317</v>
      </c>
      <c r="F979" s="18" t="s">
        <v>1551</v>
      </c>
      <c r="G979" s="19">
        <v>44265</v>
      </c>
      <c r="H979" s="18" t="s">
        <v>360</v>
      </c>
      <c r="I979" s="19">
        <v>44273</v>
      </c>
      <c r="J979" s="19" t="e">
        <v>#N/A</v>
      </c>
      <c r="K979" s="19" t="e">
        <v>#N/A</v>
      </c>
      <c r="L979" s="19" t="e">
        <v>#N/A</v>
      </c>
      <c r="M979" s="19" t="e">
        <v>#N/A</v>
      </c>
      <c r="N979" s="20" t="s">
        <v>361</v>
      </c>
      <c r="O979" s="20" t="e">
        <v>#N/A</v>
      </c>
      <c r="P979" s="18" t="e">
        <f>Applications!$M979-Applications!$G979</f>
        <v>#N/A</v>
      </c>
    </row>
    <row r="980" spans="1:16" ht="20.25" customHeight="1" x14ac:dyDescent="0.35">
      <c r="A980" s="21" t="s">
        <v>3513</v>
      </c>
      <c r="B980" s="21" t="s">
        <v>1443</v>
      </c>
      <c r="C980" s="21" t="s">
        <v>713</v>
      </c>
      <c r="D980" s="21" t="s">
        <v>3514</v>
      </c>
      <c r="E980" s="21" t="s">
        <v>3317</v>
      </c>
      <c r="F980" s="21" t="s">
        <v>1551</v>
      </c>
      <c r="G980" s="22">
        <v>44253</v>
      </c>
      <c r="H980" s="21" t="s">
        <v>360</v>
      </c>
      <c r="I980" s="22">
        <v>44270</v>
      </c>
      <c r="J980" s="22" t="e">
        <v>#N/A</v>
      </c>
      <c r="K980" s="22" t="e">
        <v>#N/A</v>
      </c>
      <c r="L980" s="22" t="e">
        <v>#N/A</v>
      </c>
      <c r="M980" s="22" t="e">
        <v>#N/A</v>
      </c>
      <c r="N980" s="23" t="s">
        <v>361</v>
      </c>
      <c r="O980" s="23" t="e">
        <v>#N/A</v>
      </c>
      <c r="P980" s="21" t="e">
        <f>Applications!$M980-Applications!$G980</f>
        <v>#N/A</v>
      </c>
    </row>
    <row r="981" spans="1:16" ht="20.25" customHeight="1" x14ac:dyDescent="0.35">
      <c r="A981" s="18" t="s">
        <v>3515</v>
      </c>
      <c r="B981" s="18" t="s">
        <v>163</v>
      </c>
      <c r="C981" s="18" t="s">
        <v>3516</v>
      </c>
      <c r="D981" s="18" t="s">
        <v>3517</v>
      </c>
      <c r="E981" s="18" t="s">
        <v>3317</v>
      </c>
      <c r="F981" s="18" t="s">
        <v>1551</v>
      </c>
      <c r="G981" s="19">
        <v>44256</v>
      </c>
      <c r="H981" s="18" t="s">
        <v>370</v>
      </c>
      <c r="I981" s="19">
        <v>44265</v>
      </c>
      <c r="J981" s="19" t="e">
        <v>#N/A</v>
      </c>
      <c r="K981" s="19" t="e">
        <v>#N/A</v>
      </c>
      <c r="L981" s="19" t="e">
        <v>#N/A</v>
      </c>
      <c r="M981" s="19" t="e">
        <v>#N/A</v>
      </c>
      <c r="N981" s="20" t="s">
        <v>361</v>
      </c>
      <c r="O981" s="20" t="e">
        <v>#N/A</v>
      </c>
      <c r="P981" s="18" t="e">
        <f>Applications!$M981-Applications!$G981</f>
        <v>#N/A</v>
      </c>
    </row>
    <row r="982" spans="1:16" ht="20.25" customHeight="1" x14ac:dyDescent="0.35">
      <c r="A982" s="21" t="s">
        <v>3518</v>
      </c>
      <c r="B982" s="21" t="s">
        <v>236</v>
      </c>
      <c r="C982" s="21" t="s">
        <v>3519</v>
      </c>
      <c r="D982" s="21" t="s">
        <v>3520</v>
      </c>
      <c r="E982" s="21" t="s">
        <v>3317</v>
      </c>
      <c r="F982" s="21" t="s">
        <v>1551</v>
      </c>
      <c r="G982" s="22">
        <v>44249</v>
      </c>
      <c r="H982" s="21" t="s">
        <v>370</v>
      </c>
      <c r="I982" s="22">
        <v>44253</v>
      </c>
      <c r="J982" s="22" t="e">
        <v>#N/A</v>
      </c>
      <c r="K982" s="22" t="e">
        <v>#N/A</v>
      </c>
      <c r="L982" s="22" t="e">
        <v>#N/A</v>
      </c>
      <c r="M982" s="22" t="e">
        <v>#N/A</v>
      </c>
      <c r="N982" s="23" t="s">
        <v>361</v>
      </c>
      <c r="O982" s="23" t="e">
        <v>#N/A</v>
      </c>
      <c r="P982" s="21" t="e">
        <f>Applications!$M982-Applications!$G982</f>
        <v>#N/A</v>
      </c>
    </row>
    <row r="983" spans="1:16" ht="20.25" customHeight="1" x14ac:dyDescent="0.35">
      <c r="A983" s="18" t="s">
        <v>3521</v>
      </c>
      <c r="B983" s="18" t="s">
        <v>3522</v>
      </c>
      <c r="C983" s="18" t="s">
        <v>3523</v>
      </c>
      <c r="D983" s="18" t="s">
        <v>3524</v>
      </c>
      <c r="E983" s="18" t="s">
        <v>3317</v>
      </c>
      <c r="F983" s="18" t="s">
        <v>1551</v>
      </c>
      <c r="G983" s="19">
        <v>44237</v>
      </c>
      <c r="H983" s="18" t="s">
        <v>360</v>
      </c>
      <c r="I983" s="19">
        <v>44249</v>
      </c>
      <c r="J983" s="19" t="e">
        <v>#N/A</v>
      </c>
      <c r="K983" s="19" t="e">
        <v>#N/A</v>
      </c>
      <c r="L983" s="19" t="e">
        <v>#N/A</v>
      </c>
      <c r="M983" s="19" t="e">
        <v>#N/A</v>
      </c>
      <c r="N983" s="20" t="s">
        <v>361</v>
      </c>
      <c r="O983" s="20" t="e">
        <v>#N/A</v>
      </c>
      <c r="P983" s="18" t="e">
        <f>Applications!$M983-Applications!$G983</f>
        <v>#N/A</v>
      </c>
    </row>
    <row r="984" spans="1:16" ht="20.25" customHeight="1" x14ac:dyDescent="0.35">
      <c r="A984" s="21" t="s">
        <v>3525</v>
      </c>
      <c r="B984" s="21" t="s">
        <v>3526</v>
      </c>
      <c r="C984" s="21" t="s">
        <v>3527</v>
      </c>
      <c r="D984" s="21" t="s">
        <v>3528</v>
      </c>
      <c r="E984" s="21" t="s">
        <v>3317</v>
      </c>
      <c r="F984" s="21" t="s">
        <v>1551</v>
      </c>
      <c r="G984" s="22">
        <v>44232</v>
      </c>
      <c r="H984" s="21" t="s">
        <v>544</v>
      </c>
      <c r="I984" s="22">
        <v>44246</v>
      </c>
      <c r="J984" s="22" t="e">
        <v>#N/A</v>
      </c>
      <c r="K984" s="22" t="e">
        <v>#N/A</v>
      </c>
      <c r="L984" s="22" t="e">
        <v>#N/A</v>
      </c>
      <c r="M984" s="22" t="e">
        <v>#N/A</v>
      </c>
      <c r="N984" s="23" t="s">
        <v>361</v>
      </c>
      <c r="O984" s="23" t="e">
        <v>#N/A</v>
      </c>
      <c r="P984" s="21" t="e">
        <f>Applications!$M984-Applications!$G984</f>
        <v>#N/A</v>
      </c>
    </row>
    <row r="985" spans="1:16" ht="20.25" customHeight="1" x14ac:dyDescent="0.35">
      <c r="A985" s="18" t="s">
        <v>3529</v>
      </c>
      <c r="B985" s="18" t="s">
        <v>3530</v>
      </c>
      <c r="C985" s="18" t="s">
        <v>3531</v>
      </c>
      <c r="D985" s="18" t="s">
        <v>3532</v>
      </c>
      <c r="E985" s="18" t="s">
        <v>3317</v>
      </c>
      <c r="F985" s="18" t="s">
        <v>1551</v>
      </c>
      <c r="G985" s="19">
        <v>44239</v>
      </c>
      <c r="H985" s="18" t="s">
        <v>432</v>
      </c>
      <c r="I985" s="19">
        <v>44244</v>
      </c>
      <c r="J985" s="19" t="e">
        <v>#N/A</v>
      </c>
      <c r="K985" s="19" t="e">
        <v>#N/A</v>
      </c>
      <c r="L985" s="19" t="e">
        <v>#N/A</v>
      </c>
      <c r="M985" s="19" t="e">
        <v>#N/A</v>
      </c>
      <c r="N985" s="20" t="s">
        <v>361</v>
      </c>
      <c r="O985" s="20" t="e">
        <v>#N/A</v>
      </c>
      <c r="P985" s="18" t="e">
        <f>Applications!$M985-Applications!$G985</f>
        <v>#N/A</v>
      </c>
    </row>
    <row r="986" spans="1:16" ht="20.25" customHeight="1" x14ac:dyDescent="0.35">
      <c r="A986" s="21" t="s">
        <v>3533</v>
      </c>
      <c r="B986" s="21" t="s">
        <v>3534</v>
      </c>
      <c r="C986" s="21" t="s">
        <v>2667</v>
      </c>
      <c r="D986" s="21" t="s">
        <v>3535</v>
      </c>
      <c r="E986" s="21" t="s">
        <v>3317</v>
      </c>
      <c r="F986" s="21" t="s">
        <v>1551</v>
      </c>
      <c r="G986" s="22">
        <v>44225</v>
      </c>
      <c r="H986" s="21" t="s">
        <v>360</v>
      </c>
      <c r="I986" s="22">
        <v>44238</v>
      </c>
      <c r="J986" s="22" t="e">
        <v>#N/A</v>
      </c>
      <c r="K986" s="22" t="e">
        <v>#N/A</v>
      </c>
      <c r="L986" s="22" t="e">
        <v>#N/A</v>
      </c>
      <c r="M986" s="22" t="e">
        <v>#N/A</v>
      </c>
      <c r="N986" s="23" t="s">
        <v>361</v>
      </c>
      <c r="O986" s="23" t="e">
        <v>#N/A</v>
      </c>
      <c r="P986" s="21" t="e">
        <f>Applications!$M986-Applications!$G986</f>
        <v>#N/A</v>
      </c>
    </row>
    <row r="987" spans="1:16" ht="20.25" customHeight="1" x14ac:dyDescent="0.35">
      <c r="A987" s="18" t="s">
        <v>3536</v>
      </c>
      <c r="B987" s="18" t="s">
        <v>2322</v>
      </c>
      <c r="C987" s="18" t="s">
        <v>2507</v>
      </c>
      <c r="D987" s="18" t="s">
        <v>3537</v>
      </c>
      <c r="E987" s="18" t="s">
        <v>3317</v>
      </c>
      <c r="F987" s="18" t="s">
        <v>1551</v>
      </c>
      <c r="G987" s="19">
        <v>44224</v>
      </c>
      <c r="H987" s="18" t="s">
        <v>360</v>
      </c>
      <c r="I987" s="19">
        <v>44237</v>
      </c>
      <c r="J987" s="19" t="e">
        <v>#N/A</v>
      </c>
      <c r="K987" s="19" t="e">
        <v>#N/A</v>
      </c>
      <c r="L987" s="19" t="e">
        <v>#N/A</v>
      </c>
      <c r="M987" s="19" t="e">
        <v>#N/A</v>
      </c>
      <c r="N987" s="20" t="s">
        <v>361</v>
      </c>
      <c r="O987" s="20" t="e">
        <v>#N/A</v>
      </c>
      <c r="P987" s="18" t="e">
        <f>Applications!$M987-Applications!$G987</f>
        <v>#N/A</v>
      </c>
    </row>
    <row r="988" spans="1:16" ht="20.25" customHeight="1" x14ac:dyDescent="0.35">
      <c r="A988" s="21" t="s">
        <v>3538</v>
      </c>
      <c r="B988" s="21" t="s">
        <v>902</v>
      </c>
      <c r="C988" s="21" t="s">
        <v>2272</v>
      </c>
      <c r="D988" s="21" t="s">
        <v>3539</v>
      </c>
      <c r="E988" s="21" t="s">
        <v>3317</v>
      </c>
      <c r="F988" s="21" t="s">
        <v>1551</v>
      </c>
      <c r="G988" s="22">
        <v>44224</v>
      </c>
      <c r="H988" s="21" t="s">
        <v>360</v>
      </c>
      <c r="I988" s="22">
        <v>44232</v>
      </c>
      <c r="J988" s="22" t="e">
        <v>#N/A</v>
      </c>
      <c r="K988" s="22" t="e">
        <v>#N/A</v>
      </c>
      <c r="L988" s="22" t="e">
        <v>#N/A</v>
      </c>
      <c r="M988" s="22" t="e">
        <v>#N/A</v>
      </c>
      <c r="N988" s="23" t="s">
        <v>361</v>
      </c>
      <c r="O988" s="23" t="e">
        <v>#N/A</v>
      </c>
      <c r="P988" s="21" t="e">
        <f>Applications!$M988-Applications!$G988</f>
        <v>#N/A</v>
      </c>
    </row>
    <row r="989" spans="1:16" ht="20.25" customHeight="1" x14ac:dyDescent="0.35">
      <c r="A989" s="18" t="s">
        <v>3540</v>
      </c>
      <c r="B989" s="18" t="s">
        <v>736</v>
      </c>
      <c r="C989" s="18" t="s">
        <v>453</v>
      </c>
      <c r="D989" s="18" t="s">
        <v>3541</v>
      </c>
      <c r="E989" s="18" t="s">
        <v>3317</v>
      </c>
      <c r="F989" s="18" t="s">
        <v>1551</v>
      </c>
      <c r="G989" s="19">
        <v>44225</v>
      </c>
      <c r="H989" s="18" t="s">
        <v>360</v>
      </c>
      <c r="I989" s="19">
        <v>44232</v>
      </c>
      <c r="J989" s="19" t="e">
        <v>#N/A</v>
      </c>
      <c r="K989" s="19" t="e">
        <v>#N/A</v>
      </c>
      <c r="L989" s="19" t="e">
        <v>#N/A</v>
      </c>
      <c r="M989" s="19" t="e">
        <v>#N/A</v>
      </c>
      <c r="N989" s="20" t="s">
        <v>361</v>
      </c>
      <c r="O989" s="20" t="e">
        <v>#N/A</v>
      </c>
      <c r="P989" s="18" t="e">
        <f>Applications!$M989-Applications!$G989</f>
        <v>#N/A</v>
      </c>
    </row>
    <row r="990" spans="1:16" ht="20.25" customHeight="1" x14ac:dyDescent="0.35">
      <c r="A990" s="21" t="s">
        <v>3542</v>
      </c>
      <c r="B990" s="21" t="s">
        <v>3543</v>
      </c>
      <c r="C990" s="21" t="s">
        <v>3544</v>
      </c>
      <c r="D990" s="21" t="s">
        <v>3545</v>
      </c>
      <c r="E990" s="21" t="s">
        <v>3317</v>
      </c>
      <c r="F990" s="21" t="s">
        <v>1551</v>
      </c>
      <c r="G990" s="22">
        <v>44225</v>
      </c>
      <c r="H990" s="21" t="s">
        <v>360</v>
      </c>
      <c r="I990" s="22">
        <v>44231</v>
      </c>
      <c r="J990" s="22" t="e">
        <v>#N/A</v>
      </c>
      <c r="K990" s="22" t="e">
        <v>#N/A</v>
      </c>
      <c r="L990" s="22" t="e">
        <v>#N/A</v>
      </c>
      <c r="M990" s="22" t="e">
        <v>#N/A</v>
      </c>
      <c r="N990" s="23" t="s">
        <v>361</v>
      </c>
      <c r="O990" s="23" t="e">
        <v>#N/A</v>
      </c>
      <c r="P990" s="21" t="e">
        <f>Applications!$M990-Applications!$G990</f>
        <v>#N/A</v>
      </c>
    </row>
    <row r="991" spans="1:16" ht="20.25" customHeight="1" x14ac:dyDescent="0.35">
      <c r="A991" s="18" t="s">
        <v>3546</v>
      </c>
      <c r="B991" s="18" t="s">
        <v>233</v>
      </c>
      <c r="C991" s="18" t="s">
        <v>3547</v>
      </c>
      <c r="D991" s="18" t="s">
        <v>3548</v>
      </c>
      <c r="E991" s="18" t="s">
        <v>3317</v>
      </c>
      <c r="F991" s="18" t="s">
        <v>1551</v>
      </c>
      <c r="G991" s="19">
        <v>44216</v>
      </c>
      <c r="H991" s="18" t="s">
        <v>360</v>
      </c>
      <c r="I991" s="19">
        <v>44230</v>
      </c>
      <c r="J991" s="19" t="e">
        <v>#N/A</v>
      </c>
      <c r="K991" s="19" t="e">
        <v>#N/A</v>
      </c>
      <c r="L991" s="19" t="e">
        <v>#N/A</v>
      </c>
      <c r="M991" s="19" t="e">
        <v>#N/A</v>
      </c>
      <c r="N991" s="20" t="s">
        <v>361</v>
      </c>
      <c r="O991" s="20" t="e">
        <v>#N/A</v>
      </c>
      <c r="P991" s="18" t="e">
        <f>Applications!$M991-Applications!$G991</f>
        <v>#N/A</v>
      </c>
    </row>
    <row r="992" spans="1:16" ht="20.25" customHeight="1" x14ac:dyDescent="0.35">
      <c r="A992" s="21" t="s">
        <v>3549</v>
      </c>
      <c r="B992" s="21" t="s">
        <v>3550</v>
      </c>
      <c r="C992" s="21" t="s">
        <v>3551</v>
      </c>
      <c r="D992" s="21" t="s">
        <v>3552</v>
      </c>
      <c r="E992" s="21" t="s">
        <v>3317</v>
      </c>
      <c r="F992" s="21" t="s">
        <v>1551</v>
      </c>
      <c r="G992" s="22">
        <v>44221</v>
      </c>
      <c r="H992" s="21" t="s">
        <v>405</v>
      </c>
      <c r="I992" s="22">
        <v>44230</v>
      </c>
      <c r="J992" s="22" t="e">
        <v>#N/A</v>
      </c>
      <c r="K992" s="22" t="e">
        <v>#N/A</v>
      </c>
      <c r="L992" s="22" t="e">
        <v>#N/A</v>
      </c>
      <c r="M992" s="22" t="e">
        <v>#N/A</v>
      </c>
      <c r="N992" s="23" t="s">
        <v>361</v>
      </c>
      <c r="O992" s="23" t="e">
        <v>#N/A</v>
      </c>
      <c r="P992" s="21" t="e">
        <f>Applications!$M992-Applications!$G992</f>
        <v>#N/A</v>
      </c>
    </row>
    <row r="993" spans="1:16" ht="20.25" customHeight="1" x14ac:dyDescent="0.35">
      <c r="A993" s="18" t="s">
        <v>3553</v>
      </c>
      <c r="B993" s="18" t="s">
        <v>253</v>
      </c>
      <c r="C993" s="18" t="s">
        <v>3554</v>
      </c>
      <c r="D993" s="18" t="s">
        <v>3555</v>
      </c>
      <c r="E993" s="18" t="s">
        <v>3317</v>
      </c>
      <c r="F993" s="18" t="s">
        <v>1551</v>
      </c>
      <c r="G993" s="19">
        <v>44350</v>
      </c>
      <c r="H993" s="18" t="s">
        <v>360</v>
      </c>
      <c r="I993" s="19">
        <v>44363</v>
      </c>
      <c r="J993" s="19">
        <v>44379</v>
      </c>
      <c r="K993" s="19" t="e">
        <v>#N/A</v>
      </c>
      <c r="L993" s="19" t="e">
        <v>#N/A</v>
      </c>
      <c r="M993" s="19" t="e">
        <v>#N/A</v>
      </c>
      <c r="N993" s="20" t="s">
        <v>361</v>
      </c>
      <c r="O993" s="20" t="e">
        <v>#N/A</v>
      </c>
      <c r="P993" s="18" t="e">
        <f>Applications!$M993-Applications!$G993</f>
        <v>#N/A</v>
      </c>
    </row>
    <row r="994" spans="1:16" ht="20.25" customHeight="1" x14ac:dyDescent="0.35">
      <c r="A994" s="21" t="s">
        <v>3556</v>
      </c>
      <c r="B994" s="21" t="s">
        <v>646</v>
      </c>
      <c r="C994" s="21" t="s">
        <v>3557</v>
      </c>
      <c r="D994" s="21" t="s">
        <v>3558</v>
      </c>
      <c r="E994" s="21" t="s">
        <v>3317</v>
      </c>
      <c r="F994" s="21" t="s">
        <v>1551</v>
      </c>
      <c r="G994" s="22">
        <v>44351</v>
      </c>
      <c r="H994" s="21" t="s">
        <v>432</v>
      </c>
      <c r="I994" s="22">
        <v>44369</v>
      </c>
      <c r="J994" s="22">
        <v>44376</v>
      </c>
      <c r="K994" s="22" t="e">
        <v>#N/A</v>
      </c>
      <c r="L994" s="22" t="e">
        <v>#N/A</v>
      </c>
      <c r="M994" s="22" t="e">
        <v>#N/A</v>
      </c>
      <c r="N994" s="23" t="s">
        <v>361</v>
      </c>
      <c r="O994" s="23" t="e">
        <v>#N/A</v>
      </c>
      <c r="P994" s="21" t="e">
        <f>Applications!$M994-Applications!$G994</f>
        <v>#N/A</v>
      </c>
    </row>
    <row r="995" spans="1:16" ht="20.25" customHeight="1" x14ac:dyDescent="0.35">
      <c r="A995" s="18" t="s">
        <v>3559</v>
      </c>
      <c r="B995" s="18" t="s">
        <v>250</v>
      </c>
      <c r="C995" s="18" t="s">
        <v>305</v>
      </c>
      <c r="D995" s="18" t="s">
        <v>3560</v>
      </c>
      <c r="E995" s="18" t="s">
        <v>3317</v>
      </c>
      <c r="F995" s="18" t="s">
        <v>1551</v>
      </c>
      <c r="G995" s="19">
        <v>44356</v>
      </c>
      <c r="H995" s="18" t="s">
        <v>360</v>
      </c>
      <c r="I995" s="19">
        <v>44363</v>
      </c>
      <c r="J995" s="19">
        <v>44376</v>
      </c>
      <c r="K995" s="19" t="e">
        <v>#N/A</v>
      </c>
      <c r="L995" s="19" t="e">
        <v>#N/A</v>
      </c>
      <c r="M995" s="19" t="e">
        <v>#N/A</v>
      </c>
      <c r="N995" s="20" t="s">
        <v>361</v>
      </c>
      <c r="O995" s="20" t="e">
        <v>#N/A</v>
      </c>
      <c r="P995" s="18" t="e">
        <f>Applications!$M995-Applications!$G995</f>
        <v>#N/A</v>
      </c>
    </row>
    <row r="996" spans="1:16" ht="20.25" customHeight="1" x14ac:dyDescent="0.35">
      <c r="A996" s="21" t="s">
        <v>3561</v>
      </c>
      <c r="B996" s="21" t="s">
        <v>186</v>
      </c>
      <c r="C996" s="21" t="s">
        <v>3562</v>
      </c>
      <c r="D996" s="21" t="s">
        <v>3563</v>
      </c>
      <c r="E996" s="21" t="s">
        <v>3317</v>
      </c>
      <c r="F996" s="21" t="s">
        <v>1551</v>
      </c>
      <c r="G996" s="22">
        <v>44355</v>
      </c>
      <c r="H996" s="21" t="s">
        <v>360</v>
      </c>
      <c r="I996" s="22">
        <v>44364</v>
      </c>
      <c r="J996" s="22">
        <v>44375</v>
      </c>
      <c r="K996" s="22" t="e">
        <v>#N/A</v>
      </c>
      <c r="L996" s="22" t="e">
        <v>#N/A</v>
      </c>
      <c r="M996" s="22" t="e">
        <v>#N/A</v>
      </c>
      <c r="N996" s="23" t="s">
        <v>361</v>
      </c>
      <c r="O996" s="23" t="e">
        <v>#N/A</v>
      </c>
      <c r="P996" s="21" t="e">
        <f>Applications!$M996-Applications!$G996</f>
        <v>#N/A</v>
      </c>
    </row>
    <row r="997" spans="1:16" ht="20.25" customHeight="1" x14ac:dyDescent="0.35">
      <c r="A997" s="18" t="s">
        <v>3564</v>
      </c>
      <c r="B997" s="18" t="s">
        <v>963</v>
      </c>
      <c r="C997" s="18" t="s">
        <v>3565</v>
      </c>
      <c r="D997" s="18" t="s">
        <v>3566</v>
      </c>
      <c r="E997" s="18" t="s">
        <v>3317</v>
      </c>
      <c r="F997" s="18" t="s">
        <v>1551</v>
      </c>
      <c r="G997" s="19">
        <v>44350</v>
      </c>
      <c r="H997" s="18" t="s">
        <v>544</v>
      </c>
      <c r="I997" s="19">
        <v>44363</v>
      </c>
      <c r="J997" s="19">
        <v>44371</v>
      </c>
      <c r="K997" s="19" t="e">
        <v>#N/A</v>
      </c>
      <c r="L997" s="19" t="e">
        <v>#N/A</v>
      </c>
      <c r="M997" s="19" t="e">
        <v>#N/A</v>
      </c>
      <c r="N997" s="20" t="s">
        <v>361</v>
      </c>
      <c r="O997" s="20" t="e">
        <v>#N/A</v>
      </c>
      <c r="P997" s="18" t="e">
        <f>Applications!$M997-Applications!$G997</f>
        <v>#N/A</v>
      </c>
    </row>
    <row r="998" spans="1:16" ht="20.25" customHeight="1" x14ac:dyDescent="0.35">
      <c r="A998" s="21" t="s">
        <v>3567</v>
      </c>
      <c r="B998" s="21" t="s">
        <v>3568</v>
      </c>
      <c r="C998" s="21" t="s">
        <v>2129</v>
      </c>
      <c r="D998" s="21" t="s">
        <v>3569</v>
      </c>
      <c r="E998" s="21" t="s">
        <v>3317</v>
      </c>
      <c r="F998" s="21" t="s">
        <v>1551</v>
      </c>
      <c r="G998" s="22">
        <v>44350</v>
      </c>
      <c r="H998" s="21" t="s">
        <v>360</v>
      </c>
      <c r="I998" s="22">
        <v>44362</v>
      </c>
      <c r="J998" s="22">
        <v>44369</v>
      </c>
      <c r="K998" s="22" t="e">
        <v>#N/A</v>
      </c>
      <c r="L998" s="22" t="e">
        <v>#N/A</v>
      </c>
      <c r="M998" s="22" t="e">
        <v>#N/A</v>
      </c>
      <c r="N998" s="23" t="s">
        <v>361</v>
      </c>
      <c r="O998" s="23" t="e">
        <v>#N/A</v>
      </c>
      <c r="P998" s="21" t="e">
        <f>Applications!$M998-Applications!$G998</f>
        <v>#N/A</v>
      </c>
    </row>
    <row r="999" spans="1:16" ht="20.25" customHeight="1" x14ac:dyDescent="0.35">
      <c r="A999" s="18" t="s">
        <v>3570</v>
      </c>
      <c r="B999" s="18" t="s">
        <v>628</v>
      </c>
      <c r="C999" s="18" t="s">
        <v>3571</v>
      </c>
      <c r="D999" s="18" t="s">
        <v>3572</v>
      </c>
      <c r="E999" s="18" t="s">
        <v>3317</v>
      </c>
      <c r="F999" s="18" t="s">
        <v>1551</v>
      </c>
      <c r="G999" s="19">
        <v>44349</v>
      </c>
      <c r="H999" s="18" t="s">
        <v>370</v>
      </c>
      <c r="I999" s="19">
        <v>44361</v>
      </c>
      <c r="J999" s="19">
        <v>44369</v>
      </c>
      <c r="K999" s="19" t="e">
        <v>#N/A</v>
      </c>
      <c r="L999" s="19" t="e">
        <v>#N/A</v>
      </c>
      <c r="M999" s="19" t="e">
        <v>#N/A</v>
      </c>
      <c r="N999" s="20" t="s">
        <v>361</v>
      </c>
      <c r="O999" s="20" t="e">
        <v>#N/A</v>
      </c>
      <c r="P999" s="18" t="e">
        <f>Applications!$M999-Applications!$G999</f>
        <v>#N/A</v>
      </c>
    </row>
    <row r="1000" spans="1:16" ht="20.25" customHeight="1" x14ac:dyDescent="0.35">
      <c r="A1000" s="21" t="s">
        <v>3573</v>
      </c>
      <c r="B1000" s="21" t="s">
        <v>827</v>
      </c>
      <c r="C1000" s="21" t="s">
        <v>3574</v>
      </c>
      <c r="D1000" s="21" t="s">
        <v>3575</v>
      </c>
      <c r="E1000" s="21" t="s">
        <v>3317</v>
      </c>
      <c r="F1000" s="21" t="s">
        <v>1551</v>
      </c>
      <c r="G1000" s="22">
        <v>44351</v>
      </c>
      <c r="H1000" s="21" t="s">
        <v>462</v>
      </c>
      <c r="I1000" s="22">
        <v>44361</v>
      </c>
      <c r="J1000" s="22">
        <v>44368</v>
      </c>
      <c r="K1000" s="22" t="e">
        <v>#N/A</v>
      </c>
      <c r="L1000" s="22" t="e">
        <v>#N/A</v>
      </c>
      <c r="M1000" s="22" t="e">
        <v>#N/A</v>
      </c>
      <c r="N1000" s="23" t="s">
        <v>361</v>
      </c>
      <c r="O1000" s="23" t="e">
        <v>#N/A</v>
      </c>
      <c r="P1000" s="21" t="e">
        <f>Applications!$M1000-Applications!$G1000</f>
        <v>#N/A</v>
      </c>
    </row>
    <row r="1001" spans="1:16" ht="20.25" customHeight="1" x14ac:dyDescent="0.35">
      <c r="A1001" s="18" t="s">
        <v>3576</v>
      </c>
      <c r="B1001" s="18" t="s">
        <v>326</v>
      </c>
      <c r="C1001" s="18" t="s">
        <v>1970</v>
      </c>
      <c r="D1001" s="18" t="s">
        <v>3577</v>
      </c>
      <c r="E1001" s="18" t="s">
        <v>3317</v>
      </c>
      <c r="F1001" s="18" t="s">
        <v>1551</v>
      </c>
      <c r="G1001" s="19">
        <v>44349</v>
      </c>
      <c r="H1001" s="18" t="s">
        <v>370</v>
      </c>
      <c r="I1001" s="19">
        <v>44356</v>
      </c>
      <c r="J1001" s="19">
        <v>44365</v>
      </c>
      <c r="K1001" s="19" t="e">
        <v>#N/A</v>
      </c>
      <c r="L1001" s="19" t="e">
        <v>#N/A</v>
      </c>
      <c r="M1001" s="19" t="e">
        <v>#N/A</v>
      </c>
      <c r="N1001" s="20" t="s">
        <v>361</v>
      </c>
      <c r="O1001" s="20" t="e">
        <v>#N/A</v>
      </c>
      <c r="P1001" s="18" t="e">
        <f>Applications!$M1001-Applications!$G1001</f>
        <v>#N/A</v>
      </c>
    </row>
    <row r="1002" spans="1:16" ht="20.25" customHeight="1" x14ac:dyDescent="0.35">
      <c r="A1002" s="21" t="s">
        <v>3578</v>
      </c>
      <c r="B1002" s="21" t="s">
        <v>3579</v>
      </c>
      <c r="C1002" s="21" t="s">
        <v>3580</v>
      </c>
      <c r="D1002" s="21" t="s">
        <v>3581</v>
      </c>
      <c r="E1002" s="21" t="s">
        <v>3317</v>
      </c>
      <c r="F1002" s="21" t="s">
        <v>1551</v>
      </c>
      <c r="G1002" s="22">
        <v>44330</v>
      </c>
      <c r="H1002" s="21" t="s">
        <v>360</v>
      </c>
      <c r="I1002" s="22">
        <v>44343</v>
      </c>
      <c r="J1002" s="22">
        <v>44362</v>
      </c>
      <c r="K1002" s="22" t="e">
        <v>#N/A</v>
      </c>
      <c r="L1002" s="22" t="e">
        <v>#N/A</v>
      </c>
      <c r="M1002" s="22" t="e">
        <v>#N/A</v>
      </c>
      <c r="N1002" s="23" t="s">
        <v>361</v>
      </c>
      <c r="O1002" s="23" t="e">
        <v>#N/A</v>
      </c>
      <c r="P1002" s="21" t="e">
        <f>Applications!$M1002-Applications!$G1002</f>
        <v>#N/A</v>
      </c>
    </row>
    <row r="1003" spans="1:16" ht="20.25" customHeight="1" x14ac:dyDescent="0.35">
      <c r="A1003" s="18" t="s">
        <v>3582</v>
      </c>
      <c r="B1003" s="18" t="s">
        <v>253</v>
      </c>
      <c r="C1003" s="18" t="s">
        <v>775</v>
      </c>
      <c r="D1003" s="18" t="s">
        <v>3583</v>
      </c>
      <c r="E1003" s="18" t="s">
        <v>3317</v>
      </c>
      <c r="F1003" s="18" t="s">
        <v>1551</v>
      </c>
      <c r="G1003" s="19">
        <v>44329</v>
      </c>
      <c r="H1003" s="18" t="s">
        <v>360</v>
      </c>
      <c r="I1003" s="19">
        <v>44341</v>
      </c>
      <c r="J1003" s="19">
        <v>44354</v>
      </c>
      <c r="K1003" s="19" t="e">
        <v>#N/A</v>
      </c>
      <c r="L1003" s="19" t="e">
        <v>#N/A</v>
      </c>
      <c r="M1003" s="19" t="e">
        <v>#N/A</v>
      </c>
      <c r="N1003" s="20" t="s">
        <v>361</v>
      </c>
      <c r="O1003" s="20" t="e">
        <v>#N/A</v>
      </c>
      <c r="P1003" s="18" t="e">
        <f>Applications!$M1003-Applications!$G1003</f>
        <v>#N/A</v>
      </c>
    </row>
    <row r="1004" spans="1:16" ht="20.25" customHeight="1" x14ac:dyDescent="0.35">
      <c r="A1004" s="21" t="s">
        <v>3584</v>
      </c>
      <c r="B1004" s="21" t="s">
        <v>592</v>
      </c>
      <c r="C1004" s="21" t="s">
        <v>3585</v>
      </c>
      <c r="D1004" s="21" t="s">
        <v>3586</v>
      </c>
      <c r="E1004" s="21" t="s">
        <v>3317</v>
      </c>
      <c r="F1004" s="21" t="s">
        <v>1551</v>
      </c>
      <c r="G1004" s="22">
        <v>44322</v>
      </c>
      <c r="H1004" s="21" t="s">
        <v>360</v>
      </c>
      <c r="I1004" s="22">
        <v>44336</v>
      </c>
      <c r="J1004" s="22">
        <v>44354</v>
      </c>
      <c r="K1004" s="22" t="e">
        <v>#N/A</v>
      </c>
      <c r="L1004" s="22" t="e">
        <v>#N/A</v>
      </c>
      <c r="M1004" s="22" t="e">
        <v>#N/A</v>
      </c>
      <c r="N1004" s="23" t="s">
        <v>361</v>
      </c>
      <c r="O1004" s="23" t="e">
        <v>#N/A</v>
      </c>
      <c r="P1004" s="21" t="e">
        <f>Applications!$M1004-Applications!$G1004</f>
        <v>#N/A</v>
      </c>
    </row>
    <row r="1005" spans="1:16" ht="20.25" customHeight="1" x14ac:dyDescent="0.35">
      <c r="A1005" s="18" t="s">
        <v>3587</v>
      </c>
      <c r="B1005" s="18" t="s">
        <v>635</v>
      </c>
      <c r="C1005" s="18" t="s">
        <v>3588</v>
      </c>
      <c r="D1005" s="18" t="s">
        <v>3589</v>
      </c>
      <c r="E1005" s="18" t="s">
        <v>3317</v>
      </c>
      <c r="F1005" s="18" t="s">
        <v>1551</v>
      </c>
      <c r="G1005" s="19">
        <v>44326</v>
      </c>
      <c r="H1005" s="18" t="s">
        <v>370</v>
      </c>
      <c r="I1005" s="19">
        <v>44335</v>
      </c>
      <c r="J1005" s="19">
        <v>44351</v>
      </c>
      <c r="K1005" s="19" t="e">
        <v>#N/A</v>
      </c>
      <c r="L1005" s="19" t="e">
        <v>#N/A</v>
      </c>
      <c r="M1005" s="19" t="e">
        <v>#N/A</v>
      </c>
      <c r="N1005" s="20" t="s">
        <v>361</v>
      </c>
      <c r="O1005" s="20" t="e">
        <v>#N/A</v>
      </c>
      <c r="P1005" s="18" t="e">
        <f>Applications!$M1005-Applications!$G1005</f>
        <v>#N/A</v>
      </c>
    </row>
    <row r="1006" spans="1:16" ht="20.25" customHeight="1" x14ac:dyDescent="0.35">
      <c r="A1006" s="21" t="s">
        <v>3590</v>
      </c>
      <c r="B1006" s="21" t="s">
        <v>3591</v>
      </c>
      <c r="C1006" s="21" t="s">
        <v>3592</v>
      </c>
      <c r="D1006" s="21" t="s">
        <v>3593</v>
      </c>
      <c r="E1006" s="21" t="s">
        <v>3317</v>
      </c>
      <c r="F1006" s="21" t="s">
        <v>1551</v>
      </c>
      <c r="G1006" s="22">
        <v>44334</v>
      </c>
      <c r="H1006" s="21" t="s">
        <v>370</v>
      </c>
      <c r="I1006" s="22">
        <v>44341</v>
      </c>
      <c r="J1006" s="22">
        <v>44350</v>
      </c>
      <c r="K1006" s="22" t="e">
        <v>#N/A</v>
      </c>
      <c r="L1006" s="22" t="e">
        <v>#N/A</v>
      </c>
      <c r="M1006" s="22" t="e">
        <v>#N/A</v>
      </c>
      <c r="N1006" s="23" t="s">
        <v>361</v>
      </c>
      <c r="O1006" s="23" t="e">
        <v>#N/A</v>
      </c>
      <c r="P1006" s="21" t="e">
        <f>Applications!$M1006-Applications!$G1006</f>
        <v>#N/A</v>
      </c>
    </row>
    <row r="1007" spans="1:16" ht="20.25" customHeight="1" x14ac:dyDescent="0.35">
      <c r="A1007" s="18" t="s">
        <v>3594</v>
      </c>
      <c r="B1007" s="18" t="s">
        <v>959</v>
      </c>
      <c r="C1007" s="18" t="s">
        <v>3595</v>
      </c>
      <c r="D1007" s="18" t="s">
        <v>3596</v>
      </c>
      <c r="E1007" s="18" t="s">
        <v>3317</v>
      </c>
      <c r="F1007" s="18" t="s">
        <v>1551</v>
      </c>
      <c r="G1007" s="19">
        <v>44322</v>
      </c>
      <c r="H1007" s="18" t="s">
        <v>370</v>
      </c>
      <c r="I1007" s="19">
        <v>44337</v>
      </c>
      <c r="J1007" s="19">
        <v>44349</v>
      </c>
      <c r="K1007" s="19" t="e">
        <v>#N/A</v>
      </c>
      <c r="L1007" s="19" t="e">
        <v>#N/A</v>
      </c>
      <c r="M1007" s="19" t="e">
        <v>#N/A</v>
      </c>
      <c r="N1007" s="20" t="s">
        <v>361</v>
      </c>
      <c r="O1007" s="20" t="e">
        <v>#N/A</v>
      </c>
      <c r="P1007" s="18" t="e">
        <f>Applications!$M1007-Applications!$G1007</f>
        <v>#N/A</v>
      </c>
    </row>
    <row r="1008" spans="1:16" ht="20.25" customHeight="1" x14ac:dyDescent="0.35">
      <c r="A1008" s="21" t="s">
        <v>3597</v>
      </c>
      <c r="B1008" s="21" t="s">
        <v>257</v>
      </c>
      <c r="C1008" s="21" t="s">
        <v>3598</v>
      </c>
      <c r="D1008" s="21" t="s">
        <v>3599</v>
      </c>
      <c r="E1008" s="21" t="s">
        <v>3317</v>
      </c>
      <c r="F1008" s="21" t="s">
        <v>1551</v>
      </c>
      <c r="G1008" s="22">
        <v>44326</v>
      </c>
      <c r="H1008" s="21" t="s">
        <v>360</v>
      </c>
      <c r="I1008" s="22">
        <v>44336</v>
      </c>
      <c r="J1008" s="22">
        <v>44349</v>
      </c>
      <c r="K1008" s="22" t="e">
        <v>#N/A</v>
      </c>
      <c r="L1008" s="22" t="e">
        <v>#N/A</v>
      </c>
      <c r="M1008" s="22" t="e">
        <v>#N/A</v>
      </c>
      <c r="N1008" s="23" t="s">
        <v>361</v>
      </c>
      <c r="O1008" s="23" t="e">
        <v>#N/A</v>
      </c>
      <c r="P1008" s="21" t="e">
        <f>Applications!$M1008-Applications!$G1008</f>
        <v>#N/A</v>
      </c>
    </row>
    <row r="1009" spans="1:16" ht="20.25" customHeight="1" x14ac:dyDescent="0.35">
      <c r="A1009" s="18" t="s">
        <v>3600</v>
      </c>
      <c r="B1009" s="18" t="s">
        <v>653</v>
      </c>
      <c r="C1009" s="18" t="s">
        <v>3601</v>
      </c>
      <c r="D1009" s="18" t="s">
        <v>3602</v>
      </c>
      <c r="E1009" s="18" t="s">
        <v>3317</v>
      </c>
      <c r="F1009" s="18" t="s">
        <v>1551</v>
      </c>
      <c r="G1009" s="19">
        <v>44326</v>
      </c>
      <c r="H1009" s="18" t="s">
        <v>405</v>
      </c>
      <c r="I1009" s="19">
        <v>44336</v>
      </c>
      <c r="J1009" s="19">
        <v>44349</v>
      </c>
      <c r="K1009" s="19" t="e">
        <v>#N/A</v>
      </c>
      <c r="L1009" s="19" t="e">
        <v>#N/A</v>
      </c>
      <c r="M1009" s="19" t="e">
        <v>#N/A</v>
      </c>
      <c r="N1009" s="20" t="s">
        <v>361</v>
      </c>
      <c r="O1009" s="20" t="e">
        <v>#N/A</v>
      </c>
      <c r="P1009" s="18" t="e">
        <f>Applications!$M1009-Applications!$G1009</f>
        <v>#N/A</v>
      </c>
    </row>
    <row r="1010" spans="1:16" ht="20.25" customHeight="1" x14ac:dyDescent="0.35">
      <c r="A1010" s="21" t="s">
        <v>3603</v>
      </c>
      <c r="B1010" s="21" t="s">
        <v>3604</v>
      </c>
      <c r="C1010" s="21" t="s">
        <v>3605</v>
      </c>
      <c r="D1010" s="21" t="s">
        <v>3606</v>
      </c>
      <c r="E1010" s="21" t="s">
        <v>3317</v>
      </c>
      <c r="F1010" s="21" t="s">
        <v>1551</v>
      </c>
      <c r="G1010" s="22">
        <v>44299</v>
      </c>
      <c r="H1010" s="21" t="s">
        <v>370</v>
      </c>
      <c r="I1010" s="22">
        <v>44306</v>
      </c>
      <c r="J1010" s="22">
        <v>44316</v>
      </c>
      <c r="K1010" s="22" t="e">
        <v>#N/A</v>
      </c>
      <c r="L1010" s="22" t="e">
        <v>#N/A</v>
      </c>
      <c r="M1010" s="22" t="e">
        <v>#N/A</v>
      </c>
      <c r="N1010" s="23" t="s">
        <v>361</v>
      </c>
      <c r="O1010" s="23" t="e">
        <v>#N/A</v>
      </c>
      <c r="P1010" s="21" t="e">
        <f>Applications!$M1010-Applications!$G1010</f>
        <v>#N/A</v>
      </c>
    </row>
    <row r="1011" spans="1:16" ht="20.25" customHeight="1" x14ac:dyDescent="0.35">
      <c r="A1011" s="18" t="s">
        <v>3607</v>
      </c>
      <c r="B1011" s="18" t="s">
        <v>3608</v>
      </c>
      <c r="C1011" s="18" t="s">
        <v>1409</v>
      </c>
      <c r="D1011" s="18" t="s">
        <v>3609</v>
      </c>
      <c r="E1011" s="18" t="s">
        <v>3317</v>
      </c>
      <c r="F1011" s="18" t="s">
        <v>1551</v>
      </c>
      <c r="G1011" s="19">
        <v>44294</v>
      </c>
      <c r="H1011" s="18" t="s">
        <v>370</v>
      </c>
      <c r="I1011" s="19">
        <v>44307</v>
      </c>
      <c r="J1011" s="19">
        <v>44315</v>
      </c>
      <c r="K1011" s="19" t="e">
        <v>#N/A</v>
      </c>
      <c r="L1011" s="19" t="e">
        <v>#N/A</v>
      </c>
      <c r="M1011" s="19" t="e">
        <v>#N/A</v>
      </c>
      <c r="N1011" s="20" t="s">
        <v>361</v>
      </c>
      <c r="O1011" s="20" t="e">
        <v>#N/A</v>
      </c>
      <c r="P1011" s="18" t="e">
        <f>Applications!$M1011-Applications!$G1011</f>
        <v>#N/A</v>
      </c>
    </row>
    <row r="1012" spans="1:16" ht="20.25" customHeight="1" x14ac:dyDescent="0.35">
      <c r="A1012" s="21" t="s">
        <v>3610</v>
      </c>
      <c r="B1012" s="21" t="s">
        <v>275</v>
      </c>
      <c r="C1012" s="21" t="s">
        <v>3611</v>
      </c>
      <c r="D1012" s="21" t="s">
        <v>3612</v>
      </c>
      <c r="E1012" s="21" t="s">
        <v>3317</v>
      </c>
      <c r="F1012" s="21" t="s">
        <v>1551</v>
      </c>
      <c r="G1012" s="22">
        <v>44286</v>
      </c>
      <c r="H1012" s="21" t="s">
        <v>370</v>
      </c>
      <c r="I1012" s="22">
        <v>44302</v>
      </c>
      <c r="J1012" s="22">
        <v>44314</v>
      </c>
      <c r="K1012" s="22" t="e">
        <v>#N/A</v>
      </c>
      <c r="L1012" s="22" t="e">
        <v>#N/A</v>
      </c>
      <c r="M1012" s="22" t="e">
        <v>#N/A</v>
      </c>
      <c r="N1012" s="23" t="s">
        <v>361</v>
      </c>
      <c r="O1012" s="23" t="e">
        <v>#N/A</v>
      </c>
      <c r="P1012" s="21" t="e">
        <f>Applications!$M1012-Applications!$G1012</f>
        <v>#N/A</v>
      </c>
    </row>
    <row r="1013" spans="1:16" ht="20.25" customHeight="1" x14ac:dyDescent="0.35">
      <c r="A1013" s="18" t="s">
        <v>3613</v>
      </c>
      <c r="B1013" s="18" t="s">
        <v>209</v>
      </c>
      <c r="C1013" s="18" t="s">
        <v>3614</v>
      </c>
      <c r="D1013" s="18" t="s">
        <v>3615</v>
      </c>
      <c r="E1013" s="18" t="s">
        <v>3317</v>
      </c>
      <c r="F1013" s="18" t="s">
        <v>1551</v>
      </c>
      <c r="G1013" s="19">
        <v>44295</v>
      </c>
      <c r="H1013" s="18" t="s">
        <v>370</v>
      </c>
      <c r="I1013" s="19">
        <v>44298</v>
      </c>
      <c r="J1013" s="19">
        <v>44308</v>
      </c>
      <c r="K1013" s="19" t="e">
        <v>#N/A</v>
      </c>
      <c r="L1013" s="19" t="e">
        <v>#N/A</v>
      </c>
      <c r="M1013" s="19" t="e">
        <v>#N/A</v>
      </c>
      <c r="N1013" s="20" t="s">
        <v>361</v>
      </c>
      <c r="O1013" s="20" t="e">
        <v>#N/A</v>
      </c>
      <c r="P1013" s="18" t="e">
        <f>Applications!$M1013-Applications!$G1013</f>
        <v>#N/A</v>
      </c>
    </row>
    <row r="1014" spans="1:16" ht="20.25" customHeight="1" x14ac:dyDescent="0.35">
      <c r="A1014" s="21" t="s">
        <v>3616</v>
      </c>
      <c r="B1014" s="21" t="s">
        <v>791</v>
      </c>
      <c r="C1014" s="21" t="s">
        <v>1970</v>
      </c>
      <c r="D1014" s="21" t="s">
        <v>3617</v>
      </c>
      <c r="E1014" s="21" t="s">
        <v>3317</v>
      </c>
      <c r="F1014" s="21" t="s">
        <v>1551</v>
      </c>
      <c r="G1014" s="22">
        <v>44267</v>
      </c>
      <c r="H1014" s="21" t="s">
        <v>360</v>
      </c>
      <c r="I1014" s="22">
        <v>44281</v>
      </c>
      <c r="J1014" s="22">
        <v>44293</v>
      </c>
      <c r="K1014" s="22" t="e">
        <v>#N/A</v>
      </c>
      <c r="L1014" s="22" t="e">
        <v>#N/A</v>
      </c>
      <c r="M1014" s="22" t="e">
        <v>#N/A</v>
      </c>
      <c r="N1014" s="23" t="s">
        <v>361</v>
      </c>
      <c r="O1014" s="23" t="e">
        <v>#N/A</v>
      </c>
      <c r="P1014" s="21" t="e">
        <f>Applications!$M1014-Applications!$G1014</f>
        <v>#N/A</v>
      </c>
    </row>
    <row r="1015" spans="1:16" ht="20.25" customHeight="1" x14ac:dyDescent="0.35">
      <c r="A1015" s="18" t="s">
        <v>3618</v>
      </c>
      <c r="B1015" s="18" t="s">
        <v>3619</v>
      </c>
      <c r="C1015" s="18" t="s">
        <v>3620</v>
      </c>
      <c r="D1015" s="18" t="s">
        <v>3621</v>
      </c>
      <c r="E1015" s="18" t="s">
        <v>3317</v>
      </c>
      <c r="F1015" s="18" t="s">
        <v>1551</v>
      </c>
      <c r="G1015" s="19">
        <v>44252</v>
      </c>
      <c r="H1015" s="18" t="s">
        <v>462</v>
      </c>
      <c r="I1015" s="19">
        <v>44267</v>
      </c>
      <c r="J1015" s="19">
        <v>44280</v>
      </c>
      <c r="K1015" s="19" t="e">
        <v>#N/A</v>
      </c>
      <c r="L1015" s="19" t="e">
        <v>#N/A</v>
      </c>
      <c r="M1015" s="19" t="e">
        <v>#N/A</v>
      </c>
      <c r="N1015" s="20" t="s">
        <v>361</v>
      </c>
      <c r="O1015" s="20" t="e">
        <v>#N/A</v>
      </c>
      <c r="P1015" s="18" t="e">
        <f>Applications!$M1015-Applications!$G1015</f>
        <v>#N/A</v>
      </c>
    </row>
    <row r="1016" spans="1:16" ht="20.25" customHeight="1" x14ac:dyDescent="0.35">
      <c r="A1016" s="21" t="s">
        <v>3622</v>
      </c>
      <c r="B1016" s="21" t="s">
        <v>592</v>
      </c>
      <c r="C1016" s="21" t="s">
        <v>156</v>
      </c>
      <c r="D1016" s="21" t="s">
        <v>3623</v>
      </c>
      <c r="E1016" s="21" t="s">
        <v>3317</v>
      </c>
      <c r="F1016" s="21" t="s">
        <v>1551</v>
      </c>
      <c r="G1016" s="22">
        <v>44249</v>
      </c>
      <c r="H1016" s="21" t="s">
        <v>360</v>
      </c>
      <c r="I1016" s="22">
        <v>44263</v>
      </c>
      <c r="J1016" s="22">
        <v>44274</v>
      </c>
      <c r="K1016" s="22" t="e">
        <v>#N/A</v>
      </c>
      <c r="L1016" s="22" t="e">
        <v>#N/A</v>
      </c>
      <c r="M1016" s="22" t="e">
        <v>#N/A</v>
      </c>
      <c r="N1016" s="23" t="s">
        <v>361</v>
      </c>
      <c r="O1016" s="23" t="e">
        <v>#N/A</v>
      </c>
      <c r="P1016" s="21" t="e">
        <f>Applications!$M1016-Applications!$G1016</f>
        <v>#N/A</v>
      </c>
    </row>
    <row r="1017" spans="1:16" ht="20.25" customHeight="1" x14ac:dyDescent="0.35">
      <c r="A1017" s="18" t="s">
        <v>3624</v>
      </c>
      <c r="B1017" s="18" t="s">
        <v>1024</v>
      </c>
      <c r="C1017" s="18" t="s">
        <v>3625</v>
      </c>
      <c r="D1017" s="18" t="s">
        <v>3626</v>
      </c>
      <c r="E1017" s="18" t="s">
        <v>3317</v>
      </c>
      <c r="F1017" s="18" t="s">
        <v>1551</v>
      </c>
      <c r="G1017" s="19">
        <v>44242</v>
      </c>
      <c r="H1017" s="18" t="s">
        <v>360</v>
      </c>
      <c r="I1017" s="19">
        <v>44253</v>
      </c>
      <c r="J1017" s="19">
        <v>44267</v>
      </c>
      <c r="K1017" s="19" t="e">
        <v>#N/A</v>
      </c>
      <c r="L1017" s="19" t="e">
        <v>#N/A</v>
      </c>
      <c r="M1017" s="19" t="e">
        <v>#N/A</v>
      </c>
      <c r="N1017" s="20" t="s">
        <v>361</v>
      </c>
      <c r="O1017" s="20" t="e">
        <v>#N/A</v>
      </c>
      <c r="P1017" s="18" t="e">
        <f>Applications!$M1017-Applications!$G1017</f>
        <v>#N/A</v>
      </c>
    </row>
    <row r="1018" spans="1:16" ht="20.25" customHeight="1" x14ac:dyDescent="0.35">
      <c r="A1018" s="21" t="s">
        <v>3627</v>
      </c>
      <c r="B1018" s="21" t="s">
        <v>250</v>
      </c>
      <c r="C1018" s="21" t="s">
        <v>3628</v>
      </c>
      <c r="D1018" s="21" t="s">
        <v>3629</v>
      </c>
      <c r="E1018" s="21" t="s">
        <v>3317</v>
      </c>
      <c r="F1018" s="21" t="s">
        <v>1551</v>
      </c>
      <c r="G1018" s="22">
        <v>44239</v>
      </c>
      <c r="H1018" s="21" t="s">
        <v>360</v>
      </c>
      <c r="I1018" s="22">
        <v>44256</v>
      </c>
      <c r="J1018" s="22">
        <v>44266</v>
      </c>
      <c r="K1018" s="22" t="e">
        <v>#N/A</v>
      </c>
      <c r="L1018" s="22" t="e">
        <v>#N/A</v>
      </c>
      <c r="M1018" s="22" t="e">
        <v>#N/A</v>
      </c>
      <c r="N1018" s="23" t="s">
        <v>361</v>
      </c>
      <c r="O1018" s="23" t="e">
        <v>#N/A</v>
      </c>
      <c r="P1018" s="21" t="e">
        <f>Applications!$M1018-Applications!$G1018</f>
        <v>#N/A</v>
      </c>
    </row>
    <row r="1019" spans="1:16" ht="20.25" customHeight="1" x14ac:dyDescent="0.35">
      <c r="A1019" s="18" t="s">
        <v>3630</v>
      </c>
      <c r="B1019" s="18" t="s">
        <v>218</v>
      </c>
      <c r="C1019" s="18" t="s">
        <v>3631</v>
      </c>
      <c r="D1019" s="18" t="s">
        <v>3632</v>
      </c>
      <c r="E1019" s="18" t="s">
        <v>3317</v>
      </c>
      <c r="F1019" s="18" t="s">
        <v>1551</v>
      </c>
      <c r="G1019" s="19">
        <v>44237</v>
      </c>
      <c r="H1019" s="18" t="s">
        <v>360</v>
      </c>
      <c r="I1019" s="19">
        <v>44246</v>
      </c>
      <c r="J1019" s="19">
        <v>44259</v>
      </c>
      <c r="K1019" s="19" t="e">
        <v>#N/A</v>
      </c>
      <c r="L1019" s="19" t="e">
        <v>#N/A</v>
      </c>
      <c r="M1019" s="19" t="e">
        <v>#N/A</v>
      </c>
      <c r="N1019" s="20" t="s">
        <v>361</v>
      </c>
      <c r="O1019" s="20" t="e">
        <v>#N/A</v>
      </c>
      <c r="P1019" s="18" t="e">
        <f>Applications!$M1019-Applications!$G1019</f>
        <v>#N/A</v>
      </c>
    </row>
    <row r="1020" spans="1:16" ht="20.25" customHeight="1" x14ac:dyDescent="0.35">
      <c r="A1020" s="21" t="s">
        <v>3633</v>
      </c>
      <c r="B1020" s="21" t="s">
        <v>206</v>
      </c>
      <c r="C1020" s="21" t="s">
        <v>3634</v>
      </c>
      <c r="D1020" s="21" t="s">
        <v>3635</v>
      </c>
      <c r="E1020" s="21" t="s">
        <v>3317</v>
      </c>
      <c r="F1020" s="21" t="s">
        <v>1551</v>
      </c>
      <c r="G1020" s="22">
        <v>44237</v>
      </c>
      <c r="H1020" s="21" t="s">
        <v>360</v>
      </c>
      <c r="I1020" s="22">
        <v>44246</v>
      </c>
      <c r="J1020" s="22">
        <v>44259</v>
      </c>
      <c r="K1020" s="22" t="e">
        <v>#N/A</v>
      </c>
      <c r="L1020" s="22" t="e">
        <v>#N/A</v>
      </c>
      <c r="M1020" s="22" t="e">
        <v>#N/A</v>
      </c>
      <c r="N1020" s="23" t="s">
        <v>361</v>
      </c>
      <c r="O1020" s="23" t="e">
        <v>#N/A</v>
      </c>
      <c r="P1020" s="21" t="e">
        <f>Applications!$M1020-Applications!$G1020</f>
        <v>#N/A</v>
      </c>
    </row>
    <row r="1021" spans="1:16" ht="20.25" customHeight="1" x14ac:dyDescent="0.35">
      <c r="A1021" s="18" t="s">
        <v>3636</v>
      </c>
      <c r="B1021" s="18" t="s">
        <v>3637</v>
      </c>
      <c r="C1021" s="18" t="s">
        <v>3638</v>
      </c>
      <c r="D1021" s="18" t="s">
        <v>3639</v>
      </c>
      <c r="E1021" s="18" t="s">
        <v>3317</v>
      </c>
      <c r="F1021" s="18" t="s">
        <v>1551</v>
      </c>
      <c r="G1021" s="19">
        <v>44249</v>
      </c>
      <c r="H1021" s="18" t="s">
        <v>462</v>
      </c>
      <c r="I1021" s="19">
        <v>44251</v>
      </c>
      <c r="J1021" s="19">
        <v>44257</v>
      </c>
      <c r="K1021" s="19" t="e">
        <v>#N/A</v>
      </c>
      <c r="L1021" s="19" t="e">
        <v>#N/A</v>
      </c>
      <c r="M1021" s="19" t="e">
        <v>#N/A</v>
      </c>
      <c r="N1021" s="20" t="s">
        <v>361</v>
      </c>
      <c r="O1021" s="20" t="e">
        <v>#N/A</v>
      </c>
      <c r="P1021" s="18" t="e">
        <f>Applications!$M1021-Applications!$G1021</f>
        <v>#N/A</v>
      </c>
    </row>
    <row r="1022" spans="1:16" ht="20.25" customHeight="1" x14ac:dyDescent="0.35">
      <c r="A1022" s="21" t="s">
        <v>3640</v>
      </c>
      <c r="B1022" s="21" t="s">
        <v>1643</v>
      </c>
      <c r="C1022" s="21" t="s">
        <v>3641</v>
      </c>
      <c r="D1022" s="21" t="s">
        <v>3642</v>
      </c>
      <c r="E1022" s="21" t="s">
        <v>3317</v>
      </c>
      <c r="F1022" s="21" t="s">
        <v>1551</v>
      </c>
      <c r="G1022" s="22">
        <v>44237</v>
      </c>
      <c r="H1022" s="21" t="s">
        <v>370</v>
      </c>
      <c r="I1022" s="22">
        <v>44245</v>
      </c>
      <c r="J1022" s="22">
        <v>44256</v>
      </c>
      <c r="K1022" s="22" t="e">
        <v>#N/A</v>
      </c>
      <c r="L1022" s="22" t="e">
        <v>#N/A</v>
      </c>
      <c r="M1022" s="22" t="e">
        <v>#N/A</v>
      </c>
      <c r="N1022" s="23" t="s">
        <v>361</v>
      </c>
      <c r="O1022" s="23" t="e">
        <v>#N/A</v>
      </c>
      <c r="P1022" s="21" t="e">
        <f>Applications!$M1022-Applications!$G1022</f>
        <v>#N/A</v>
      </c>
    </row>
    <row r="1023" spans="1:16" ht="20.25" customHeight="1" x14ac:dyDescent="0.35">
      <c r="A1023" s="18" t="s">
        <v>3643</v>
      </c>
      <c r="B1023" s="18" t="s">
        <v>272</v>
      </c>
      <c r="C1023" s="18" t="s">
        <v>1432</v>
      </c>
      <c r="D1023" s="18" t="s">
        <v>3644</v>
      </c>
      <c r="E1023" s="18" t="s">
        <v>3317</v>
      </c>
      <c r="F1023" s="18" t="s">
        <v>1551</v>
      </c>
      <c r="G1023" s="19">
        <v>44224</v>
      </c>
      <c r="H1023" s="18" t="s">
        <v>370</v>
      </c>
      <c r="I1023" s="19">
        <v>44236</v>
      </c>
      <c r="J1023" s="19">
        <v>44245</v>
      </c>
      <c r="K1023" s="19" t="e">
        <v>#N/A</v>
      </c>
      <c r="L1023" s="19" t="e">
        <v>#N/A</v>
      </c>
      <c r="M1023" s="19" t="e">
        <v>#N/A</v>
      </c>
      <c r="N1023" s="20" t="s">
        <v>361</v>
      </c>
      <c r="O1023" s="20" t="e">
        <v>#N/A</v>
      </c>
      <c r="P1023" s="18" t="e">
        <f>Applications!$M1023-Applications!$G1023</f>
        <v>#N/A</v>
      </c>
    </row>
    <row r="1024" spans="1:16" ht="20.25" customHeight="1" x14ac:dyDescent="0.35">
      <c r="A1024" s="21" t="s">
        <v>3645</v>
      </c>
      <c r="B1024" s="21" t="s">
        <v>3646</v>
      </c>
      <c r="C1024" s="21" t="s">
        <v>3647</v>
      </c>
      <c r="D1024" s="21" t="s">
        <v>3648</v>
      </c>
      <c r="E1024" s="21" t="s">
        <v>3317</v>
      </c>
      <c r="F1024" s="21" t="s">
        <v>1551</v>
      </c>
      <c r="G1024" s="22">
        <v>44224</v>
      </c>
      <c r="H1024" s="21" t="s">
        <v>360</v>
      </c>
      <c r="I1024" s="22">
        <v>44235</v>
      </c>
      <c r="J1024" s="22">
        <v>44242</v>
      </c>
      <c r="K1024" s="22" t="e">
        <v>#N/A</v>
      </c>
      <c r="L1024" s="22" t="e">
        <v>#N/A</v>
      </c>
      <c r="M1024" s="22" t="e">
        <v>#N/A</v>
      </c>
      <c r="N1024" s="23" t="s">
        <v>361</v>
      </c>
      <c r="O1024" s="23" t="e">
        <v>#N/A</v>
      </c>
      <c r="P1024" s="21" t="e">
        <f>Applications!$M1024-Applications!$G1024</f>
        <v>#N/A</v>
      </c>
    </row>
    <row r="1025" spans="1:16" ht="20.25" customHeight="1" x14ac:dyDescent="0.35">
      <c r="A1025" s="18" t="s">
        <v>3649</v>
      </c>
      <c r="B1025" s="18" t="s">
        <v>3097</v>
      </c>
      <c r="C1025" s="18" t="s">
        <v>3650</v>
      </c>
      <c r="D1025" s="18" t="s">
        <v>3651</v>
      </c>
      <c r="E1025" s="18" t="s">
        <v>3317</v>
      </c>
      <c r="F1025" s="18" t="s">
        <v>1551</v>
      </c>
      <c r="G1025" s="19">
        <v>44215</v>
      </c>
      <c r="H1025" s="18" t="s">
        <v>360</v>
      </c>
      <c r="I1025" s="19">
        <v>44228</v>
      </c>
      <c r="J1025" s="19">
        <v>44230</v>
      </c>
      <c r="K1025" s="19" t="e">
        <v>#N/A</v>
      </c>
      <c r="L1025" s="19" t="e">
        <v>#N/A</v>
      </c>
      <c r="M1025" s="19" t="e">
        <v>#N/A</v>
      </c>
      <c r="N1025" s="20" t="s">
        <v>361</v>
      </c>
      <c r="O1025" s="20" t="e">
        <v>#N/A</v>
      </c>
      <c r="P1025" s="18" t="e">
        <f>Applications!$M1025-Applications!$G1025</f>
        <v>#N/A</v>
      </c>
    </row>
    <row r="1026" spans="1:16" ht="20.25" customHeight="1" x14ac:dyDescent="0.35">
      <c r="A1026" s="21" t="s">
        <v>3652</v>
      </c>
      <c r="B1026" s="21" t="s">
        <v>3653</v>
      </c>
      <c r="C1026" s="21" t="s">
        <v>305</v>
      </c>
      <c r="D1026" s="21" t="s">
        <v>3654</v>
      </c>
      <c r="E1026" s="21" t="s">
        <v>3317</v>
      </c>
      <c r="F1026" s="21" t="s">
        <v>1551</v>
      </c>
      <c r="G1026" s="22">
        <v>44350</v>
      </c>
      <c r="H1026" s="21" t="s">
        <v>544</v>
      </c>
      <c r="I1026" s="22">
        <v>44363</v>
      </c>
      <c r="J1026" s="22">
        <v>44369</v>
      </c>
      <c r="K1026" s="22">
        <v>44377</v>
      </c>
      <c r="L1026" s="22" t="e">
        <v>#N/A</v>
      </c>
      <c r="M1026" s="22" t="e">
        <v>#N/A</v>
      </c>
      <c r="N1026" s="23" t="s">
        <v>361</v>
      </c>
      <c r="O1026" s="23" t="e">
        <v>#N/A</v>
      </c>
      <c r="P1026" s="21" t="e">
        <f>Applications!$M1026-Applications!$G1026</f>
        <v>#N/A</v>
      </c>
    </row>
    <row r="1027" spans="1:16" ht="20.25" customHeight="1" x14ac:dyDescent="0.35">
      <c r="A1027" s="18" t="s">
        <v>3655</v>
      </c>
      <c r="B1027" s="18" t="s">
        <v>215</v>
      </c>
      <c r="C1027" s="18" t="s">
        <v>1057</v>
      </c>
      <c r="D1027" s="18" t="s">
        <v>3656</v>
      </c>
      <c r="E1027" s="18" t="s">
        <v>3317</v>
      </c>
      <c r="F1027" s="18" t="s">
        <v>1551</v>
      </c>
      <c r="G1027" s="19">
        <v>44329</v>
      </c>
      <c r="H1027" s="18" t="s">
        <v>360</v>
      </c>
      <c r="I1027" s="19">
        <v>44342</v>
      </c>
      <c r="J1027" s="19">
        <v>44357</v>
      </c>
      <c r="K1027" s="19">
        <v>44371</v>
      </c>
      <c r="L1027" s="19" t="e">
        <v>#N/A</v>
      </c>
      <c r="M1027" s="19" t="e">
        <v>#N/A</v>
      </c>
      <c r="N1027" s="20" t="s">
        <v>361</v>
      </c>
      <c r="O1027" s="20" t="e">
        <v>#N/A</v>
      </c>
      <c r="P1027" s="18" t="e">
        <f>Applications!$M1027-Applications!$G1027</f>
        <v>#N/A</v>
      </c>
    </row>
    <row r="1028" spans="1:16" ht="20.25" customHeight="1" x14ac:dyDescent="0.35">
      <c r="A1028" s="21" t="s">
        <v>3657</v>
      </c>
      <c r="B1028" s="21" t="s">
        <v>3658</v>
      </c>
      <c r="C1028" s="21" t="s">
        <v>3659</v>
      </c>
      <c r="D1028" s="21" t="s">
        <v>3660</v>
      </c>
      <c r="E1028" s="21" t="s">
        <v>3317</v>
      </c>
      <c r="F1028" s="21" t="s">
        <v>1551</v>
      </c>
      <c r="G1028" s="22">
        <v>44307</v>
      </c>
      <c r="H1028" s="21" t="s">
        <v>360</v>
      </c>
      <c r="I1028" s="22">
        <v>44320</v>
      </c>
      <c r="J1028" s="22">
        <v>44335</v>
      </c>
      <c r="K1028" s="22">
        <v>44344</v>
      </c>
      <c r="L1028" s="22" t="e">
        <v>#N/A</v>
      </c>
      <c r="M1028" s="22" t="e">
        <v>#N/A</v>
      </c>
      <c r="N1028" s="23" t="s">
        <v>361</v>
      </c>
      <c r="O1028" s="23" t="e">
        <v>#N/A</v>
      </c>
      <c r="P1028" s="21" t="e">
        <f>Applications!$M1028-Applications!$G1028</f>
        <v>#N/A</v>
      </c>
    </row>
    <row r="1029" spans="1:16" ht="20.25" customHeight="1" x14ac:dyDescent="0.35">
      <c r="A1029" s="18" t="s">
        <v>3661</v>
      </c>
      <c r="B1029" s="18" t="s">
        <v>175</v>
      </c>
      <c r="C1029" s="18" t="s">
        <v>3662</v>
      </c>
      <c r="D1029" s="18" t="s">
        <v>3663</v>
      </c>
      <c r="E1029" s="18" t="s">
        <v>3317</v>
      </c>
      <c r="F1029" s="18" t="s">
        <v>1551</v>
      </c>
      <c r="G1029" s="19">
        <v>44295</v>
      </c>
      <c r="H1029" s="18" t="s">
        <v>360</v>
      </c>
      <c r="I1029" s="19">
        <v>44306</v>
      </c>
      <c r="J1029" s="19">
        <v>44316</v>
      </c>
      <c r="K1029" s="19">
        <v>44330</v>
      </c>
      <c r="L1029" s="19" t="e">
        <v>#N/A</v>
      </c>
      <c r="M1029" s="19" t="e">
        <v>#N/A</v>
      </c>
      <c r="N1029" s="20" t="s">
        <v>361</v>
      </c>
      <c r="O1029" s="20" t="e">
        <v>#N/A</v>
      </c>
      <c r="P1029" s="18" t="e">
        <f>Applications!$M1029-Applications!$G1029</f>
        <v>#N/A</v>
      </c>
    </row>
    <row r="1030" spans="1:16" ht="20.25" customHeight="1" x14ac:dyDescent="0.35">
      <c r="A1030" s="21" t="s">
        <v>3664</v>
      </c>
      <c r="B1030" s="21" t="s">
        <v>253</v>
      </c>
      <c r="C1030" s="21" t="s">
        <v>3665</v>
      </c>
      <c r="D1030" s="21" t="s">
        <v>3666</v>
      </c>
      <c r="E1030" s="21" t="s">
        <v>3317</v>
      </c>
      <c r="F1030" s="21" t="s">
        <v>1551</v>
      </c>
      <c r="G1030" s="22">
        <v>44270</v>
      </c>
      <c r="H1030" s="21" t="s">
        <v>405</v>
      </c>
      <c r="I1030" s="22">
        <v>44284</v>
      </c>
      <c r="J1030" s="22">
        <v>44300</v>
      </c>
      <c r="K1030" s="22">
        <v>44312</v>
      </c>
      <c r="L1030" s="22" t="e">
        <v>#N/A</v>
      </c>
      <c r="M1030" s="22" t="e">
        <v>#N/A</v>
      </c>
      <c r="N1030" s="23" t="s">
        <v>361</v>
      </c>
      <c r="O1030" s="23" t="e">
        <v>#N/A</v>
      </c>
      <c r="P1030" s="21" t="e">
        <f>Applications!$M1030-Applications!$G1030</f>
        <v>#N/A</v>
      </c>
    </row>
    <row r="1031" spans="1:16" ht="20.25" customHeight="1" x14ac:dyDescent="0.35">
      <c r="A1031" s="18" t="s">
        <v>3667</v>
      </c>
      <c r="B1031" s="18" t="s">
        <v>951</v>
      </c>
      <c r="C1031" s="18" t="s">
        <v>3668</v>
      </c>
      <c r="D1031" s="18" t="s">
        <v>3669</v>
      </c>
      <c r="E1031" s="18" t="s">
        <v>3317</v>
      </c>
      <c r="F1031" s="18" t="s">
        <v>1551</v>
      </c>
      <c r="G1031" s="19">
        <v>44252</v>
      </c>
      <c r="H1031" s="18" t="s">
        <v>360</v>
      </c>
      <c r="I1031" s="19">
        <v>44257</v>
      </c>
      <c r="J1031" s="19">
        <v>44270</v>
      </c>
      <c r="K1031" s="19">
        <v>44285</v>
      </c>
      <c r="L1031" s="19" t="e">
        <v>#N/A</v>
      </c>
      <c r="M1031" s="19" t="e">
        <v>#N/A</v>
      </c>
      <c r="N1031" s="20" t="s">
        <v>361</v>
      </c>
      <c r="O1031" s="20" t="e">
        <v>#N/A</v>
      </c>
      <c r="P1031" s="18" t="e">
        <f>Applications!$M1031-Applications!$G1031</f>
        <v>#N/A</v>
      </c>
    </row>
    <row r="1032" spans="1:16" ht="20.25" customHeight="1" x14ac:dyDescent="0.35">
      <c r="A1032" s="21" t="s">
        <v>3670</v>
      </c>
      <c r="B1032" s="21" t="s">
        <v>417</v>
      </c>
      <c r="C1032" s="21" t="s">
        <v>3671</v>
      </c>
      <c r="D1032" s="21" t="s">
        <v>3672</v>
      </c>
      <c r="E1032" s="21" t="s">
        <v>3317</v>
      </c>
      <c r="F1032" s="21" t="s">
        <v>1551</v>
      </c>
      <c r="G1032" s="22">
        <v>44259</v>
      </c>
      <c r="H1032" s="21" t="s">
        <v>405</v>
      </c>
      <c r="I1032" s="22">
        <v>44265</v>
      </c>
      <c r="J1032" s="22">
        <v>44273</v>
      </c>
      <c r="K1032" s="22">
        <v>44279</v>
      </c>
      <c r="L1032" s="22" t="e">
        <v>#N/A</v>
      </c>
      <c r="M1032" s="22" t="e">
        <v>#N/A</v>
      </c>
      <c r="N1032" s="23" t="s">
        <v>361</v>
      </c>
      <c r="O1032" s="23" t="e">
        <v>#N/A</v>
      </c>
      <c r="P1032" s="21" t="e">
        <f>Applications!$M1032-Applications!$G1032</f>
        <v>#N/A</v>
      </c>
    </row>
    <row r="1033" spans="1:16" ht="20.25" customHeight="1" x14ac:dyDescent="0.35">
      <c r="A1033" s="18" t="s">
        <v>3673</v>
      </c>
      <c r="B1033" s="18" t="s">
        <v>771</v>
      </c>
      <c r="C1033" s="18" t="s">
        <v>1807</v>
      </c>
      <c r="D1033" s="18" t="s">
        <v>3674</v>
      </c>
      <c r="E1033" s="18" t="s">
        <v>3317</v>
      </c>
      <c r="F1033" s="18" t="s">
        <v>1551</v>
      </c>
      <c r="G1033" s="19">
        <v>44224</v>
      </c>
      <c r="H1033" s="18" t="s">
        <v>360</v>
      </c>
      <c r="I1033" s="19">
        <v>44237</v>
      </c>
      <c r="J1033" s="19">
        <v>44250</v>
      </c>
      <c r="K1033" s="19">
        <v>44260</v>
      </c>
      <c r="L1033" s="19" t="e">
        <v>#N/A</v>
      </c>
      <c r="M1033" s="19" t="e">
        <v>#N/A</v>
      </c>
      <c r="N1033" s="20" t="s">
        <v>361</v>
      </c>
      <c r="O1033" s="20" t="e">
        <v>#N/A</v>
      </c>
      <c r="P1033" s="18" t="e">
        <f>Applications!$M1033-Applications!$G1033</f>
        <v>#N/A</v>
      </c>
    </row>
    <row r="1034" spans="1:16" ht="20.25" customHeight="1" x14ac:dyDescent="0.35">
      <c r="A1034" s="21" t="s">
        <v>3675</v>
      </c>
      <c r="B1034" s="21" t="s">
        <v>298</v>
      </c>
      <c r="C1034" s="21" t="s">
        <v>3676</v>
      </c>
      <c r="D1034" s="21" t="s">
        <v>3677</v>
      </c>
      <c r="E1034" s="21" t="s">
        <v>3317</v>
      </c>
      <c r="F1034" s="21" t="s">
        <v>1551</v>
      </c>
      <c r="G1034" s="22">
        <v>44225</v>
      </c>
      <c r="H1034" s="21" t="s">
        <v>360</v>
      </c>
      <c r="I1034" s="22">
        <v>44236</v>
      </c>
      <c r="J1034" s="22">
        <v>44246</v>
      </c>
      <c r="K1034" s="22">
        <v>44257</v>
      </c>
      <c r="L1034" s="22" t="e">
        <v>#N/A</v>
      </c>
      <c r="M1034" s="22" t="e">
        <v>#N/A</v>
      </c>
      <c r="N1034" s="23" t="s">
        <v>361</v>
      </c>
      <c r="O1034" s="23" t="e">
        <v>#N/A</v>
      </c>
      <c r="P1034" s="21" t="e">
        <f>Applications!$M1034-Applications!$G1034</f>
        <v>#N/A</v>
      </c>
    </row>
    <row r="1035" spans="1:16" ht="20.25" customHeight="1" x14ac:dyDescent="0.35">
      <c r="A1035" s="18" t="s">
        <v>3678</v>
      </c>
      <c r="B1035" s="18" t="s">
        <v>2959</v>
      </c>
      <c r="C1035" s="18" t="s">
        <v>3679</v>
      </c>
      <c r="D1035" s="18" t="s">
        <v>3680</v>
      </c>
      <c r="E1035" s="18" t="s">
        <v>3317</v>
      </c>
      <c r="F1035" s="18" t="s">
        <v>1551</v>
      </c>
      <c r="G1035" s="19">
        <v>44215</v>
      </c>
      <c r="H1035" s="18" t="s">
        <v>432</v>
      </c>
      <c r="I1035" s="19">
        <v>44223</v>
      </c>
      <c r="J1035" s="19">
        <v>44238</v>
      </c>
      <c r="K1035" s="19">
        <v>44250</v>
      </c>
      <c r="L1035" s="19" t="e">
        <v>#N/A</v>
      </c>
      <c r="M1035" s="19" t="e">
        <v>#N/A</v>
      </c>
      <c r="N1035" s="20" t="s">
        <v>361</v>
      </c>
      <c r="O1035" s="20" t="e">
        <v>#N/A</v>
      </c>
      <c r="P1035" s="18" t="e">
        <f>Applications!$M1035-Applications!$G1035</f>
        <v>#N/A</v>
      </c>
    </row>
    <row r="1036" spans="1:16" ht="20.25" customHeight="1" x14ac:dyDescent="0.35">
      <c r="A1036" s="21" t="s">
        <v>3681</v>
      </c>
      <c r="B1036" s="21" t="s">
        <v>2497</v>
      </c>
      <c r="C1036" s="21" t="s">
        <v>3682</v>
      </c>
      <c r="D1036" s="21" t="s">
        <v>3683</v>
      </c>
      <c r="E1036" s="21" t="s">
        <v>3317</v>
      </c>
      <c r="F1036" s="21" t="s">
        <v>1551</v>
      </c>
      <c r="G1036" s="22">
        <v>44224</v>
      </c>
      <c r="H1036" s="21" t="s">
        <v>360</v>
      </c>
      <c r="I1036" s="22">
        <v>44230</v>
      </c>
      <c r="J1036" s="22">
        <v>44238</v>
      </c>
      <c r="K1036" s="22">
        <v>44245</v>
      </c>
      <c r="L1036" s="22" t="e">
        <v>#N/A</v>
      </c>
      <c r="M1036" s="22" t="e">
        <v>#N/A</v>
      </c>
      <c r="N1036" s="23" t="s">
        <v>361</v>
      </c>
      <c r="O1036" s="23" t="e">
        <v>#N/A</v>
      </c>
      <c r="P1036" s="21" t="e">
        <f>Applications!$M1036-Applications!$G1036</f>
        <v>#N/A</v>
      </c>
    </row>
    <row r="1037" spans="1:16" ht="20.25" customHeight="1" x14ac:dyDescent="0.35">
      <c r="A1037" s="18" t="s">
        <v>3684</v>
      </c>
      <c r="B1037" s="18" t="s">
        <v>2959</v>
      </c>
      <c r="C1037" s="18" t="s">
        <v>226</v>
      </c>
      <c r="D1037" s="18" t="s">
        <v>3685</v>
      </c>
      <c r="E1037" s="18" t="s">
        <v>3317</v>
      </c>
      <c r="F1037" s="18" t="s">
        <v>1551</v>
      </c>
      <c r="G1037" s="19">
        <v>44356</v>
      </c>
      <c r="H1037" s="18" t="s">
        <v>432</v>
      </c>
      <c r="I1037" s="19">
        <v>44364</v>
      </c>
      <c r="J1037" s="19">
        <v>44377</v>
      </c>
      <c r="K1037" s="19">
        <v>44390</v>
      </c>
      <c r="L1037" s="19">
        <v>44391</v>
      </c>
      <c r="M1037" s="19" t="e">
        <v>#N/A</v>
      </c>
      <c r="N1037" s="20" t="s">
        <v>361</v>
      </c>
      <c r="O1037" s="20" t="e">
        <v>#N/A</v>
      </c>
      <c r="P1037" s="18" t="e">
        <f>Applications!$M1037-Applications!$G1037</f>
        <v>#N/A</v>
      </c>
    </row>
    <row r="1038" spans="1:16" ht="20.25" customHeight="1" x14ac:dyDescent="0.35">
      <c r="A1038" s="21" t="s">
        <v>3686</v>
      </c>
      <c r="B1038" s="21" t="s">
        <v>3687</v>
      </c>
      <c r="C1038" s="21" t="s">
        <v>280</v>
      </c>
      <c r="D1038" s="21" t="s">
        <v>3688</v>
      </c>
      <c r="E1038" s="21" t="s">
        <v>3317</v>
      </c>
      <c r="F1038" s="21" t="s">
        <v>1551</v>
      </c>
      <c r="G1038" s="22">
        <v>44224</v>
      </c>
      <c r="H1038" s="21" t="s">
        <v>462</v>
      </c>
      <c r="I1038" s="22">
        <v>44236</v>
      </c>
      <c r="J1038" s="22">
        <v>44251</v>
      </c>
      <c r="K1038" s="22">
        <v>44258</v>
      </c>
      <c r="L1038" s="22">
        <v>44264</v>
      </c>
      <c r="M1038" s="22" t="e">
        <v>#N/A</v>
      </c>
      <c r="N1038" s="23" t="s">
        <v>361</v>
      </c>
      <c r="O1038" s="23" t="e">
        <v>#N/A</v>
      </c>
      <c r="P1038" s="21" t="e">
        <f>Applications!$M1038-Applications!$G1038</f>
        <v>#N/A</v>
      </c>
    </row>
    <row r="1039" spans="1:16" ht="20.25" customHeight="1" x14ac:dyDescent="0.35">
      <c r="A1039" s="18" t="s">
        <v>3689</v>
      </c>
      <c r="B1039" s="18" t="s">
        <v>1482</v>
      </c>
      <c r="C1039" s="18" t="s">
        <v>3690</v>
      </c>
      <c r="D1039" s="18" t="s">
        <v>3691</v>
      </c>
      <c r="E1039" s="18" t="s">
        <v>3317</v>
      </c>
      <c r="F1039" s="18" t="s">
        <v>1551</v>
      </c>
      <c r="G1039" s="19">
        <v>44294</v>
      </c>
      <c r="H1039" s="18" t="s">
        <v>370</v>
      </c>
      <c r="I1039" s="19">
        <v>44312</v>
      </c>
      <c r="J1039" s="19">
        <v>44322</v>
      </c>
      <c r="K1039" s="19">
        <v>44337</v>
      </c>
      <c r="L1039" s="19">
        <v>44348</v>
      </c>
      <c r="M1039" s="19">
        <v>44351</v>
      </c>
      <c r="N1039" s="20" t="s">
        <v>463</v>
      </c>
      <c r="O1039" s="20">
        <v>61200</v>
      </c>
      <c r="P1039" s="18">
        <f>Applications!$M1039-Applications!$G1039</f>
        <v>57</v>
      </c>
    </row>
    <row r="1040" spans="1:16" ht="20.25" customHeight="1" x14ac:dyDescent="0.35">
      <c r="A1040" s="21" t="s">
        <v>3692</v>
      </c>
      <c r="B1040" s="21" t="s">
        <v>3693</v>
      </c>
      <c r="C1040" s="21" t="s">
        <v>232</v>
      </c>
      <c r="D1040" s="21" t="s">
        <v>3694</v>
      </c>
      <c r="E1040" s="21" t="s">
        <v>3317</v>
      </c>
      <c r="F1040" s="21" t="s">
        <v>1551</v>
      </c>
      <c r="G1040" s="22">
        <v>44252</v>
      </c>
      <c r="H1040" s="21" t="s">
        <v>462</v>
      </c>
      <c r="I1040" s="22">
        <v>44264</v>
      </c>
      <c r="J1040" s="22">
        <v>44277</v>
      </c>
      <c r="K1040" s="22">
        <v>44292</v>
      </c>
      <c r="L1040" s="22">
        <v>44294</v>
      </c>
      <c r="M1040" s="22">
        <v>44298</v>
      </c>
      <c r="N1040" s="23" t="s">
        <v>463</v>
      </c>
      <c r="O1040" s="23">
        <v>60800</v>
      </c>
      <c r="P1040" s="21">
        <f>Applications!$M1040-Applications!$G1040</f>
        <v>46</v>
      </c>
    </row>
    <row r="1041" spans="1:16" ht="20.25" customHeight="1" x14ac:dyDescent="0.35">
      <c r="A1041" s="18" t="s">
        <v>3695</v>
      </c>
      <c r="B1041" s="18" t="s">
        <v>233</v>
      </c>
      <c r="C1041" s="18" t="s">
        <v>3696</v>
      </c>
      <c r="D1041" s="18" t="s">
        <v>3697</v>
      </c>
      <c r="E1041" s="18" t="s">
        <v>3317</v>
      </c>
      <c r="F1041" s="18" t="s">
        <v>1551</v>
      </c>
      <c r="G1041" s="19">
        <v>44242</v>
      </c>
      <c r="H1041" s="18" t="s">
        <v>370</v>
      </c>
      <c r="I1041" s="19">
        <v>44250</v>
      </c>
      <c r="J1041" s="19">
        <v>44265</v>
      </c>
      <c r="K1041" s="19">
        <v>44279</v>
      </c>
      <c r="L1041" s="19">
        <v>44282</v>
      </c>
      <c r="M1041" s="19">
        <v>44287</v>
      </c>
      <c r="N1041" s="20" t="s">
        <v>463</v>
      </c>
      <c r="O1041" s="20">
        <v>60800</v>
      </c>
      <c r="P1041" s="18">
        <f>Applications!$M1041-Applications!$G1041</f>
        <v>45</v>
      </c>
    </row>
  </sheetData>
  <mergeCells count="1">
    <mergeCell ref="E1:P1"/>
  </mergeCells>
  <pageMargins left="0.7" right="0.7" top="0.75" bottom="0.75" header="0.3" footer="0.3"/>
  <pageSetup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5A726-15D1-440D-821B-8EB45CAEF060}">
  <sheetPr codeName="Sheet6">
    <tabColor rgb="FFC00000"/>
  </sheetPr>
  <dimension ref="A1:S9"/>
  <sheetViews>
    <sheetView topLeftCell="B1" zoomScaleNormal="100" workbookViewId="0">
      <selection activeCell="K18" sqref="K18"/>
    </sheetView>
  </sheetViews>
  <sheetFormatPr defaultRowHeight="14.5" x14ac:dyDescent="0.35"/>
  <cols>
    <col min="1" max="1" width="16.26953125" customWidth="1"/>
    <col min="2" max="2" width="20" customWidth="1"/>
    <col min="3" max="3" width="2.54296875" customWidth="1"/>
    <col min="4" max="4" width="13.26953125" bestFit="1" customWidth="1"/>
    <col min="5" max="5" width="10.54296875" bestFit="1" customWidth="1"/>
    <col min="6" max="6" width="10.453125" bestFit="1" customWidth="1"/>
    <col min="7" max="7" width="18.26953125" bestFit="1" customWidth="1"/>
    <col min="8" max="8" width="16.81640625" bestFit="1" customWidth="1"/>
    <col min="9" max="9" width="15.7265625" bestFit="1" customWidth="1"/>
    <col min="10" max="10" width="19.453125" bestFit="1" customWidth="1"/>
    <col min="11" max="11" width="18.36328125" bestFit="1" customWidth="1"/>
    <col min="12" max="12" width="13.453125" bestFit="1" customWidth="1"/>
    <col min="13" max="13" width="11.453125" bestFit="1" customWidth="1"/>
    <col min="14" max="14" width="10.453125" bestFit="1" customWidth="1"/>
    <col min="15" max="15" width="16" bestFit="1" customWidth="1"/>
    <col min="16" max="16" width="9.81640625" customWidth="1"/>
    <col min="17" max="17" width="11" bestFit="1" customWidth="1"/>
    <col min="18" max="18" width="11.7265625" bestFit="1" customWidth="1"/>
  </cols>
  <sheetData>
    <row r="1" spans="1:19" ht="35" x14ac:dyDescent="0.7">
      <c r="A1" s="14" t="s">
        <v>338</v>
      </c>
    </row>
    <row r="2" spans="1:19" ht="18.5" x14ac:dyDescent="0.45">
      <c r="A2" s="15" t="s">
        <v>3698</v>
      </c>
    </row>
    <row r="4" spans="1:19" x14ac:dyDescent="0.35">
      <c r="A4" s="24" t="s">
        <v>344</v>
      </c>
      <c r="B4" s="24" t="s">
        <v>353</v>
      </c>
      <c r="D4" s="16" t="s">
        <v>341</v>
      </c>
      <c r="E4" s="16" t="s">
        <v>139</v>
      </c>
      <c r="F4" s="16" t="s">
        <v>138</v>
      </c>
      <c r="G4" s="16" t="s">
        <v>342</v>
      </c>
      <c r="H4" s="16" t="s">
        <v>343</v>
      </c>
      <c r="I4" s="16" t="s">
        <v>344</v>
      </c>
      <c r="J4" s="16" t="s">
        <v>345</v>
      </c>
      <c r="K4" s="16" t="s">
        <v>346</v>
      </c>
      <c r="L4" s="16" t="s">
        <v>347</v>
      </c>
      <c r="M4" s="16" t="s">
        <v>348</v>
      </c>
      <c r="N4" s="16" t="s">
        <v>349</v>
      </c>
      <c r="O4" s="16" t="s">
        <v>350</v>
      </c>
      <c r="P4" s="16" t="s">
        <v>351</v>
      </c>
      <c r="Q4" s="16" t="s">
        <v>352</v>
      </c>
      <c r="R4" s="16" t="s">
        <v>353</v>
      </c>
      <c r="S4" s="17" t="s">
        <v>354</v>
      </c>
    </row>
    <row r="5" spans="1:19" x14ac:dyDescent="0.35">
      <c r="A5" s="11" t="s">
        <v>1551</v>
      </c>
      <c r="B5" s="11" t="s">
        <v>4107</v>
      </c>
      <c r="D5" s="21" t="s">
        <v>919</v>
      </c>
      <c r="E5" s="21" t="s">
        <v>218</v>
      </c>
      <c r="F5" s="21" t="s">
        <v>920</v>
      </c>
      <c r="G5" s="21" t="s">
        <v>921</v>
      </c>
      <c r="H5" s="21" t="s">
        <v>468</v>
      </c>
      <c r="I5" s="21" t="s">
        <v>469</v>
      </c>
      <c r="J5" s="22">
        <v>44292</v>
      </c>
      <c r="K5" s="21" t="s">
        <v>360</v>
      </c>
      <c r="L5" s="22">
        <v>44294</v>
      </c>
      <c r="M5" s="22">
        <v>44301</v>
      </c>
      <c r="N5" s="22">
        <v>44313</v>
      </c>
      <c r="O5" s="22">
        <v>44316</v>
      </c>
      <c r="P5" s="22">
        <v>44321</v>
      </c>
      <c r="Q5" s="23" t="s">
        <v>463</v>
      </c>
      <c r="R5" s="23">
        <v>60300</v>
      </c>
      <c r="S5" s="21">
        <v>29</v>
      </c>
    </row>
    <row r="6" spans="1:19" x14ac:dyDescent="0.35">
      <c r="A6" s="11" t="s">
        <v>469</v>
      </c>
      <c r="B6" s="11" t="s">
        <v>4106</v>
      </c>
      <c r="D6" s="21" t="s">
        <v>926</v>
      </c>
      <c r="E6" s="21" t="s">
        <v>927</v>
      </c>
      <c r="F6" s="21" t="s">
        <v>928</v>
      </c>
      <c r="G6" s="21" t="s">
        <v>929</v>
      </c>
      <c r="H6" s="21" t="s">
        <v>468</v>
      </c>
      <c r="I6" s="21" t="s">
        <v>469</v>
      </c>
      <c r="J6" s="22">
        <v>44224</v>
      </c>
      <c r="K6" s="21" t="s">
        <v>370</v>
      </c>
      <c r="L6" s="22">
        <v>44231</v>
      </c>
      <c r="M6" s="22">
        <v>44243</v>
      </c>
      <c r="N6" s="22">
        <v>44251</v>
      </c>
      <c r="O6" s="22">
        <v>44259</v>
      </c>
      <c r="P6" s="22">
        <v>44265</v>
      </c>
      <c r="Q6" s="23" t="s">
        <v>463</v>
      </c>
      <c r="R6" s="23">
        <v>61500</v>
      </c>
      <c r="S6" s="21">
        <v>41</v>
      </c>
    </row>
    <row r="7" spans="1:19" x14ac:dyDescent="0.35">
      <c r="D7" s="21" t="s">
        <v>3141</v>
      </c>
      <c r="E7" s="21" t="s">
        <v>2912</v>
      </c>
      <c r="F7" s="21" t="s">
        <v>3142</v>
      </c>
      <c r="G7" s="21" t="s">
        <v>3143</v>
      </c>
      <c r="H7" s="21" t="s">
        <v>2841</v>
      </c>
      <c r="I7" s="21" t="s">
        <v>1551</v>
      </c>
      <c r="J7" s="22">
        <v>44295</v>
      </c>
      <c r="K7" s="21" t="s">
        <v>360</v>
      </c>
      <c r="L7" s="22">
        <v>44305</v>
      </c>
      <c r="M7" s="22">
        <v>44315</v>
      </c>
      <c r="N7" s="22">
        <v>44322</v>
      </c>
      <c r="O7" s="22">
        <v>44334</v>
      </c>
      <c r="P7" s="22">
        <v>44340</v>
      </c>
      <c r="Q7" s="23" t="s">
        <v>463</v>
      </c>
      <c r="R7" s="23">
        <v>70900</v>
      </c>
      <c r="S7" s="21">
        <v>45</v>
      </c>
    </row>
    <row r="8" spans="1:19" x14ac:dyDescent="0.35">
      <c r="D8" s="18" t="s">
        <v>3144</v>
      </c>
      <c r="E8" s="18" t="s">
        <v>951</v>
      </c>
      <c r="F8" s="18" t="s">
        <v>3145</v>
      </c>
      <c r="G8" s="18" t="s">
        <v>3146</v>
      </c>
      <c r="H8" s="18" t="s">
        <v>2841</v>
      </c>
      <c r="I8" s="18" t="s">
        <v>1551</v>
      </c>
      <c r="J8" s="19">
        <v>44249</v>
      </c>
      <c r="K8" s="18" t="s">
        <v>360</v>
      </c>
      <c r="L8" s="19">
        <v>44258</v>
      </c>
      <c r="M8" s="19">
        <v>44266</v>
      </c>
      <c r="N8" s="19">
        <v>44273</v>
      </c>
      <c r="O8" s="19">
        <v>44284</v>
      </c>
      <c r="P8" s="19">
        <v>44292</v>
      </c>
      <c r="Q8" s="20" t="s">
        <v>463</v>
      </c>
      <c r="R8" s="20">
        <v>72300</v>
      </c>
      <c r="S8" s="18">
        <v>43</v>
      </c>
    </row>
    <row r="9" spans="1:19" x14ac:dyDescent="0.35">
      <c r="D9" s="21" t="s">
        <v>1773</v>
      </c>
      <c r="E9" s="21" t="s">
        <v>148</v>
      </c>
      <c r="F9" s="21" t="s">
        <v>3147</v>
      </c>
      <c r="G9" s="21" t="s">
        <v>3148</v>
      </c>
      <c r="H9" s="21" t="s">
        <v>2841</v>
      </c>
      <c r="I9" s="21" t="s">
        <v>1551</v>
      </c>
      <c r="J9" s="22">
        <v>44223</v>
      </c>
      <c r="K9" s="21" t="s">
        <v>370</v>
      </c>
      <c r="L9" s="22">
        <v>44230</v>
      </c>
      <c r="M9" s="22">
        <v>44243</v>
      </c>
      <c r="N9" s="22">
        <v>44256</v>
      </c>
      <c r="O9" s="22">
        <v>44265</v>
      </c>
      <c r="P9" s="22">
        <v>44271</v>
      </c>
      <c r="Q9" s="23" t="s">
        <v>463</v>
      </c>
      <c r="R9" s="23">
        <v>70100</v>
      </c>
      <c r="S9" s="21">
        <v>48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7F3A6-12B4-47FC-B4AA-6D276A452C27}">
  <sheetPr codeName="Sheet7">
    <tabColor theme="6"/>
  </sheetPr>
  <dimension ref="A1:B2"/>
  <sheetViews>
    <sheetView showGridLines="0" zoomScale="120" zoomScaleNormal="120" workbookViewId="0">
      <selection sqref="A1:B1"/>
    </sheetView>
  </sheetViews>
  <sheetFormatPr defaultRowHeight="14.5" x14ac:dyDescent="0.35"/>
  <cols>
    <col min="2" max="2" width="6" customWidth="1"/>
  </cols>
  <sheetData>
    <row r="1" spans="1:2" ht="29" thickBot="1" x14ac:dyDescent="0.7">
      <c r="A1" s="76" t="s">
        <v>3699</v>
      </c>
      <c r="B1" s="77"/>
    </row>
    <row r="2" spans="1:2" x14ac:dyDescent="0.35">
      <c r="A2" t="s">
        <v>1</v>
      </c>
    </row>
  </sheetData>
  <mergeCells count="1">
    <mergeCell ref="A1:B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5FDFD-4083-4F19-9EAE-211BFC89B265}">
  <sheetPr codeName="Sheet8">
    <tabColor theme="6"/>
    <pageSetUpPr fitToPage="1"/>
  </sheetPr>
  <dimension ref="A1:O23"/>
  <sheetViews>
    <sheetView topLeftCell="B1" zoomScaleNormal="100" workbookViewId="0">
      <selection activeCell="Q14" sqref="Q14"/>
    </sheetView>
  </sheetViews>
  <sheetFormatPr defaultRowHeight="14.5" x14ac:dyDescent="0.35"/>
  <cols>
    <col min="1" max="1" width="15" customWidth="1"/>
    <col min="3" max="3" width="4.7265625" customWidth="1"/>
    <col min="4" max="4" width="2.7265625" customWidth="1"/>
    <col min="5" max="9" width="10.7265625" customWidth="1"/>
    <col min="10" max="10" width="1.7265625" customWidth="1"/>
    <col min="11" max="15" width="10.7265625" customWidth="1"/>
  </cols>
  <sheetData>
    <row r="1" spans="1:15" ht="38.25" customHeight="1" x14ac:dyDescent="0.35">
      <c r="A1" s="26" t="s">
        <v>3700</v>
      </c>
    </row>
    <row r="2" spans="1:15" x14ac:dyDescent="0.35">
      <c r="A2" s="27" t="s">
        <v>3701</v>
      </c>
    </row>
    <row r="3" spans="1:15" x14ac:dyDescent="0.35">
      <c r="A3" s="27" t="s">
        <v>3702</v>
      </c>
    </row>
    <row r="6" spans="1:15" x14ac:dyDescent="0.35">
      <c r="A6" s="78" t="s">
        <v>3703</v>
      </c>
      <c r="B6" s="78"/>
      <c r="C6" s="78"/>
      <c r="E6" s="78" t="s">
        <v>3704</v>
      </c>
      <c r="F6" s="78"/>
      <c r="G6" s="78"/>
      <c r="H6" s="78"/>
      <c r="I6" s="78"/>
      <c r="J6" s="78"/>
      <c r="K6" s="78"/>
      <c r="L6" s="78"/>
      <c r="M6" s="78"/>
      <c r="N6" s="78"/>
      <c r="O6" s="78"/>
    </row>
    <row r="7" spans="1:15" x14ac:dyDescent="0.35">
      <c r="A7" t="s">
        <v>3705</v>
      </c>
      <c r="B7">
        <f>COUNTA('Survey Results'!$A$6:$A$262)</f>
        <v>257</v>
      </c>
    </row>
    <row r="9" spans="1:15" x14ac:dyDescent="0.35">
      <c r="A9" s="78" t="s">
        <v>3706</v>
      </c>
      <c r="B9" s="78"/>
      <c r="C9" s="78"/>
    </row>
    <row r="10" spans="1:15" x14ac:dyDescent="0.35">
      <c r="A10" t="s">
        <v>3707</v>
      </c>
      <c r="B10">
        <f>COUNTIF(Survey[Return],"Will return")</f>
        <v>182</v>
      </c>
      <c r="C10" s="28"/>
    </row>
    <row r="11" spans="1:15" x14ac:dyDescent="0.35">
      <c r="A11" t="s">
        <v>3708</v>
      </c>
      <c r="B11">
        <f>COUNTIF(Survey[Return],"Will not return")</f>
        <v>75</v>
      </c>
      <c r="C11" s="28"/>
    </row>
    <row r="13" spans="1:15" x14ac:dyDescent="0.35">
      <c r="A13" s="78" t="s">
        <v>3709</v>
      </c>
      <c r="B13" s="78"/>
      <c r="C13" s="78"/>
    </row>
    <row r="14" spans="1:15" x14ac:dyDescent="0.35">
      <c r="A14" t="s">
        <v>3710</v>
      </c>
      <c r="B14">
        <f>COUNTIF(Survey[School],"Public")</f>
        <v>136</v>
      </c>
      <c r="C14" s="29"/>
    </row>
    <row r="15" spans="1:15" x14ac:dyDescent="0.35">
      <c r="A15" t="s">
        <v>3711</v>
      </c>
      <c r="B15">
        <f>COUNTIF(Survey[School],"Private")</f>
        <v>71</v>
      </c>
      <c r="C15" s="29"/>
    </row>
    <row r="16" spans="1:15" x14ac:dyDescent="0.35">
      <c r="A16" t="s">
        <v>3712</v>
      </c>
      <c r="B16">
        <f>COUNTIF(Survey[School],"Online")</f>
        <v>30</v>
      </c>
      <c r="C16" s="29"/>
    </row>
    <row r="17" spans="1:3" x14ac:dyDescent="0.35">
      <c r="A17" t="s">
        <v>3713</v>
      </c>
      <c r="B17">
        <f>COUNTIF(Survey[School],"Tutor")</f>
        <v>20</v>
      </c>
      <c r="C17" s="29"/>
    </row>
    <row r="19" spans="1:3" x14ac:dyDescent="0.35">
      <c r="A19" s="78" t="s">
        <v>3714</v>
      </c>
      <c r="B19" s="78"/>
      <c r="C19" s="78"/>
    </row>
    <row r="20" spans="1:3" x14ac:dyDescent="0.35">
      <c r="A20" s="30">
        <v>0</v>
      </c>
      <c r="B20">
        <f>COUNTIF(Survey[Prior Conferences],0)</f>
        <v>64</v>
      </c>
      <c r="C20" s="29"/>
    </row>
    <row r="21" spans="1:3" x14ac:dyDescent="0.35">
      <c r="A21" s="30">
        <v>1</v>
      </c>
      <c r="B21">
        <f>COUNTIF(Survey[Prior Conferences],1)</f>
        <v>60</v>
      </c>
      <c r="C21" s="29"/>
    </row>
    <row r="22" spans="1:3" x14ac:dyDescent="0.35">
      <c r="A22" s="30">
        <v>2</v>
      </c>
      <c r="B22">
        <f>COUNTIF(Survey[Prior Conferences],2)</f>
        <v>50</v>
      </c>
      <c r="C22" s="29"/>
    </row>
    <row r="23" spans="1:3" x14ac:dyDescent="0.35">
      <c r="A23" t="s">
        <v>3715</v>
      </c>
      <c r="B23">
        <f>COUNTIF(Survey[Prior Conferences],"3+")</f>
        <v>83</v>
      </c>
      <c r="C23" s="29"/>
    </row>
  </sheetData>
  <mergeCells count="5">
    <mergeCell ref="A6:C6"/>
    <mergeCell ref="E6:O6"/>
    <mergeCell ref="A9:C9"/>
    <mergeCell ref="A13:C13"/>
    <mergeCell ref="A19:C19"/>
  </mergeCells>
  <pageMargins left="0.7" right="0.7" top="0.75" bottom="0.75" header="0.3" footer="0.3"/>
  <pageSetup scale="82" orientation="landscape"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C6693-A3CC-4275-A65A-FBFDA787CAD5}">
  <sheetPr codeName="Sheet9">
    <tabColor theme="6"/>
  </sheetPr>
  <dimension ref="A1:L262"/>
  <sheetViews>
    <sheetView topLeftCell="A253" zoomScaleNormal="100" workbookViewId="0">
      <selection activeCell="L271" sqref="L271"/>
    </sheetView>
  </sheetViews>
  <sheetFormatPr defaultRowHeight="14.5" x14ac:dyDescent="0.35"/>
  <cols>
    <col min="1" max="1" width="15.7265625" customWidth="1"/>
    <col min="2" max="5" width="7.54296875" customWidth="1"/>
    <col min="6" max="6" width="7.453125" customWidth="1"/>
    <col min="7" max="7" width="14.453125" customWidth="1"/>
    <col min="8" max="8" width="13.7265625" bestFit="1" customWidth="1"/>
    <col min="9" max="10" width="16" bestFit="1" customWidth="1"/>
    <col min="11" max="11" width="18.26953125" bestFit="1" customWidth="1"/>
    <col min="12" max="12" width="18.54296875" customWidth="1"/>
  </cols>
  <sheetData>
    <row r="1" spans="1:12" ht="28.5" x14ac:dyDescent="0.65">
      <c r="A1" s="25" t="s">
        <v>3700</v>
      </c>
    </row>
    <row r="2" spans="1:12" x14ac:dyDescent="0.35">
      <c r="A2" s="27" t="s">
        <v>3716</v>
      </c>
    </row>
    <row r="3" spans="1:12" x14ac:dyDescent="0.35">
      <c r="A3" s="27"/>
    </row>
    <row r="4" spans="1:12" ht="15.5" x14ac:dyDescent="0.35">
      <c r="A4" s="79" t="s">
        <v>3717</v>
      </c>
      <c r="B4" s="79"/>
      <c r="C4" s="79"/>
      <c r="D4" s="79"/>
      <c r="E4" s="79"/>
      <c r="F4" s="79"/>
      <c r="G4" s="79"/>
      <c r="H4" s="79"/>
      <c r="I4" s="80" t="s">
        <v>3718</v>
      </c>
      <c r="J4" s="80"/>
      <c r="K4" s="80"/>
      <c r="L4" s="80"/>
    </row>
    <row r="5" spans="1:12" ht="31.5" customHeight="1" x14ac:dyDescent="0.35">
      <c r="A5" s="51" t="s">
        <v>3719</v>
      </c>
      <c r="B5" s="51" t="s">
        <v>3720</v>
      </c>
      <c r="C5" s="51" t="s">
        <v>3721</v>
      </c>
      <c r="D5" s="51" t="s">
        <v>3722</v>
      </c>
      <c r="E5" s="51" t="s">
        <v>3723</v>
      </c>
      <c r="F5" s="51" t="s">
        <v>3724</v>
      </c>
      <c r="G5" s="51" t="s">
        <v>3725</v>
      </c>
      <c r="H5" s="51" t="s">
        <v>3726</v>
      </c>
      <c r="I5" s="51" t="s">
        <v>3727</v>
      </c>
      <c r="J5" s="51" t="s">
        <v>3728</v>
      </c>
      <c r="K5" s="51" t="s">
        <v>3729</v>
      </c>
      <c r="L5" s="52" t="s">
        <v>3730</v>
      </c>
    </row>
    <row r="6" spans="1:12" x14ac:dyDescent="0.35">
      <c r="A6" s="31" t="s">
        <v>3731</v>
      </c>
      <c r="B6" s="32" t="s">
        <v>3732</v>
      </c>
      <c r="C6" s="32" t="s">
        <v>3733</v>
      </c>
      <c r="D6" s="32" t="s">
        <v>3733</v>
      </c>
      <c r="E6" s="32" t="s">
        <v>3733</v>
      </c>
      <c r="F6" s="32" t="s">
        <v>3734</v>
      </c>
      <c r="G6" s="32">
        <v>0</v>
      </c>
      <c r="H6" s="33" t="s">
        <v>3708</v>
      </c>
      <c r="I6" s="33" t="str">
        <f>_xlfn.XLOOKUP(Survey[[#This Row],[Q1]],Survey_codes,Survey_values)</f>
        <v>Very Satisfied</v>
      </c>
      <c r="J6" s="33" t="str">
        <f>_xlfn.XLOOKUP(Survey[[#This Row],[Q2]],Survey_codes,Survey_values)</f>
        <v>Satisfied</v>
      </c>
      <c r="K6" s="33" t="str">
        <f>_xlfn.XLOOKUP(Survey[[#This Row],[Q5]],School_codes,School_values)</f>
        <v>Online</v>
      </c>
      <c r="L6" s="34">
        <f>_xlfn.XLOOKUP(Survey[[#This Row],[Q6]],Conference_codes,Conference_values,FALSE,-1)</f>
        <v>0</v>
      </c>
    </row>
    <row r="7" spans="1:12" x14ac:dyDescent="0.35">
      <c r="A7" s="35" t="s">
        <v>3735</v>
      </c>
      <c r="B7" s="36" t="s">
        <v>3736</v>
      </c>
      <c r="C7" s="36" t="s">
        <v>3732</v>
      </c>
      <c r="D7" s="36" t="s">
        <v>3734</v>
      </c>
      <c r="E7" s="36" t="s">
        <v>3732</v>
      </c>
      <c r="F7" s="36" t="s">
        <v>3734</v>
      </c>
      <c r="G7" s="36">
        <v>2</v>
      </c>
      <c r="H7" s="21" t="s">
        <v>3708</v>
      </c>
      <c r="I7" s="21" t="str">
        <f>_xlfn.XLOOKUP(Survey[[#This Row],[Q1]],Survey_codes,Survey_values)</f>
        <v>Very Dissatisfied</v>
      </c>
      <c r="J7" s="21" t="str">
        <f>_xlfn.XLOOKUP(Survey[[#This Row],[Q2]],Survey_codes,Survey_values)</f>
        <v>Very Satisfied</v>
      </c>
      <c r="K7" s="21" t="str">
        <f>_xlfn.XLOOKUP(Survey[[#This Row],[Q5]],School_codes,School_values)</f>
        <v>Online</v>
      </c>
      <c r="L7" s="37">
        <f>_xlfn.XLOOKUP(Survey[[#This Row],[Q6]],Conference_codes,Conference_values,FALSE,-1)</f>
        <v>2</v>
      </c>
    </row>
    <row r="8" spans="1:12" x14ac:dyDescent="0.35">
      <c r="A8" s="38" t="s">
        <v>3737</v>
      </c>
      <c r="B8" s="39" t="s">
        <v>3736</v>
      </c>
      <c r="C8" s="39" t="s">
        <v>3732</v>
      </c>
      <c r="D8" s="39" t="s">
        <v>3732</v>
      </c>
      <c r="E8" s="39" t="s">
        <v>3733</v>
      </c>
      <c r="F8" s="39" t="s">
        <v>3732</v>
      </c>
      <c r="G8" s="39">
        <v>4</v>
      </c>
      <c r="H8" s="18" t="s">
        <v>3707</v>
      </c>
      <c r="I8" s="18" t="str">
        <f>_xlfn.XLOOKUP(Survey[[#This Row],[Q1]],Survey_codes,Survey_values)</f>
        <v>Very Dissatisfied</v>
      </c>
      <c r="J8" s="18" t="str">
        <f>_xlfn.XLOOKUP(Survey[[#This Row],[Q2]],Survey_codes,Survey_values)</f>
        <v>Very Satisfied</v>
      </c>
      <c r="K8" s="18" t="str">
        <f>_xlfn.XLOOKUP(Survey[[#This Row],[Q5]],School_codes,School_values)</f>
        <v>Public</v>
      </c>
      <c r="L8" s="40" t="str">
        <f>_xlfn.XLOOKUP(Survey[[#This Row],[Q6]],Conference_codes,Conference_values,FALSE,-1)</f>
        <v>3+</v>
      </c>
    </row>
    <row r="9" spans="1:12" x14ac:dyDescent="0.35">
      <c r="A9" s="35" t="s">
        <v>3738</v>
      </c>
      <c r="B9" s="36" t="s">
        <v>3732</v>
      </c>
      <c r="C9" s="36" t="s">
        <v>3732</v>
      </c>
      <c r="D9" s="36" t="s">
        <v>3736</v>
      </c>
      <c r="E9" s="36" t="s">
        <v>3733</v>
      </c>
      <c r="F9" s="36" t="s">
        <v>3732</v>
      </c>
      <c r="G9" s="36">
        <v>3</v>
      </c>
      <c r="H9" s="21" t="s">
        <v>3707</v>
      </c>
      <c r="I9" s="21" t="str">
        <f>_xlfn.XLOOKUP(Survey[[#This Row],[Q1]],Survey_codes,Survey_values)</f>
        <v>Very Satisfied</v>
      </c>
      <c r="J9" s="21" t="str">
        <f>_xlfn.XLOOKUP(Survey[[#This Row],[Q2]],Survey_codes,Survey_values)</f>
        <v>Very Satisfied</v>
      </c>
      <c r="K9" s="21" t="str">
        <f>_xlfn.XLOOKUP(Survey[[#This Row],[Q5]],School_codes,School_values)</f>
        <v>Public</v>
      </c>
      <c r="L9" s="37" t="str">
        <f>_xlfn.XLOOKUP(Survey[[#This Row],[Q6]],Conference_codes,Conference_values,FALSE,-1)</f>
        <v>3+</v>
      </c>
    </row>
    <row r="10" spans="1:12" x14ac:dyDescent="0.35">
      <c r="A10" s="38" t="s">
        <v>3739</v>
      </c>
      <c r="B10" s="39" t="s">
        <v>3732</v>
      </c>
      <c r="C10" s="39" t="s">
        <v>3732</v>
      </c>
      <c r="D10" s="39" t="s">
        <v>3732</v>
      </c>
      <c r="E10" s="39" t="s">
        <v>3733</v>
      </c>
      <c r="F10" s="39" t="s">
        <v>3733</v>
      </c>
      <c r="G10" s="39">
        <v>1</v>
      </c>
      <c r="H10" s="18" t="s">
        <v>3707</v>
      </c>
      <c r="I10" s="18" t="str">
        <f>_xlfn.XLOOKUP(Survey[[#This Row],[Q1]],Survey_codes,Survey_values)</f>
        <v>Very Satisfied</v>
      </c>
      <c r="J10" s="18" t="str">
        <f>_xlfn.XLOOKUP(Survey[[#This Row],[Q2]],Survey_codes,Survey_values)</f>
        <v>Very Satisfied</v>
      </c>
      <c r="K10" s="18" t="str">
        <f>_xlfn.XLOOKUP(Survey[[#This Row],[Q5]],School_codes,School_values)</f>
        <v>Private</v>
      </c>
      <c r="L10" s="40">
        <f>_xlfn.XLOOKUP(Survey[[#This Row],[Q6]],Conference_codes,Conference_values,FALSE,-1)</f>
        <v>1</v>
      </c>
    </row>
    <row r="11" spans="1:12" x14ac:dyDescent="0.35">
      <c r="A11" s="35" t="s">
        <v>3740</v>
      </c>
      <c r="B11" s="36" t="s">
        <v>3734</v>
      </c>
      <c r="C11" s="36" t="s">
        <v>3732</v>
      </c>
      <c r="D11" s="36" t="s">
        <v>3732</v>
      </c>
      <c r="E11" s="36" t="s">
        <v>3734</v>
      </c>
      <c r="F11" s="36" t="s">
        <v>3733</v>
      </c>
      <c r="G11" s="36">
        <v>2</v>
      </c>
      <c r="H11" s="21" t="s">
        <v>3707</v>
      </c>
      <c r="I11" s="21" t="str">
        <f>_xlfn.XLOOKUP(Survey[[#This Row],[Q1]],Survey_codes,Survey_values)</f>
        <v>Dissatisfied</v>
      </c>
      <c r="J11" s="21" t="str">
        <f>_xlfn.XLOOKUP(Survey[[#This Row],[Q2]],Survey_codes,Survey_values)</f>
        <v>Very Satisfied</v>
      </c>
      <c r="K11" s="21" t="str">
        <f>_xlfn.XLOOKUP(Survey[[#This Row],[Q5]],School_codes,School_values)</f>
        <v>Private</v>
      </c>
      <c r="L11" s="37">
        <f>_xlfn.XLOOKUP(Survey[[#This Row],[Q6]],Conference_codes,Conference_values,FALSE,-1)</f>
        <v>2</v>
      </c>
    </row>
    <row r="12" spans="1:12" x14ac:dyDescent="0.35">
      <c r="A12" s="38" t="s">
        <v>3741</v>
      </c>
      <c r="B12" s="39" t="s">
        <v>3733</v>
      </c>
      <c r="C12" s="39" t="s">
        <v>3732</v>
      </c>
      <c r="D12" s="39" t="s">
        <v>3732</v>
      </c>
      <c r="E12" s="39" t="s">
        <v>3733</v>
      </c>
      <c r="F12" s="39" t="s">
        <v>3733</v>
      </c>
      <c r="G12" s="39">
        <v>2</v>
      </c>
      <c r="H12" s="18" t="s">
        <v>3707</v>
      </c>
      <c r="I12" s="18" t="str">
        <f>_xlfn.XLOOKUP(Survey[[#This Row],[Q1]],Survey_codes,Survey_values)</f>
        <v>Satisfied</v>
      </c>
      <c r="J12" s="18" t="str">
        <f>_xlfn.XLOOKUP(Survey[[#This Row],[Q2]],Survey_codes,Survey_values)</f>
        <v>Very Satisfied</v>
      </c>
      <c r="K12" s="18" t="str">
        <f>_xlfn.XLOOKUP(Survey[[#This Row],[Q5]],School_codes,School_values)</f>
        <v>Private</v>
      </c>
      <c r="L12" s="40">
        <f>_xlfn.XLOOKUP(Survey[[#This Row],[Q6]],Conference_codes,Conference_values,FALSE,-1)</f>
        <v>2</v>
      </c>
    </row>
    <row r="13" spans="1:12" x14ac:dyDescent="0.35">
      <c r="A13" s="35" t="s">
        <v>3742</v>
      </c>
      <c r="B13" s="36" t="s">
        <v>3732</v>
      </c>
      <c r="C13" s="36" t="s">
        <v>3733</v>
      </c>
      <c r="D13" s="36" t="s">
        <v>3732</v>
      </c>
      <c r="E13" s="36" t="s">
        <v>3736</v>
      </c>
      <c r="F13" s="36" t="s">
        <v>3734</v>
      </c>
      <c r="G13" s="36">
        <v>0</v>
      </c>
      <c r="H13" s="21" t="s">
        <v>3707</v>
      </c>
      <c r="I13" s="21" t="str">
        <f>_xlfn.XLOOKUP(Survey[[#This Row],[Q1]],Survey_codes,Survey_values)</f>
        <v>Very Satisfied</v>
      </c>
      <c r="J13" s="21" t="str">
        <f>_xlfn.XLOOKUP(Survey[[#This Row],[Q2]],Survey_codes,Survey_values)</f>
        <v>Satisfied</v>
      </c>
      <c r="K13" s="21" t="str">
        <f>_xlfn.XLOOKUP(Survey[[#This Row],[Q5]],School_codes,School_values)</f>
        <v>Online</v>
      </c>
      <c r="L13" s="37">
        <f>_xlfn.XLOOKUP(Survey[[#This Row],[Q6]],Conference_codes,Conference_values,FALSE,-1)</f>
        <v>0</v>
      </c>
    </row>
    <row r="14" spans="1:12" x14ac:dyDescent="0.35">
      <c r="A14" s="38" t="s">
        <v>3743</v>
      </c>
      <c r="B14" s="39" t="s">
        <v>3734</v>
      </c>
      <c r="C14" s="39" t="s">
        <v>3733</v>
      </c>
      <c r="D14" s="39" t="s">
        <v>3734</v>
      </c>
      <c r="E14" s="39" t="s">
        <v>3732</v>
      </c>
      <c r="F14" s="39" t="s">
        <v>3736</v>
      </c>
      <c r="G14" s="39">
        <v>0</v>
      </c>
      <c r="H14" s="18" t="s">
        <v>3708</v>
      </c>
      <c r="I14" s="18" t="str">
        <f>_xlfn.XLOOKUP(Survey[[#This Row],[Q1]],Survey_codes,Survey_values)</f>
        <v>Dissatisfied</v>
      </c>
      <c r="J14" s="18" t="str">
        <f>_xlfn.XLOOKUP(Survey[[#This Row],[Q2]],Survey_codes,Survey_values)</f>
        <v>Satisfied</v>
      </c>
      <c r="K14" s="18" t="str">
        <f>_xlfn.XLOOKUP(Survey[[#This Row],[Q5]],School_codes,School_values)</f>
        <v>Tutor</v>
      </c>
      <c r="L14" s="40">
        <f>_xlfn.XLOOKUP(Survey[[#This Row],[Q6]],Conference_codes,Conference_values,FALSE,-1)</f>
        <v>0</v>
      </c>
    </row>
    <row r="15" spans="1:12" x14ac:dyDescent="0.35">
      <c r="A15" s="35" t="s">
        <v>3744</v>
      </c>
      <c r="B15" s="36" t="s">
        <v>3732</v>
      </c>
      <c r="C15" s="36" t="s">
        <v>3733</v>
      </c>
      <c r="D15" s="36" t="s">
        <v>3733</v>
      </c>
      <c r="E15" s="36" t="s">
        <v>3733</v>
      </c>
      <c r="F15" s="36" t="s">
        <v>3736</v>
      </c>
      <c r="G15" s="36">
        <v>1</v>
      </c>
      <c r="H15" s="21" t="s">
        <v>3708</v>
      </c>
      <c r="I15" s="21" t="str">
        <f>_xlfn.XLOOKUP(Survey[[#This Row],[Q1]],Survey_codes,Survey_values)</f>
        <v>Very Satisfied</v>
      </c>
      <c r="J15" s="21" t="str">
        <f>_xlfn.XLOOKUP(Survey[[#This Row],[Q2]],Survey_codes,Survey_values)</f>
        <v>Satisfied</v>
      </c>
      <c r="K15" s="21" t="str">
        <f>_xlfn.XLOOKUP(Survey[[#This Row],[Q5]],School_codes,School_values)</f>
        <v>Tutor</v>
      </c>
      <c r="L15" s="37">
        <f>_xlfn.XLOOKUP(Survey[[#This Row],[Q6]],Conference_codes,Conference_values,FALSE,-1)</f>
        <v>1</v>
      </c>
    </row>
    <row r="16" spans="1:12" x14ac:dyDescent="0.35">
      <c r="A16" s="38" t="s">
        <v>3745</v>
      </c>
      <c r="B16" s="39" t="s">
        <v>3732</v>
      </c>
      <c r="C16" s="39" t="s">
        <v>3733</v>
      </c>
      <c r="D16" s="39" t="s">
        <v>3732</v>
      </c>
      <c r="E16" s="39" t="s">
        <v>3732</v>
      </c>
      <c r="F16" s="39" t="s">
        <v>3732</v>
      </c>
      <c r="G16" s="39">
        <v>1</v>
      </c>
      <c r="H16" s="18" t="s">
        <v>3707</v>
      </c>
      <c r="I16" s="18" t="str">
        <f>_xlfn.XLOOKUP(Survey[[#This Row],[Q1]],Survey_codes,Survey_values)</f>
        <v>Very Satisfied</v>
      </c>
      <c r="J16" s="18" t="str">
        <f>_xlfn.XLOOKUP(Survey[[#This Row],[Q2]],Survey_codes,Survey_values)</f>
        <v>Satisfied</v>
      </c>
      <c r="K16" s="18" t="str">
        <f>_xlfn.XLOOKUP(Survey[[#This Row],[Q5]],School_codes,School_values)</f>
        <v>Public</v>
      </c>
      <c r="L16" s="40">
        <f>_xlfn.XLOOKUP(Survey[[#This Row],[Q6]],Conference_codes,Conference_values,FALSE,-1)</f>
        <v>1</v>
      </c>
    </row>
    <row r="17" spans="1:12" x14ac:dyDescent="0.35">
      <c r="A17" s="35" t="s">
        <v>3746</v>
      </c>
      <c r="B17" s="36" t="s">
        <v>3732</v>
      </c>
      <c r="C17" s="36" t="s">
        <v>3733</v>
      </c>
      <c r="D17" s="36" t="s">
        <v>3733</v>
      </c>
      <c r="E17" s="36" t="s">
        <v>3733</v>
      </c>
      <c r="F17" s="36" t="s">
        <v>3732</v>
      </c>
      <c r="G17" s="36">
        <v>2</v>
      </c>
      <c r="H17" s="21" t="s">
        <v>3707</v>
      </c>
      <c r="I17" s="21" t="str">
        <f>_xlfn.XLOOKUP(Survey[[#This Row],[Q1]],Survey_codes,Survey_values)</f>
        <v>Very Satisfied</v>
      </c>
      <c r="J17" s="21" t="str">
        <f>_xlfn.XLOOKUP(Survey[[#This Row],[Q2]],Survey_codes,Survey_values)</f>
        <v>Satisfied</v>
      </c>
      <c r="K17" s="21" t="str">
        <f>_xlfn.XLOOKUP(Survey[[#This Row],[Q5]],School_codes,School_values)</f>
        <v>Public</v>
      </c>
      <c r="L17" s="37">
        <f>_xlfn.XLOOKUP(Survey[[#This Row],[Q6]],Conference_codes,Conference_values,FALSE,-1)</f>
        <v>2</v>
      </c>
    </row>
    <row r="18" spans="1:12" x14ac:dyDescent="0.35">
      <c r="A18" s="38" t="s">
        <v>3747</v>
      </c>
      <c r="B18" s="39" t="s">
        <v>3736</v>
      </c>
      <c r="C18" s="39" t="s">
        <v>3733</v>
      </c>
      <c r="D18" s="39" t="s">
        <v>3733</v>
      </c>
      <c r="E18" s="39" t="s">
        <v>3733</v>
      </c>
      <c r="F18" s="39" t="s">
        <v>3732</v>
      </c>
      <c r="G18" s="39">
        <v>4</v>
      </c>
      <c r="H18" s="18" t="s">
        <v>3707</v>
      </c>
      <c r="I18" s="18" t="str">
        <f>_xlfn.XLOOKUP(Survey[[#This Row],[Q1]],Survey_codes,Survey_values)</f>
        <v>Very Dissatisfied</v>
      </c>
      <c r="J18" s="18" t="str">
        <f>_xlfn.XLOOKUP(Survey[[#This Row],[Q2]],Survey_codes,Survey_values)</f>
        <v>Satisfied</v>
      </c>
      <c r="K18" s="18" t="str">
        <f>_xlfn.XLOOKUP(Survey[[#This Row],[Q5]],School_codes,School_values)</f>
        <v>Public</v>
      </c>
      <c r="L18" s="40" t="str">
        <f>_xlfn.XLOOKUP(Survey[[#This Row],[Q6]],Conference_codes,Conference_values,FALSE,-1)</f>
        <v>3+</v>
      </c>
    </row>
    <row r="19" spans="1:12" x14ac:dyDescent="0.35">
      <c r="A19" s="35" t="s">
        <v>3748</v>
      </c>
      <c r="B19" s="36" t="s">
        <v>3732</v>
      </c>
      <c r="C19" s="36" t="s">
        <v>3732</v>
      </c>
      <c r="D19" s="36" t="s">
        <v>3732</v>
      </c>
      <c r="E19" s="36" t="s">
        <v>3733</v>
      </c>
      <c r="F19" s="36" t="s">
        <v>3734</v>
      </c>
      <c r="G19" s="36">
        <v>1</v>
      </c>
      <c r="H19" s="21" t="s">
        <v>3707</v>
      </c>
      <c r="I19" s="21" t="str">
        <f>_xlfn.XLOOKUP(Survey[[#This Row],[Q1]],Survey_codes,Survey_values)</f>
        <v>Very Satisfied</v>
      </c>
      <c r="J19" s="21" t="str">
        <f>_xlfn.XLOOKUP(Survey[[#This Row],[Q2]],Survey_codes,Survey_values)</f>
        <v>Very Satisfied</v>
      </c>
      <c r="K19" s="21" t="str">
        <f>_xlfn.XLOOKUP(Survey[[#This Row],[Q5]],School_codes,School_values)</f>
        <v>Online</v>
      </c>
      <c r="L19" s="37">
        <f>_xlfn.XLOOKUP(Survey[[#This Row],[Q6]],Conference_codes,Conference_values,FALSE,-1)</f>
        <v>1</v>
      </c>
    </row>
    <row r="20" spans="1:12" x14ac:dyDescent="0.35">
      <c r="A20" s="38" t="s">
        <v>3749</v>
      </c>
      <c r="B20" s="39" t="s">
        <v>3732</v>
      </c>
      <c r="C20" s="39" t="s">
        <v>3733</v>
      </c>
      <c r="D20" s="39" t="s">
        <v>3733</v>
      </c>
      <c r="E20" s="39" t="s">
        <v>3733</v>
      </c>
      <c r="F20" s="39" t="s">
        <v>3732</v>
      </c>
      <c r="G20" s="39">
        <v>2</v>
      </c>
      <c r="H20" s="18" t="s">
        <v>3707</v>
      </c>
      <c r="I20" s="18" t="str">
        <f>_xlfn.XLOOKUP(Survey[[#This Row],[Q1]],Survey_codes,Survey_values)</f>
        <v>Very Satisfied</v>
      </c>
      <c r="J20" s="18" t="str">
        <f>_xlfn.XLOOKUP(Survey[[#This Row],[Q2]],Survey_codes,Survey_values)</f>
        <v>Satisfied</v>
      </c>
      <c r="K20" s="18" t="str">
        <f>_xlfn.XLOOKUP(Survey[[#This Row],[Q5]],School_codes,School_values)</f>
        <v>Public</v>
      </c>
      <c r="L20" s="40">
        <f>_xlfn.XLOOKUP(Survey[[#This Row],[Q6]],Conference_codes,Conference_values,FALSE,-1)</f>
        <v>2</v>
      </c>
    </row>
    <row r="21" spans="1:12" x14ac:dyDescent="0.35">
      <c r="A21" s="35" t="s">
        <v>3750</v>
      </c>
      <c r="B21" s="36" t="s">
        <v>3732</v>
      </c>
      <c r="C21" s="36" t="s">
        <v>3732</v>
      </c>
      <c r="D21" s="36" t="s">
        <v>3732</v>
      </c>
      <c r="E21" s="36" t="s">
        <v>3733</v>
      </c>
      <c r="F21" s="36" t="s">
        <v>3733</v>
      </c>
      <c r="G21" s="36">
        <v>5</v>
      </c>
      <c r="H21" s="21" t="s">
        <v>3707</v>
      </c>
      <c r="I21" s="21" t="str">
        <f>_xlfn.XLOOKUP(Survey[[#This Row],[Q1]],Survey_codes,Survey_values)</f>
        <v>Very Satisfied</v>
      </c>
      <c r="J21" s="21" t="str">
        <f>_xlfn.XLOOKUP(Survey[[#This Row],[Q2]],Survey_codes,Survey_values)</f>
        <v>Very Satisfied</v>
      </c>
      <c r="K21" s="21" t="str">
        <f>_xlfn.XLOOKUP(Survey[[#This Row],[Q5]],School_codes,School_values)</f>
        <v>Private</v>
      </c>
      <c r="L21" s="37" t="str">
        <f>_xlfn.XLOOKUP(Survey[[#This Row],[Q6]],Conference_codes,Conference_values,FALSE,-1)</f>
        <v>3+</v>
      </c>
    </row>
    <row r="22" spans="1:12" x14ac:dyDescent="0.35">
      <c r="A22" s="38" t="s">
        <v>3751</v>
      </c>
      <c r="B22" s="39" t="s">
        <v>3732</v>
      </c>
      <c r="C22" s="39" t="s">
        <v>3732</v>
      </c>
      <c r="D22" s="39" t="s">
        <v>3734</v>
      </c>
      <c r="E22" s="39" t="s">
        <v>3732</v>
      </c>
      <c r="F22" s="39" t="s">
        <v>3733</v>
      </c>
      <c r="G22" s="39">
        <v>3</v>
      </c>
      <c r="H22" s="18" t="s">
        <v>3707</v>
      </c>
      <c r="I22" s="18" t="str">
        <f>_xlfn.XLOOKUP(Survey[[#This Row],[Q1]],Survey_codes,Survey_values)</f>
        <v>Very Satisfied</v>
      </c>
      <c r="J22" s="18" t="str">
        <f>_xlfn.XLOOKUP(Survey[[#This Row],[Q2]],Survey_codes,Survey_values)</f>
        <v>Very Satisfied</v>
      </c>
      <c r="K22" s="18" t="str">
        <f>_xlfn.XLOOKUP(Survey[[#This Row],[Q5]],School_codes,School_values)</f>
        <v>Private</v>
      </c>
      <c r="L22" s="40" t="str">
        <f>_xlfn.XLOOKUP(Survey[[#This Row],[Q6]],Conference_codes,Conference_values,FALSE,-1)</f>
        <v>3+</v>
      </c>
    </row>
    <row r="23" spans="1:12" x14ac:dyDescent="0.35">
      <c r="A23" s="35" t="s">
        <v>3752</v>
      </c>
      <c r="B23" s="36" t="s">
        <v>3732</v>
      </c>
      <c r="C23" s="36" t="s">
        <v>3733</v>
      </c>
      <c r="D23" s="36" t="s">
        <v>3732</v>
      </c>
      <c r="E23" s="36" t="s">
        <v>3736</v>
      </c>
      <c r="F23" s="36" t="s">
        <v>3732</v>
      </c>
      <c r="G23" s="36">
        <v>6</v>
      </c>
      <c r="H23" s="21" t="s">
        <v>3707</v>
      </c>
      <c r="I23" s="21" t="str">
        <f>_xlfn.XLOOKUP(Survey[[#This Row],[Q1]],Survey_codes,Survey_values)</f>
        <v>Very Satisfied</v>
      </c>
      <c r="J23" s="21" t="str">
        <f>_xlfn.XLOOKUP(Survey[[#This Row],[Q2]],Survey_codes,Survey_values)</f>
        <v>Satisfied</v>
      </c>
      <c r="K23" s="21" t="str">
        <f>_xlfn.XLOOKUP(Survey[[#This Row],[Q5]],School_codes,School_values)</f>
        <v>Public</v>
      </c>
      <c r="L23" s="37" t="str">
        <f>_xlfn.XLOOKUP(Survey[[#This Row],[Q6]],Conference_codes,Conference_values,FALSE,-1)</f>
        <v>3+</v>
      </c>
    </row>
    <row r="24" spans="1:12" x14ac:dyDescent="0.35">
      <c r="A24" s="38" t="s">
        <v>3753</v>
      </c>
      <c r="B24" s="39" t="s">
        <v>3733</v>
      </c>
      <c r="C24" s="39" t="s">
        <v>3733</v>
      </c>
      <c r="D24" s="39" t="s">
        <v>3733</v>
      </c>
      <c r="E24" s="39" t="s">
        <v>3733</v>
      </c>
      <c r="F24" s="39" t="s">
        <v>3734</v>
      </c>
      <c r="G24" s="39">
        <v>1</v>
      </c>
      <c r="H24" s="18" t="s">
        <v>3708</v>
      </c>
      <c r="I24" s="18" t="str">
        <f>_xlfn.XLOOKUP(Survey[[#This Row],[Q1]],Survey_codes,Survey_values)</f>
        <v>Satisfied</v>
      </c>
      <c r="J24" s="18" t="str">
        <f>_xlfn.XLOOKUP(Survey[[#This Row],[Q2]],Survey_codes,Survey_values)</f>
        <v>Satisfied</v>
      </c>
      <c r="K24" s="18" t="str">
        <f>_xlfn.XLOOKUP(Survey[[#This Row],[Q5]],School_codes,School_values)</f>
        <v>Online</v>
      </c>
      <c r="L24" s="40">
        <f>_xlfn.XLOOKUP(Survey[[#This Row],[Q6]],Conference_codes,Conference_values,FALSE,-1)</f>
        <v>1</v>
      </c>
    </row>
    <row r="25" spans="1:12" x14ac:dyDescent="0.35">
      <c r="A25" s="35" t="s">
        <v>3754</v>
      </c>
      <c r="B25" s="36" t="s">
        <v>3732</v>
      </c>
      <c r="C25" s="36" t="s">
        <v>3732</v>
      </c>
      <c r="D25" s="36" t="s">
        <v>3733</v>
      </c>
      <c r="E25" s="36" t="s">
        <v>3733</v>
      </c>
      <c r="F25" s="36" t="s">
        <v>3732</v>
      </c>
      <c r="G25" s="36">
        <v>4</v>
      </c>
      <c r="H25" s="21" t="s">
        <v>3707</v>
      </c>
      <c r="I25" s="21" t="str">
        <f>_xlfn.XLOOKUP(Survey[[#This Row],[Q1]],Survey_codes,Survey_values)</f>
        <v>Very Satisfied</v>
      </c>
      <c r="J25" s="21" t="str">
        <f>_xlfn.XLOOKUP(Survey[[#This Row],[Q2]],Survey_codes,Survey_values)</f>
        <v>Very Satisfied</v>
      </c>
      <c r="K25" s="21" t="str">
        <f>_xlfn.XLOOKUP(Survey[[#This Row],[Q5]],School_codes,School_values)</f>
        <v>Public</v>
      </c>
      <c r="L25" s="37" t="str">
        <f>_xlfn.XLOOKUP(Survey[[#This Row],[Q6]],Conference_codes,Conference_values,FALSE,-1)</f>
        <v>3+</v>
      </c>
    </row>
    <row r="26" spans="1:12" x14ac:dyDescent="0.35">
      <c r="A26" s="38" t="s">
        <v>3755</v>
      </c>
      <c r="B26" s="39" t="s">
        <v>3732</v>
      </c>
      <c r="C26" s="39" t="s">
        <v>3732</v>
      </c>
      <c r="D26" s="39" t="s">
        <v>3732</v>
      </c>
      <c r="E26" s="39" t="s">
        <v>3733</v>
      </c>
      <c r="F26" s="39" t="s">
        <v>3733</v>
      </c>
      <c r="G26" s="39">
        <v>4</v>
      </c>
      <c r="H26" s="18" t="s">
        <v>3707</v>
      </c>
      <c r="I26" s="18" t="str">
        <f>_xlfn.XLOOKUP(Survey[[#This Row],[Q1]],Survey_codes,Survey_values)</f>
        <v>Very Satisfied</v>
      </c>
      <c r="J26" s="18" t="str">
        <f>_xlfn.XLOOKUP(Survey[[#This Row],[Q2]],Survey_codes,Survey_values)</f>
        <v>Very Satisfied</v>
      </c>
      <c r="K26" s="18" t="str">
        <f>_xlfn.XLOOKUP(Survey[[#This Row],[Q5]],School_codes,School_values)</f>
        <v>Private</v>
      </c>
      <c r="L26" s="40" t="str">
        <f>_xlfn.XLOOKUP(Survey[[#This Row],[Q6]],Conference_codes,Conference_values,FALSE,-1)</f>
        <v>3+</v>
      </c>
    </row>
    <row r="27" spans="1:12" x14ac:dyDescent="0.35">
      <c r="A27" s="35" t="s">
        <v>3756</v>
      </c>
      <c r="B27" s="36" t="s">
        <v>3732</v>
      </c>
      <c r="C27" s="36" t="s">
        <v>3733</v>
      </c>
      <c r="D27" s="36" t="s">
        <v>3733</v>
      </c>
      <c r="E27" s="36" t="s">
        <v>3733</v>
      </c>
      <c r="F27" s="36" t="s">
        <v>3732</v>
      </c>
      <c r="G27" s="36">
        <v>2</v>
      </c>
      <c r="H27" s="21" t="s">
        <v>3707</v>
      </c>
      <c r="I27" s="21" t="str">
        <f>_xlfn.XLOOKUP(Survey[[#This Row],[Q1]],Survey_codes,Survey_values)</f>
        <v>Very Satisfied</v>
      </c>
      <c r="J27" s="21" t="str">
        <f>_xlfn.XLOOKUP(Survey[[#This Row],[Q2]],Survey_codes,Survey_values)</f>
        <v>Satisfied</v>
      </c>
      <c r="K27" s="21" t="str">
        <f>_xlfn.XLOOKUP(Survey[[#This Row],[Q5]],School_codes,School_values)</f>
        <v>Public</v>
      </c>
      <c r="L27" s="37">
        <f>_xlfn.XLOOKUP(Survey[[#This Row],[Q6]],Conference_codes,Conference_values,FALSE,-1)</f>
        <v>2</v>
      </c>
    </row>
    <row r="28" spans="1:12" x14ac:dyDescent="0.35">
      <c r="A28" s="38" t="s">
        <v>3757</v>
      </c>
      <c r="B28" s="39" t="s">
        <v>3732</v>
      </c>
      <c r="C28" s="39" t="s">
        <v>3733</v>
      </c>
      <c r="D28" s="39" t="s">
        <v>3733</v>
      </c>
      <c r="E28" s="39" t="s">
        <v>3732</v>
      </c>
      <c r="F28" s="39" t="s">
        <v>3732</v>
      </c>
      <c r="G28" s="39">
        <v>1</v>
      </c>
      <c r="H28" s="18" t="s">
        <v>3707</v>
      </c>
      <c r="I28" s="18" t="str">
        <f>_xlfn.XLOOKUP(Survey[[#This Row],[Q1]],Survey_codes,Survey_values)</f>
        <v>Very Satisfied</v>
      </c>
      <c r="J28" s="18" t="str">
        <f>_xlfn.XLOOKUP(Survey[[#This Row],[Q2]],Survey_codes,Survey_values)</f>
        <v>Satisfied</v>
      </c>
      <c r="K28" s="18" t="str">
        <f>_xlfn.XLOOKUP(Survey[[#This Row],[Q5]],School_codes,School_values)</f>
        <v>Public</v>
      </c>
      <c r="L28" s="40">
        <f>_xlfn.XLOOKUP(Survey[[#This Row],[Q6]],Conference_codes,Conference_values,FALSE,-1)</f>
        <v>1</v>
      </c>
    </row>
    <row r="29" spans="1:12" x14ac:dyDescent="0.35">
      <c r="A29" s="35" t="s">
        <v>3758</v>
      </c>
      <c r="B29" s="36" t="s">
        <v>3733</v>
      </c>
      <c r="C29" s="36" t="s">
        <v>3732</v>
      </c>
      <c r="D29" s="36" t="s">
        <v>3733</v>
      </c>
      <c r="E29" s="36" t="s">
        <v>3733</v>
      </c>
      <c r="F29" s="36" t="s">
        <v>3734</v>
      </c>
      <c r="G29" s="36">
        <v>1</v>
      </c>
      <c r="H29" s="21" t="s">
        <v>3707</v>
      </c>
      <c r="I29" s="21" t="str">
        <f>_xlfn.XLOOKUP(Survey[[#This Row],[Q1]],Survey_codes,Survey_values)</f>
        <v>Satisfied</v>
      </c>
      <c r="J29" s="21" t="str">
        <f>_xlfn.XLOOKUP(Survey[[#This Row],[Q2]],Survey_codes,Survey_values)</f>
        <v>Very Satisfied</v>
      </c>
      <c r="K29" s="21" t="str">
        <f>_xlfn.XLOOKUP(Survey[[#This Row],[Q5]],School_codes,School_values)</f>
        <v>Online</v>
      </c>
      <c r="L29" s="37">
        <f>_xlfn.XLOOKUP(Survey[[#This Row],[Q6]],Conference_codes,Conference_values,FALSE,-1)</f>
        <v>1</v>
      </c>
    </row>
    <row r="30" spans="1:12" x14ac:dyDescent="0.35">
      <c r="A30" s="38" t="s">
        <v>3759</v>
      </c>
      <c r="B30" s="39" t="s">
        <v>3734</v>
      </c>
      <c r="C30" s="39" t="s">
        <v>3733</v>
      </c>
      <c r="D30" s="39" t="s">
        <v>3733</v>
      </c>
      <c r="E30" s="39" t="s">
        <v>3733</v>
      </c>
      <c r="F30" s="39" t="s">
        <v>3732</v>
      </c>
      <c r="G30" s="39">
        <v>4</v>
      </c>
      <c r="H30" s="18" t="s">
        <v>3707</v>
      </c>
      <c r="I30" s="18" t="str">
        <f>_xlfn.XLOOKUP(Survey[[#This Row],[Q1]],Survey_codes,Survey_values)</f>
        <v>Dissatisfied</v>
      </c>
      <c r="J30" s="18" t="str">
        <f>_xlfn.XLOOKUP(Survey[[#This Row],[Q2]],Survey_codes,Survey_values)</f>
        <v>Satisfied</v>
      </c>
      <c r="K30" s="18" t="str">
        <f>_xlfn.XLOOKUP(Survey[[#This Row],[Q5]],School_codes,School_values)</f>
        <v>Public</v>
      </c>
      <c r="L30" s="40" t="str">
        <f>_xlfn.XLOOKUP(Survey[[#This Row],[Q6]],Conference_codes,Conference_values,FALSE,-1)</f>
        <v>3+</v>
      </c>
    </row>
    <row r="31" spans="1:12" x14ac:dyDescent="0.35">
      <c r="A31" s="35" t="s">
        <v>3760</v>
      </c>
      <c r="B31" s="36" t="s">
        <v>3732</v>
      </c>
      <c r="C31" s="36" t="s">
        <v>3732</v>
      </c>
      <c r="D31" s="36" t="s">
        <v>3733</v>
      </c>
      <c r="E31" s="36" t="s">
        <v>3733</v>
      </c>
      <c r="F31" s="36" t="s">
        <v>3733</v>
      </c>
      <c r="G31" s="36">
        <v>4</v>
      </c>
      <c r="H31" s="21" t="s">
        <v>3707</v>
      </c>
      <c r="I31" s="21" t="str">
        <f>_xlfn.XLOOKUP(Survey[[#This Row],[Q1]],Survey_codes,Survey_values)</f>
        <v>Very Satisfied</v>
      </c>
      <c r="J31" s="21" t="str">
        <f>_xlfn.XLOOKUP(Survey[[#This Row],[Q2]],Survey_codes,Survey_values)</f>
        <v>Very Satisfied</v>
      </c>
      <c r="K31" s="21" t="str">
        <f>_xlfn.XLOOKUP(Survey[[#This Row],[Q5]],School_codes,School_values)</f>
        <v>Private</v>
      </c>
      <c r="L31" s="37" t="str">
        <f>_xlfn.XLOOKUP(Survey[[#This Row],[Q6]],Conference_codes,Conference_values,FALSE,-1)</f>
        <v>3+</v>
      </c>
    </row>
    <row r="32" spans="1:12" x14ac:dyDescent="0.35">
      <c r="A32" s="38" t="s">
        <v>3761</v>
      </c>
      <c r="B32" s="39" t="s">
        <v>3734</v>
      </c>
      <c r="C32" s="39" t="s">
        <v>3733</v>
      </c>
      <c r="D32" s="39" t="s">
        <v>3732</v>
      </c>
      <c r="E32" s="39" t="s">
        <v>3732</v>
      </c>
      <c r="F32" s="39" t="s">
        <v>3734</v>
      </c>
      <c r="G32" s="39">
        <v>0</v>
      </c>
      <c r="H32" s="18" t="s">
        <v>3708</v>
      </c>
      <c r="I32" s="18" t="str">
        <f>_xlfn.XLOOKUP(Survey[[#This Row],[Q1]],Survey_codes,Survey_values)</f>
        <v>Dissatisfied</v>
      </c>
      <c r="J32" s="18" t="str">
        <f>_xlfn.XLOOKUP(Survey[[#This Row],[Q2]],Survey_codes,Survey_values)</f>
        <v>Satisfied</v>
      </c>
      <c r="K32" s="18" t="str">
        <f>_xlfn.XLOOKUP(Survey[[#This Row],[Q5]],School_codes,School_values)</f>
        <v>Online</v>
      </c>
      <c r="L32" s="40">
        <f>_xlfn.XLOOKUP(Survey[[#This Row],[Q6]],Conference_codes,Conference_values,FALSE,-1)</f>
        <v>0</v>
      </c>
    </row>
    <row r="33" spans="1:12" x14ac:dyDescent="0.35">
      <c r="A33" s="35" t="s">
        <v>3762</v>
      </c>
      <c r="B33" s="36" t="s">
        <v>3733</v>
      </c>
      <c r="C33" s="36" t="s">
        <v>3733</v>
      </c>
      <c r="D33" s="36" t="s">
        <v>3733</v>
      </c>
      <c r="E33" s="36" t="s">
        <v>3732</v>
      </c>
      <c r="F33" s="36" t="s">
        <v>3732</v>
      </c>
      <c r="G33" s="36">
        <v>0</v>
      </c>
      <c r="H33" s="21" t="s">
        <v>3708</v>
      </c>
      <c r="I33" s="21" t="str">
        <f>_xlfn.XLOOKUP(Survey[[#This Row],[Q1]],Survey_codes,Survey_values)</f>
        <v>Satisfied</v>
      </c>
      <c r="J33" s="21" t="str">
        <f>_xlfn.XLOOKUP(Survey[[#This Row],[Q2]],Survey_codes,Survey_values)</f>
        <v>Satisfied</v>
      </c>
      <c r="K33" s="21" t="str">
        <f>_xlfn.XLOOKUP(Survey[[#This Row],[Q5]],School_codes,School_values)</f>
        <v>Public</v>
      </c>
      <c r="L33" s="37">
        <f>_xlfn.XLOOKUP(Survey[[#This Row],[Q6]],Conference_codes,Conference_values,FALSE,-1)</f>
        <v>0</v>
      </c>
    </row>
    <row r="34" spans="1:12" x14ac:dyDescent="0.35">
      <c r="A34" s="38" t="s">
        <v>3763</v>
      </c>
      <c r="B34" s="39" t="s">
        <v>3732</v>
      </c>
      <c r="C34" s="39" t="s">
        <v>3732</v>
      </c>
      <c r="D34" s="39" t="s">
        <v>3733</v>
      </c>
      <c r="E34" s="39" t="s">
        <v>3734</v>
      </c>
      <c r="F34" s="39" t="s">
        <v>3732</v>
      </c>
      <c r="G34" s="39">
        <v>0</v>
      </c>
      <c r="H34" s="18" t="s">
        <v>3707</v>
      </c>
      <c r="I34" s="18" t="str">
        <f>_xlfn.XLOOKUP(Survey[[#This Row],[Q1]],Survey_codes,Survey_values)</f>
        <v>Very Satisfied</v>
      </c>
      <c r="J34" s="18" t="str">
        <f>_xlfn.XLOOKUP(Survey[[#This Row],[Q2]],Survey_codes,Survey_values)</f>
        <v>Very Satisfied</v>
      </c>
      <c r="K34" s="18" t="str">
        <f>_xlfn.XLOOKUP(Survey[[#This Row],[Q5]],School_codes,School_values)</f>
        <v>Public</v>
      </c>
      <c r="L34" s="40">
        <f>_xlfn.XLOOKUP(Survey[[#This Row],[Q6]],Conference_codes,Conference_values,FALSE,-1)</f>
        <v>0</v>
      </c>
    </row>
    <row r="35" spans="1:12" x14ac:dyDescent="0.35">
      <c r="A35" s="35" t="s">
        <v>3764</v>
      </c>
      <c r="B35" s="36" t="s">
        <v>3732</v>
      </c>
      <c r="C35" s="36" t="s">
        <v>3732</v>
      </c>
      <c r="D35" s="36" t="s">
        <v>3732</v>
      </c>
      <c r="E35" s="36" t="s">
        <v>3733</v>
      </c>
      <c r="F35" s="36" t="s">
        <v>3732</v>
      </c>
      <c r="G35" s="36">
        <v>3</v>
      </c>
      <c r="H35" s="21" t="s">
        <v>3707</v>
      </c>
      <c r="I35" s="21" t="str">
        <f>_xlfn.XLOOKUP(Survey[[#This Row],[Q1]],Survey_codes,Survey_values)</f>
        <v>Very Satisfied</v>
      </c>
      <c r="J35" s="21" t="str">
        <f>_xlfn.XLOOKUP(Survey[[#This Row],[Q2]],Survey_codes,Survey_values)</f>
        <v>Very Satisfied</v>
      </c>
      <c r="K35" s="21" t="str">
        <f>_xlfn.XLOOKUP(Survey[[#This Row],[Q5]],School_codes,School_values)</f>
        <v>Public</v>
      </c>
      <c r="L35" s="37" t="str">
        <f>_xlfn.XLOOKUP(Survey[[#This Row],[Q6]],Conference_codes,Conference_values,FALSE,-1)</f>
        <v>3+</v>
      </c>
    </row>
    <row r="36" spans="1:12" x14ac:dyDescent="0.35">
      <c r="A36" s="38" t="s">
        <v>3765</v>
      </c>
      <c r="B36" s="39" t="s">
        <v>3732</v>
      </c>
      <c r="C36" s="39" t="s">
        <v>3733</v>
      </c>
      <c r="D36" s="39" t="s">
        <v>3732</v>
      </c>
      <c r="E36" s="39" t="s">
        <v>3732</v>
      </c>
      <c r="F36" s="39" t="s">
        <v>3732</v>
      </c>
      <c r="G36" s="39">
        <v>4</v>
      </c>
      <c r="H36" s="18" t="s">
        <v>3707</v>
      </c>
      <c r="I36" s="18" t="str">
        <f>_xlfn.XLOOKUP(Survey[[#This Row],[Q1]],Survey_codes,Survey_values)</f>
        <v>Very Satisfied</v>
      </c>
      <c r="J36" s="18" t="str">
        <f>_xlfn.XLOOKUP(Survey[[#This Row],[Q2]],Survey_codes,Survey_values)</f>
        <v>Satisfied</v>
      </c>
      <c r="K36" s="18" t="str">
        <f>_xlfn.XLOOKUP(Survey[[#This Row],[Q5]],School_codes,School_values)</f>
        <v>Public</v>
      </c>
      <c r="L36" s="40" t="str">
        <f>_xlfn.XLOOKUP(Survey[[#This Row],[Q6]],Conference_codes,Conference_values,FALSE,-1)</f>
        <v>3+</v>
      </c>
    </row>
    <row r="37" spans="1:12" x14ac:dyDescent="0.35">
      <c r="A37" s="35" t="s">
        <v>3766</v>
      </c>
      <c r="B37" s="36" t="s">
        <v>3733</v>
      </c>
      <c r="C37" s="36" t="s">
        <v>3736</v>
      </c>
      <c r="D37" s="36" t="s">
        <v>3733</v>
      </c>
      <c r="E37" s="36" t="s">
        <v>3732</v>
      </c>
      <c r="F37" s="36" t="s">
        <v>3732</v>
      </c>
      <c r="G37" s="36">
        <v>4</v>
      </c>
      <c r="H37" s="21" t="s">
        <v>3707</v>
      </c>
      <c r="I37" s="21" t="str">
        <f>_xlfn.XLOOKUP(Survey[[#This Row],[Q1]],Survey_codes,Survey_values)</f>
        <v>Satisfied</v>
      </c>
      <c r="J37" s="21" t="str">
        <f>_xlfn.XLOOKUP(Survey[[#This Row],[Q2]],Survey_codes,Survey_values)</f>
        <v>Very Dissatisfied</v>
      </c>
      <c r="K37" s="21" t="str">
        <f>_xlfn.XLOOKUP(Survey[[#This Row],[Q5]],School_codes,School_values)</f>
        <v>Public</v>
      </c>
      <c r="L37" s="37" t="str">
        <f>_xlfn.XLOOKUP(Survey[[#This Row],[Q6]],Conference_codes,Conference_values,FALSE,-1)</f>
        <v>3+</v>
      </c>
    </row>
    <row r="38" spans="1:12" x14ac:dyDescent="0.35">
      <c r="A38" s="38" t="s">
        <v>3767</v>
      </c>
      <c r="B38" s="39" t="s">
        <v>3732</v>
      </c>
      <c r="C38" s="39" t="s">
        <v>3732</v>
      </c>
      <c r="D38" s="39" t="s">
        <v>3732</v>
      </c>
      <c r="E38" s="39" t="s">
        <v>3733</v>
      </c>
      <c r="F38" s="39" t="s">
        <v>3733</v>
      </c>
      <c r="G38" s="39">
        <v>6</v>
      </c>
      <c r="H38" s="18" t="s">
        <v>3707</v>
      </c>
      <c r="I38" s="18" t="str">
        <f>_xlfn.XLOOKUP(Survey[[#This Row],[Q1]],Survey_codes,Survey_values)</f>
        <v>Very Satisfied</v>
      </c>
      <c r="J38" s="18" t="str">
        <f>_xlfn.XLOOKUP(Survey[[#This Row],[Q2]],Survey_codes,Survey_values)</f>
        <v>Very Satisfied</v>
      </c>
      <c r="K38" s="18" t="str">
        <f>_xlfn.XLOOKUP(Survey[[#This Row],[Q5]],School_codes,School_values)</f>
        <v>Private</v>
      </c>
      <c r="L38" s="40" t="str">
        <f>_xlfn.XLOOKUP(Survey[[#This Row],[Q6]],Conference_codes,Conference_values,FALSE,-1)</f>
        <v>3+</v>
      </c>
    </row>
    <row r="39" spans="1:12" x14ac:dyDescent="0.35">
      <c r="A39" s="35" t="s">
        <v>3768</v>
      </c>
      <c r="B39" s="36" t="s">
        <v>3733</v>
      </c>
      <c r="C39" s="36" t="s">
        <v>3734</v>
      </c>
      <c r="D39" s="36" t="s">
        <v>3733</v>
      </c>
      <c r="E39" s="36" t="s">
        <v>3732</v>
      </c>
      <c r="F39" s="36" t="s">
        <v>3736</v>
      </c>
      <c r="G39" s="36">
        <v>0</v>
      </c>
      <c r="H39" s="21" t="s">
        <v>3708</v>
      </c>
      <c r="I39" s="21" t="str">
        <f>_xlfn.XLOOKUP(Survey[[#This Row],[Q1]],Survey_codes,Survey_values)</f>
        <v>Satisfied</v>
      </c>
      <c r="J39" s="21" t="str">
        <f>_xlfn.XLOOKUP(Survey[[#This Row],[Q2]],Survey_codes,Survey_values)</f>
        <v>Dissatisfied</v>
      </c>
      <c r="K39" s="21" t="str">
        <f>_xlfn.XLOOKUP(Survey[[#This Row],[Q5]],School_codes,School_values)</f>
        <v>Tutor</v>
      </c>
      <c r="L39" s="37">
        <f>_xlfn.XLOOKUP(Survey[[#This Row],[Q6]],Conference_codes,Conference_values,FALSE,-1)</f>
        <v>0</v>
      </c>
    </row>
    <row r="40" spans="1:12" x14ac:dyDescent="0.35">
      <c r="A40" s="38" t="s">
        <v>3769</v>
      </c>
      <c r="B40" s="39" t="s">
        <v>3732</v>
      </c>
      <c r="C40" s="39" t="s">
        <v>3734</v>
      </c>
      <c r="D40" s="39" t="s">
        <v>3733</v>
      </c>
      <c r="E40" s="39" t="s">
        <v>3733</v>
      </c>
      <c r="F40" s="39" t="s">
        <v>3732</v>
      </c>
      <c r="G40" s="39">
        <v>0</v>
      </c>
      <c r="H40" s="18" t="s">
        <v>3708</v>
      </c>
      <c r="I40" s="18" t="str">
        <f>_xlfn.XLOOKUP(Survey[[#This Row],[Q1]],Survey_codes,Survey_values)</f>
        <v>Very Satisfied</v>
      </c>
      <c r="J40" s="18" t="str">
        <f>_xlfn.XLOOKUP(Survey[[#This Row],[Q2]],Survey_codes,Survey_values)</f>
        <v>Dissatisfied</v>
      </c>
      <c r="K40" s="18" t="str">
        <f>_xlfn.XLOOKUP(Survey[[#This Row],[Q5]],School_codes,School_values)</f>
        <v>Public</v>
      </c>
      <c r="L40" s="40">
        <f>_xlfn.XLOOKUP(Survey[[#This Row],[Q6]],Conference_codes,Conference_values,FALSE,-1)</f>
        <v>0</v>
      </c>
    </row>
    <row r="41" spans="1:12" x14ac:dyDescent="0.35">
      <c r="A41" s="35" t="s">
        <v>3770</v>
      </c>
      <c r="B41" s="36" t="s">
        <v>3734</v>
      </c>
      <c r="C41" s="36" t="s">
        <v>3732</v>
      </c>
      <c r="D41" s="36" t="s">
        <v>3733</v>
      </c>
      <c r="E41" s="36" t="s">
        <v>3733</v>
      </c>
      <c r="F41" s="36" t="s">
        <v>3733</v>
      </c>
      <c r="G41" s="36">
        <v>3</v>
      </c>
      <c r="H41" s="21" t="s">
        <v>3707</v>
      </c>
      <c r="I41" s="21" t="str">
        <f>_xlfn.XLOOKUP(Survey[[#This Row],[Q1]],Survey_codes,Survey_values)</f>
        <v>Dissatisfied</v>
      </c>
      <c r="J41" s="21" t="str">
        <f>_xlfn.XLOOKUP(Survey[[#This Row],[Q2]],Survey_codes,Survey_values)</f>
        <v>Very Satisfied</v>
      </c>
      <c r="K41" s="21" t="str">
        <f>_xlfn.XLOOKUP(Survey[[#This Row],[Q5]],School_codes,School_values)</f>
        <v>Private</v>
      </c>
      <c r="L41" s="37" t="str">
        <f>_xlfn.XLOOKUP(Survey[[#This Row],[Q6]],Conference_codes,Conference_values,FALSE,-1)</f>
        <v>3+</v>
      </c>
    </row>
    <row r="42" spans="1:12" x14ac:dyDescent="0.35">
      <c r="A42" s="38" t="s">
        <v>3771</v>
      </c>
      <c r="B42" s="39" t="s">
        <v>3732</v>
      </c>
      <c r="C42" s="39" t="s">
        <v>3733</v>
      </c>
      <c r="D42" s="39" t="s">
        <v>3732</v>
      </c>
      <c r="E42" s="39" t="s">
        <v>3732</v>
      </c>
      <c r="F42" s="39" t="s">
        <v>3734</v>
      </c>
      <c r="G42" s="39">
        <v>2</v>
      </c>
      <c r="H42" s="18" t="s">
        <v>3707</v>
      </c>
      <c r="I42" s="18" t="str">
        <f>_xlfn.XLOOKUP(Survey[[#This Row],[Q1]],Survey_codes,Survey_values)</f>
        <v>Very Satisfied</v>
      </c>
      <c r="J42" s="18" t="str">
        <f>_xlfn.XLOOKUP(Survey[[#This Row],[Q2]],Survey_codes,Survey_values)</f>
        <v>Satisfied</v>
      </c>
      <c r="K42" s="18" t="str">
        <f>_xlfn.XLOOKUP(Survey[[#This Row],[Q5]],School_codes,School_values)</f>
        <v>Online</v>
      </c>
      <c r="L42" s="40">
        <f>_xlfn.XLOOKUP(Survey[[#This Row],[Q6]],Conference_codes,Conference_values,FALSE,-1)</f>
        <v>2</v>
      </c>
    </row>
    <row r="43" spans="1:12" x14ac:dyDescent="0.35">
      <c r="A43" s="35" t="s">
        <v>3772</v>
      </c>
      <c r="B43" s="36" t="s">
        <v>3732</v>
      </c>
      <c r="C43" s="36" t="s">
        <v>3732</v>
      </c>
      <c r="D43" s="36" t="s">
        <v>3733</v>
      </c>
      <c r="E43" s="36" t="s">
        <v>3732</v>
      </c>
      <c r="F43" s="36" t="s">
        <v>3732</v>
      </c>
      <c r="G43" s="36">
        <v>3</v>
      </c>
      <c r="H43" s="21" t="s">
        <v>3707</v>
      </c>
      <c r="I43" s="21" t="str">
        <f>_xlfn.XLOOKUP(Survey[[#This Row],[Q1]],Survey_codes,Survey_values)</f>
        <v>Very Satisfied</v>
      </c>
      <c r="J43" s="21" t="str">
        <f>_xlfn.XLOOKUP(Survey[[#This Row],[Q2]],Survey_codes,Survey_values)</f>
        <v>Very Satisfied</v>
      </c>
      <c r="K43" s="21" t="str">
        <f>_xlfn.XLOOKUP(Survey[[#This Row],[Q5]],School_codes,School_values)</f>
        <v>Public</v>
      </c>
      <c r="L43" s="37" t="str">
        <f>_xlfn.XLOOKUP(Survey[[#This Row],[Q6]],Conference_codes,Conference_values,FALSE,-1)</f>
        <v>3+</v>
      </c>
    </row>
    <row r="44" spans="1:12" x14ac:dyDescent="0.35">
      <c r="A44" s="38" t="s">
        <v>3773</v>
      </c>
      <c r="B44" s="39" t="s">
        <v>3733</v>
      </c>
      <c r="C44" s="39" t="s">
        <v>3733</v>
      </c>
      <c r="D44" s="39" t="s">
        <v>3734</v>
      </c>
      <c r="E44" s="39" t="s">
        <v>3733</v>
      </c>
      <c r="F44" s="39" t="s">
        <v>3732</v>
      </c>
      <c r="G44" s="39">
        <v>4</v>
      </c>
      <c r="H44" s="18" t="s">
        <v>3707</v>
      </c>
      <c r="I44" s="18" t="str">
        <f>_xlfn.XLOOKUP(Survey[[#This Row],[Q1]],Survey_codes,Survey_values)</f>
        <v>Satisfied</v>
      </c>
      <c r="J44" s="18" t="str">
        <f>_xlfn.XLOOKUP(Survey[[#This Row],[Q2]],Survey_codes,Survey_values)</f>
        <v>Satisfied</v>
      </c>
      <c r="K44" s="18" t="str">
        <f>_xlfn.XLOOKUP(Survey[[#This Row],[Q5]],School_codes,School_values)</f>
        <v>Public</v>
      </c>
      <c r="L44" s="40" t="str">
        <f>_xlfn.XLOOKUP(Survey[[#This Row],[Q6]],Conference_codes,Conference_values,FALSE,-1)</f>
        <v>3+</v>
      </c>
    </row>
    <row r="45" spans="1:12" x14ac:dyDescent="0.35">
      <c r="A45" s="35" t="s">
        <v>3774</v>
      </c>
      <c r="B45" s="36" t="s">
        <v>3732</v>
      </c>
      <c r="C45" s="36" t="s">
        <v>3732</v>
      </c>
      <c r="D45" s="36" t="s">
        <v>3732</v>
      </c>
      <c r="E45" s="36" t="s">
        <v>3733</v>
      </c>
      <c r="F45" s="36" t="s">
        <v>3732</v>
      </c>
      <c r="G45" s="36">
        <v>5</v>
      </c>
      <c r="H45" s="21" t="s">
        <v>3707</v>
      </c>
      <c r="I45" s="21" t="str">
        <f>_xlfn.XLOOKUP(Survey[[#This Row],[Q1]],Survey_codes,Survey_values)</f>
        <v>Very Satisfied</v>
      </c>
      <c r="J45" s="21" t="str">
        <f>_xlfn.XLOOKUP(Survey[[#This Row],[Q2]],Survey_codes,Survey_values)</f>
        <v>Very Satisfied</v>
      </c>
      <c r="K45" s="21" t="str">
        <f>_xlfn.XLOOKUP(Survey[[#This Row],[Q5]],School_codes,School_values)</f>
        <v>Public</v>
      </c>
      <c r="L45" s="37" t="str">
        <f>_xlfn.XLOOKUP(Survey[[#This Row],[Q6]],Conference_codes,Conference_values,FALSE,-1)</f>
        <v>3+</v>
      </c>
    </row>
    <row r="46" spans="1:12" x14ac:dyDescent="0.35">
      <c r="A46" s="38" t="s">
        <v>3775</v>
      </c>
      <c r="B46" s="39" t="s">
        <v>3732</v>
      </c>
      <c r="C46" s="39" t="s">
        <v>3733</v>
      </c>
      <c r="D46" s="39" t="s">
        <v>3733</v>
      </c>
      <c r="E46" s="39" t="s">
        <v>3733</v>
      </c>
      <c r="F46" s="39" t="s">
        <v>3733</v>
      </c>
      <c r="G46" s="39">
        <v>6</v>
      </c>
      <c r="H46" s="18" t="s">
        <v>3707</v>
      </c>
      <c r="I46" s="18" t="str">
        <f>_xlfn.XLOOKUP(Survey[[#This Row],[Q1]],Survey_codes,Survey_values)</f>
        <v>Very Satisfied</v>
      </c>
      <c r="J46" s="18" t="str">
        <f>_xlfn.XLOOKUP(Survey[[#This Row],[Q2]],Survey_codes,Survey_values)</f>
        <v>Satisfied</v>
      </c>
      <c r="K46" s="18" t="str">
        <f>_xlfn.XLOOKUP(Survey[[#This Row],[Q5]],School_codes,School_values)</f>
        <v>Private</v>
      </c>
      <c r="L46" s="40" t="str">
        <f>_xlfn.XLOOKUP(Survey[[#This Row],[Q6]],Conference_codes,Conference_values,FALSE,-1)</f>
        <v>3+</v>
      </c>
    </row>
    <row r="47" spans="1:12" x14ac:dyDescent="0.35">
      <c r="A47" s="35" t="s">
        <v>3776</v>
      </c>
      <c r="B47" s="36" t="s">
        <v>3732</v>
      </c>
      <c r="C47" s="36" t="s">
        <v>3733</v>
      </c>
      <c r="D47" s="36" t="s">
        <v>3732</v>
      </c>
      <c r="E47" s="36" t="s">
        <v>3732</v>
      </c>
      <c r="F47" s="36" t="s">
        <v>3734</v>
      </c>
      <c r="G47" s="36">
        <v>1</v>
      </c>
      <c r="H47" s="21" t="s">
        <v>3707</v>
      </c>
      <c r="I47" s="21" t="str">
        <f>_xlfn.XLOOKUP(Survey[[#This Row],[Q1]],Survey_codes,Survey_values)</f>
        <v>Very Satisfied</v>
      </c>
      <c r="J47" s="21" t="str">
        <f>_xlfn.XLOOKUP(Survey[[#This Row],[Q2]],Survey_codes,Survey_values)</f>
        <v>Satisfied</v>
      </c>
      <c r="K47" s="21" t="str">
        <f>_xlfn.XLOOKUP(Survey[[#This Row],[Q5]],School_codes,School_values)</f>
        <v>Online</v>
      </c>
      <c r="L47" s="37">
        <f>_xlfn.XLOOKUP(Survey[[#This Row],[Q6]],Conference_codes,Conference_values,FALSE,-1)</f>
        <v>1</v>
      </c>
    </row>
    <row r="48" spans="1:12" x14ac:dyDescent="0.35">
      <c r="A48" s="38" t="s">
        <v>3777</v>
      </c>
      <c r="B48" s="39" t="s">
        <v>3732</v>
      </c>
      <c r="C48" s="39" t="s">
        <v>3733</v>
      </c>
      <c r="D48" s="39" t="s">
        <v>3733</v>
      </c>
      <c r="E48" s="39" t="s">
        <v>3733</v>
      </c>
      <c r="F48" s="39" t="s">
        <v>3732</v>
      </c>
      <c r="G48" s="39">
        <v>2</v>
      </c>
      <c r="H48" s="18" t="s">
        <v>3707</v>
      </c>
      <c r="I48" s="18" t="str">
        <f>_xlfn.XLOOKUP(Survey[[#This Row],[Q1]],Survey_codes,Survey_values)</f>
        <v>Very Satisfied</v>
      </c>
      <c r="J48" s="18" t="str">
        <f>_xlfn.XLOOKUP(Survey[[#This Row],[Q2]],Survey_codes,Survey_values)</f>
        <v>Satisfied</v>
      </c>
      <c r="K48" s="18" t="str">
        <f>_xlfn.XLOOKUP(Survey[[#This Row],[Q5]],School_codes,School_values)</f>
        <v>Public</v>
      </c>
      <c r="L48" s="40">
        <f>_xlfn.XLOOKUP(Survey[[#This Row],[Q6]],Conference_codes,Conference_values,FALSE,-1)</f>
        <v>2</v>
      </c>
    </row>
    <row r="49" spans="1:12" x14ac:dyDescent="0.35">
      <c r="A49" s="35" t="s">
        <v>3778</v>
      </c>
      <c r="B49" s="36" t="s">
        <v>3734</v>
      </c>
      <c r="C49" s="36" t="s">
        <v>3733</v>
      </c>
      <c r="D49" s="36" t="s">
        <v>3733</v>
      </c>
      <c r="E49" s="36" t="s">
        <v>3734</v>
      </c>
      <c r="F49" s="36" t="s">
        <v>3732</v>
      </c>
      <c r="G49" s="36">
        <v>1</v>
      </c>
      <c r="H49" s="21" t="s">
        <v>3708</v>
      </c>
      <c r="I49" s="21" t="str">
        <f>_xlfn.XLOOKUP(Survey[[#This Row],[Q1]],Survey_codes,Survey_values)</f>
        <v>Dissatisfied</v>
      </c>
      <c r="J49" s="21" t="str">
        <f>_xlfn.XLOOKUP(Survey[[#This Row],[Q2]],Survey_codes,Survey_values)</f>
        <v>Satisfied</v>
      </c>
      <c r="K49" s="21" t="str">
        <f>_xlfn.XLOOKUP(Survey[[#This Row],[Q5]],School_codes,School_values)</f>
        <v>Public</v>
      </c>
      <c r="L49" s="37">
        <f>_xlfn.XLOOKUP(Survey[[#This Row],[Q6]],Conference_codes,Conference_values,FALSE,-1)</f>
        <v>1</v>
      </c>
    </row>
    <row r="50" spans="1:12" x14ac:dyDescent="0.35">
      <c r="A50" s="38" t="s">
        <v>3779</v>
      </c>
      <c r="B50" s="39" t="s">
        <v>3732</v>
      </c>
      <c r="C50" s="39" t="s">
        <v>3732</v>
      </c>
      <c r="D50" s="39" t="s">
        <v>3732</v>
      </c>
      <c r="E50" s="39" t="s">
        <v>3733</v>
      </c>
      <c r="F50" s="39" t="s">
        <v>3732</v>
      </c>
      <c r="G50" s="39">
        <v>4</v>
      </c>
      <c r="H50" s="18" t="s">
        <v>3707</v>
      </c>
      <c r="I50" s="18" t="str">
        <f>_xlfn.XLOOKUP(Survey[[#This Row],[Q1]],Survey_codes,Survey_values)</f>
        <v>Very Satisfied</v>
      </c>
      <c r="J50" s="18" t="str">
        <f>_xlfn.XLOOKUP(Survey[[#This Row],[Q2]],Survey_codes,Survey_values)</f>
        <v>Very Satisfied</v>
      </c>
      <c r="K50" s="18" t="str">
        <f>_xlfn.XLOOKUP(Survey[[#This Row],[Q5]],School_codes,School_values)</f>
        <v>Public</v>
      </c>
      <c r="L50" s="40" t="str">
        <f>_xlfn.XLOOKUP(Survey[[#This Row],[Q6]],Conference_codes,Conference_values,FALSE,-1)</f>
        <v>3+</v>
      </c>
    </row>
    <row r="51" spans="1:12" x14ac:dyDescent="0.35">
      <c r="A51" s="35" t="s">
        <v>3780</v>
      </c>
      <c r="B51" s="36" t="s">
        <v>3736</v>
      </c>
      <c r="C51" s="36" t="s">
        <v>3733</v>
      </c>
      <c r="D51" s="36" t="s">
        <v>3733</v>
      </c>
      <c r="E51" s="36" t="s">
        <v>3734</v>
      </c>
      <c r="F51" s="36" t="s">
        <v>3736</v>
      </c>
      <c r="G51" s="36">
        <v>0</v>
      </c>
      <c r="H51" s="21" t="s">
        <v>3708</v>
      </c>
      <c r="I51" s="21" t="str">
        <f>_xlfn.XLOOKUP(Survey[[#This Row],[Q1]],Survey_codes,Survey_values)</f>
        <v>Very Dissatisfied</v>
      </c>
      <c r="J51" s="21" t="str">
        <f>_xlfn.XLOOKUP(Survey[[#This Row],[Q2]],Survey_codes,Survey_values)</f>
        <v>Satisfied</v>
      </c>
      <c r="K51" s="21" t="str">
        <f>_xlfn.XLOOKUP(Survey[[#This Row],[Q5]],School_codes,School_values)</f>
        <v>Tutor</v>
      </c>
      <c r="L51" s="37">
        <f>_xlfn.XLOOKUP(Survey[[#This Row],[Q6]],Conference_codes,Conference_values,FALSE,-1)</f>
        <v>0</v>
      </c>
    </row>
    <row r="52" spans="1:12" x14ac:dyDescent="0.35">
      <c r="A52" s="38" t="s">
        <v>3781</v>
      </c>
      <c r="B52" s="39" t="s">
        <v>3733</v>
      </c>
      <c r="C52" s="39" t="s">
        <v>3732</v>
      </c>
      <c r="D52" s="39" t="s">
        <v>3732</v>
      </c>
      <c r="E52" s="39" t="s">
        <v>3733</v>
      </c>
      <c r="F52" s="39" t="s">
        <v>3733</v>
      </c>
      <c r="G52" s="39">
        <v>2</v>
      </c>
      <c r="H52" s="18" t="s">
        <v>3707</v>
      </c>
      <c r="I52" s="18" t="str">
        <f>_xlfn.XLOOKUP(Survey[[#This Row],[Q1]],Survey_codes,Survey_values)</f>
        <v>Satisfied</v>
      </c>
      <c r="J52" s="18" t="str">
        <f>_xlfn.XLOOKUP(Survey[[#This Row],[Q2]],Survey_codes,Survey_values)</f>
        <v>Very Satisfied</v>
      </c>
      <c r="K52" s="18" t="str">
        <f>_xlfn.XLOOKUP(Survey[[#This Row],[Q5]],School_codes,School_values)</f>
        <v>Private</v>
      </c>
      <c r="L52" s="40">
        <f>_xlfn.XLOOKUP(Survey[[#This Row],[Q6]],Conference_codes,Conference_values,FALSE,-1)</f>
        <v>2</v>
      </c>
    </row>
    <row r="53" spans="1:12" x14ac:dyDescent="0.35">
      <c r="A53" s="35" t="s">
        <v>3782</v>
      </c>
      <c r="B53" s="36" t="s">
        <v>3732</v>
      </c>
      <c r="C53" s="36" t="s">
        <v>3732</v>
      </c>
      <c r="D53" s="36" t="s">
        <v>3733</v>
      </c>
      <c r="E53" s="36" t="s">
        <v>3736</v>
      </c>
      <c r="F53" s="36" t="s">
        <v>3733</v>
      </c>
      <c r="G53" s="36">
        <v>6</v>
      </c>
      <c r="H53" s="21" t="s">
        <v>3707</v>
      </c>
      <c r="I53" s="21" t="str">
        <f>_xlfn.XLOOKUP(Survey[[#This Row],[Q1]],Survey_codes,Survey_values)</f>
        <v>Very Satisfied</v>
      </c>
      <c r="J53" s="21" t="str">
        <f>_xlfn.XLOOKUP(Survey[[#This Row],[Q2]],Survey_codes,Survey_values)</f>
        <v>Very Satisfied</v>
      </c>
      <c r="K53" s="21" t="str">
        <f>_xlfn.XLOOKUP(Survey[[#This Row],[Q5]],School_codes,School_values)</f>
        <v>Private</v>
      </c>
      <c r="L53" s="37" t="str">
        <f>_xlfn.XLOOKUP(Survey[[#This Row],[Q6]],Conference_codes,Conference_values,FALSE,-1)</f>
        <v>3+</v>
      </c>
    </row>
    <row r="54" spans="1:12" x14ac:dyDescent="0.35">
      <c r="A54" s="38" t="s">
        <v>3783</v>
      </c>
      <c r="B54" s="39" t="s">
        <v>3734</v>
      </c>
      <c r="C54" s="39" t="s">
        <v>3732</v>
      </c>
      <c r="D54" s="39" t="s">
        <v>3732</v>
      </c>
      <c r="E54" s="39" t="s">
        <v>3733</v>
      </c>
      <c r="F54" s="39" t="s">
        <v>3733</v>
      </c>
      <c r="G54" s="39">
        <v>3</v>
      </c>
      <c r="H54" s="18" t="s">
        <v>3707</v>
      </c>
      <c r="I54" s="18" t="str">
        <f>_xlfn.XLOOKUP(Survey[[#This Row],[Q1]],Survey_codes,Survey_values)</f>
        <v>Dissatisfied</v>
      </c>
      <c r="J54" s="18" t="str">
        <f>_xlfn.XLOOKUP(Survey[[#This Row],[Q2]],Survey_codes,Survey_values)</f>
        <v>Very Satisfied</v>
      </c>
      <c r="K54" s="18" t="str">
        <f>_xlfn.XLOOKUP(Survey[[#This Row],[Q5]],School_codes,School_values)</f>
        <v>Private</v>
      </c>
      <c r="L54" s="40" t="str">
        <f>_xlfn.XLOOKUP(Survey[[#This Row],[Q6]],Conference_codes,Conference_values,FALSE,-1)</f>
        <v>3+</v>
      </c>
    </row>
    <row r="55" spans="1:12" x14ac:dyDescent="0.35">
      <c r="A55" s="35" t="s">
        <v>3784</v>
      </c>
      <c r="B55" s="36" t="s">
        <v>3734</v>
      </c>
      <c r="C55" s="36" t="s">
        <v>3733</v>
      </c>
      <c r="D55" s="36" t="s">
        <v>3733</v>
      </c>
      <c r="E55" s="36" t="s">
        <v>3733</v>
      </c>
      <c r="F55" s="36" t="s">
        <v>3733</v>
      </c>
      <c r="G55" s="36">
        <v>0</v>
      </c>
      <c r="H55" s="21" t="s">
        <v>3708</v>
      </c>
      <c r="I55" s="21" t="str">
        <f>_xlfn.XLOOKUP(Survey[[#This Row],[Q1]],Survey_codes,Survey_values)</f>
        <v>Dissatisfied</v>
      </c>
      <c r="J55" s="21" t="str">
        <f>_xlfn.XLOOKUP(Survey[[#This Row],[Q2]],Survey_codes,Survey_values)</f>
        <v>Satisfied</v>
      </c>
      <c r="K55" s="21" t="str">
        <f>_xlfn.XLOOKUP(Survey[[#This Row],[Q5]],School_codes,School_values)</f>
        <v>Private</v>
      </c>
      <c r="L55" s="37">
        <f>_xlfn.XLOOKUP(Survey[[#This Row],[Q6]],Conference_codes,Conference_values,FALSE,-1)</f>
        <v>0</v>
      </c>
    </row>
    <row r="56" spans="1:12" x14ac:dyDescent="0.35">
      <c r="A56" s="38" t="s">
        <v>3785</v>
      </c>
      <c r="B56" s="39" t="s">
        <v>3732</v>
      </c>
      <c r="C56" s="39" t="s">
        <v>3733</v>
      </c>
      <c r="D56" s="39" t="s">
        <v>3732</v>
      </c>
      <c r="E56" s="39" t="s">
        <v>3733</v>
      </c>
      <c r="F56" s="39" t="s">
        <v>3733</v>
      </c>
      <c r="G56" s="39">
        <v>2</v>
      </c>
      <c r="H56" s="18" t="s">
        <v>3707</v>
      </c>
      <c r="I56" s="18" t="str">
        <f>_xlfn.XLOOKUP(Survey[[#This Row],[Q1]],Survey_codes,Survey_values)</f>
        <v>Very Satisfied</v>
      </c>
      <c r="J56" s="18" t="str">
        <f>_xlfn.XLOOKUP(Survey[[#This Row],[Q2]],Survey_codes,Survey_values)</f>
        <v>Satisfied</v>
      </c>
      <c r="K56" s="18" t="str">
        <f>_xlfn.XLOOKUP(Survey[[#This Row],[Q5]],School_codes,School_values)</f>
        <v>Private</v>
      </c>
      <c r="L56" s="40">
        <f>_xlfn.XLOOKUP(Survey[[#This Row],[Q6]],Conference_codes,Conference_values,FALSE,-1)</f>
        <v>2</v>
      </c>
    </row>
    <row r="57" spans="1:12" x14ac:dyDescent="0.35">
      <c r="A57" s="35" t="s">
        <v>3786</v>
      </c>
      <c r="B57" s="36" t="s">
        <v>3736</v>
      </c>
      <c r="C57" s="36" t="s">
        <v>3732</v>
      </c>
      <c r="D57" s="36" t="s">
        <v>3734</v>
      </c>
      <c r="E57" s="36" t="s">
        <v>3733</v>
      </c>
      <c r="F57" s="36" t="s">
        <v>3732</v>
      </c>
      <c r="G57" s="36">
        <v>0</v>
      </c>
      <c r="H57" s="21" t="s">
        <v>3708</v>
      </c>
      <c r="I57" s="21" t="str">
        <f>_xlfn.XLOOKUP(Survey[[#This Row],[Q1]],Survey_codes,Survey_values)</f>
        <v>Very Dissatisfied</v>
      </c>
      <c r="J57" s="21" t="str">
        <f>_xlfn.XLOOKUP(Survey[[#This Row],[Q2]],Survey_codes,Survey_values)</f>
        <v>Very Satisfied</v>
      </c>
      <c r="K57" s="21" t="str">
        <f>_xlfn.XLOOKUP(Survey[[#This Row],[Q5]],School_codes,School_values)</f>
        <v>Public</v>
      </c>
      <c r="L57" s="37">
        <f>_xlfn.XLOOKUP(Survey[[#This Row],[Q6]],Conference_codes,Conference_values,FALSE,-1)</f>
        <v>0</v>
      </c>
    </row>
    <row r="58" spans="1:12" x14ac:dyDescent="0.35">
      <c r="A58" s="38" t="s">
        <v>3787</v>
      </c>
      <c r="B58" s="39" t="s">
        <v>3733</v>
      </c>
      <c r="C58" s="39" t="s">
        <v>3733</v>
      </c>
      <c r="D58" s="39" t="s">
        <v>3733</v>
      </c>
      <c r="E58" s="39" t="s">
        <v>3733</v>
      </c>
      <c r="F58" s="39" t="s">
        <v>3733</v>
      </c>
      <c r="G58" s="39">
        <v>5</v>
      </c>
      <c r="H58" s="18" t="s">
        <v>3707</v>
      </c>
      <c r="I58" s="18" t="str">
        <f>_xlfn.XLOOKUP(Survey[[#This Row],[Q1]],Survey_codes,Survey_values)</f>
        <v>Satisfied</v>
      </c>
      <c r="J58" s="18" t="str">
        <f>_xlfn.XLOOKUP(Survey[[#This Row],[Q2]],Survey_codes,Survey_values)</f>
        <v>Satisfied</v>
      </c>
      <c r="K58" s="18" t="str">
        <f>_xlfn.XLOOKUP(Survey[[#This Row],[Q5]],School_codes,School_values)</f>
        <v>Private</v>
      </c>
      <c r="L58" s="40" t="str">
        <f>_xlfn.XLOOKUP(Survey[[#This Row],[Q6]],Conference_codes,Conference_values,FALSE,-1)</f>
        <v>3+</v>
      </c>
    </row>
    <row r="59" spans="1:12" x14ac:dyDescent="0.35">
      <c r="A59" s="35" t="s">
        <v>3788</v>
      </c>
      <c r="B59" s="36" t="s">
        <v>3732</v>
      </c>
      <c r="C59" s="36" t="s">
        <v>3736</v>
      </c>
      <c r="D59" s="36" t="s">
        <v>3734</v>
      </c>
      <c r="E59" s="36" t="s">
        <v>3733</v>
      </c>
      <c r="F59" s="36" t="s">
        <v>3734</v>
      </c>
      <c r="G59" s="36">
        <v>3</v>
      </c>
      <c r="H59" s="21" t="s">
        <v>3707</v>
      </c>
      <c r="I59" s="21" t="str">
        <f>_xlfn.XLOOKUP(Survey[[#This Row],[Q1]],Survey_codes,Survey_values)</f>
        <v>Very Satisfied</v>
      </c>
      <c r="J59" s="21" t="str">
        <f>_xlfn.XLOOKUP(Survey[[#This Row],[Q2]],Survey_codes,Survey_values)</f>
        <v>Very Dissatisfied</v>
      </c>
      <c r="K59" s="21" t="str">
        <f>_xlfn.XLOOKUP(Survey[[#This Row],[Q5]],School_codes,School_values)</f>
        <v>Online</v>
      </c>
      <c r="L59" s="37" t="str">
        <f>_xlfn.XLOOKUP(Survey[[#This Row],[Q6]],Conference_codes,Conference_values,FALSE,-1)</f>
        <v>3+</v>
      </c>
    </row>
    <row r="60" spans="1:12" x14ac:dyDescent="0.35">
      <c r="A60" s="38" t="s">
        <v>3789</v>
      </c>
      <c r="B60" s="39" t="s">
        <v>3734</v>
      </c>
      <c r="C60" s="39" t="s">
        <v>3733</v>
      </c>
      <c r="D60" s="39" t="s">
        <v>3733</v>
      </c>
      <c r="E60" s="39" t="s">
        <v>3733</v>
      </c>
      <c r="F60" s="39" t="s">
        <v>3732</v>
      </c>
      <c r="G60" s="39">
        <v>3</v>
      </c>
      <c r="H60" s="18" t="s">
        <v>3707</v>
      </c>
      <c r="I60" s="18" t="str">
        <f>_xlfn.XLOOKUP(Survey[[#This Row],[Q1]],Survey_codes,Survey_values)</f>
        <v>Dissatisfied</v>
      </c>
      <c r="J60" s="18" t="str">
        <f>_xlfn.XLOOKUP(Survey[[#This Row],[Q2]],Survey_codes,Survey_values)</f>
        <v>Satisfied</v>
      </c>
      <c r="K60" s="18" t="str">
        <f>_xlfn.XLOOKUP(Survey[[#This Row],[Q5]],School_codes,School_values)</f>
        <v>Public</v>
      </c>
      <c r="L60" s="40" t="str">
        <f>_xlfn.XLOOKUP(Survey[[#This Row],[Q6]],Conference_codes,Conference_values,FALSE,-1)</f>
        <v>3+</v>
      </c>
    </row>
    <row r="61" spans="1:12" x14ac:dyDescent="0.35">
      <c r="A61" s="35" t="s">
        <v>3790</v>
      </c>
      <c r="B61" s="36" t="s">
        <v>3732</v>
      </c>
      <c r="C61" s="36" t="s">
        <v>3732</v>
      </c>
      <c r="D61" s="36" t="s">
        <v>3732</v>
      </c>
      <c r="E61" s="36" t="s">
        <v>3732</v>
      </c>
      <c r="F61" s="36" t="s">
        <v>3736</v>
      </c>
      <c r="G61" s="36">
        <v>0</v>
      </c>
      <c r="H61" s="21" t="s">
        <v>3708</v>
      </c>
      <c r="I61" s="21" t="str">
        <f>_xlfn.XLOOKUP(Survey[[#This Row],[Q1]],Survey_codes,Survey_values)</f>
        <v>Very Satisfied</v>
      </c>
      <c r="J61" s="21" t="str">
        <f>_xlfn.XLOOKUP(Survey[[#This Row],[Q2]],Survey_codes,Survey_values)</f>
        <v>Very Satisfied</v>
      </c>
      <c r="K61" s="21" t="str">
        <f>_xlfn.XLOOKUP(Survey[[#This Row],[Q5]],School_codes,School_values)</f>
        <v>Tutor</v>
      </c>
      <c r="L61" s="37">
        <f>_xlfn.XLOOKUP(Survey[[#This Row],[Q6]],Conference_codes,Conference_values,FALSE,-1)</f>
        <v>0</v>
      </c>
    </row>
    <row r="62" spans="1:12" x14ac:dyDescent="0.35">
      <c r="A62" s="38" t="s">
        <v>3791</v>
      </c>
      <c r="B62" s="39" t="s">
        <v>3732</v>
      </c>
      <c r="C62" s="39" t="s">
        <v>3732</v>
      </c>
      <c r="D62" s="39" t="s">
        <v>3736</v>
      </c>
      <c r="E62" s="39" t="s">
        <v>3732</v>
      </c>
      <c r="F62" s="39" t="s">
        <v>3733</v>
      </c>
      <c r="G62" s="39">
        <v>1</v>
      </c>
      <c r="H62" s="18" t="s">
        <v>3707</v>
      </c>
      <c r="I62" s="18" t="str">
        <f>_xlfn.XLOOKUP(Survey[[#This Row],[Q1]],Survey_codes,Survey_values)</f>
        <v>Very Satisfied</v>
      </c>
      <c r="J62" s="18" t="str">
        <f>_xlfn.XLOOKUP(Survey[[#This Row],[Q2]],Survey_codes,Survey_values)</f>
        <v>Very Satisfied</v>
      </c>
      <c r="K62" s="18" t="str">
        <f>_xlfn.XLOOKUP(Survey[[#This Row],[Q5]],School_codes,School_values)</f>
        <v>Private</v>
      </c>
      <c r="L62" s="40">
        <f>_xlfn.XLOOKUP(Survey[[#This Row],[Q6]],Conference_codes,Conference_values,FALSE,-1)</f>
        <v>1</v>
      </c>
    </row>
    <row r="63" spans="1:12" x14ac:dyDescent="0.35">
      <c r="A63" s="35" t="s">
        <v>3792</v>
      </c>
      <c r="B63" s="36" t="s">
        <v>3736</v>
      </c>
      <c r="C63" s="36" t="s">
        <v>3733</v>
      </c>
      <c r="D63" s="36" t="s">
        <v>3733</v>
      </c>
      <c r="E63" s="36" t="s">
        <v>3732</v>
      </c>
      <c r="F63" s="36" t="s">
        <v>3732</v>
      </c>
      <c r="G63" s="36">
        <v>0</v>
      </c>
      <c r="H63" s="21" t="s">
        <v>3708</v>
      </c>
      <c r="I63" s="21" t="str">
        <f>_xlfn.XLOOKUP(Survey[[#This Row],[Q1]],Survey_codes,Survey_values)</f>
        <v>Very Dissatisfied</v>
      </c>
      <c r="J63" s="21" t="str">
        <f>_xlfn.XLOOKUP(Survey[[#This Row],[Q2]],Survey_codes,Survey_values)</f>
        <v>Satisfied</v>
      </c>
      <c r="K63" s="21" t="str">
        <f>_xlfn.XLOOKUP(Survey[[#This Row],[Q5]],School_codes,School_values)</f>
        <v>Public</v>
      </c>
      <c r="L63" s="37">
        <f>_xlfn.XLOOKUP(Survey[[#This Row],[Q6]],Conference_codes,Conference_values,FALSE,-1)</f>
        <v>0</v>
      </c>
    </row>
    <row r="64" spans="1:12" x14ac:dyDescent="0.35">
      <c r="A64" s="38" t="s">
        <v>3793</v>
      </c>
      <c r="B64" s="39" t="s">
        <v>3732</v>
      </c>
      <c r="C64" s="39" t="s">
        <v>3732</v>
      </c>
      <c r="D64" s="39" t="s">
        <v>3732</v>
      </c>
      <c r="E64" s="39" t="s">
        <v>3733</v>
      </c>
      <c r="F64" s="39" t="s">
        <v>3732</v>
      </c>
      <c r="G64" s="39">
        <v>2</v>
      </c>
      <c r="H64" s="18" t="s">
        <v>3707</v>
      </c>
      <c r="I64" s="18" t="str">
        <f>_xlfn.XLOOKUP(Survey[[#This Row],[Q1]],Survey_codes,Survey_values)</f>
        <v>Very Satisfied</v>
      </c>
      <c r="J64" s="18" t="str">
        <f>_xlfn.XLOOKUP(Survey[[#This Row],[Q2]],Survey_codes,Survey_values)</f>
        <v>Very Satisfied</v>
      </c>
      <c r="K64" s="18" t="str">
        <f>_xlfn.XLOOKUP(Survey[[#This Row],[Q5]],School_codes,School_values)</f>
        <v>Public</v>
      </c>
      <c r="L64" s="40">
        <f>_xlfn.XLOOKUP(Survey[[#This Row],[Q6]],Conference_codes,Conference_values,FALSE,-1)</f>
        <v>2</v>
      </c>
    </row>
    <row r="65" spans="1:12" x14ac:dyDescent="0.35">
      <c r="A65" s="35" t="s">
        <v>3794</v>
      </c>
      <c r="B65" s="36" t="s">
        <v>3736</v>
      </c>
      <c r="C65" s="36" t="s">
        <v>3733</v>
      </c>
      <c r="D65" s="36" t="s">
        <v>3733</v>
      </c>
      <c r="E65" s="36" t="s">
        <v>3733</v>
      </c>
      <c r="F65" s="36" t="s">
        <v>3733</v>
      </c>
      <c r="G65" s="36">
        <v>1</v>
      </c>
      <c r="H65" s="21" t="s">
        <v>3708</v>
      </c>
      <c r="I65" s="21" t="str">
        <f>_xlfn.XLOOKUP(Survey[[#This Row],[Q1]],Survey_codes,Survey_values)</f>
        <v>Very Dissatisfied</v>
      </c>
      <c r="J65" s="21" t="str">
        <f>_xlfn.XLOOKUP(Survey[[#This Row],[Q2]],Survey_codes,Survey_values)</f>
        <v>Satisfied</v>
      </c>
      <c r="K65" s="21" t="str">
        <f>_xlfn.XLOOKUP(Survey[[#This Row],[Q5]],School_codes,School_values)</f>
        <v>Private</v>
      </c>
      <c r="L65" s="37">
        <f>_xlfn.XLOOKUP(Survey[[#This Row],[Q6]],Conference_codes,Conference_values,FALSE,-1)</f>
        <v>1</v>
      </c>
    </row>
    <row r="66" spans="1:12" x14ac:dyDescent="0.35">
      <c r="A66" s="38" t="s">
        <v>3795</v>
      </c>
      <c r="B66" s="39" t="s">
        <v>3733</v>
      </c>
      <c r="C66" s="39" t="s">
        <v>3733</v>
      </c>
      <c r="D66" s="39" t="s">
        <v>3732</v>
      </c>
      <c r="E66" s="39" t="s">
        <v>3733</v>
      </c>
      <c r="F66" s="39" t="s">
        <v>3732</v>
      </c>
      <c r="G66" s="39">
        <v>2</v>
      </c>
      <c r="H66" s="18" t="s">
        <v>3707</v>
      </c>
      <c r="I66" s="18" t="str">
        <f>_xlfn.XLOOKUP(Survey[[#This Row],[Q1]],Survey_codes,Survey_values)</f>
        <v>Satisfied</v>
      </c>
      <c r="J66" s="18" t="str">
        <f>_xlfn.XLOOKUP(Survey[[#This Row],[Q2]],Survey_codes,Survey_values)</f>
        <v>Satisfied</v>
      </c>
      <c r="K66" s="18" t="str">
        <f>_xlfn.XLOOKUP(Survey[[#This Row],[Q5]],School_codes,School_values)</f>
        <v>Public</v>
      </c>
      <c r="L66" s="40">
        <f>_xlfn.XLOOKUP(Survey[[#This Row],[Q6]],Conference_codes,Conference_values,FALSE,-1)</f>
        <v>2</v>
      </c>
    </row>
    <row r="67" spans="1:12" x14ac:dyDescent="0.35">
      <c r="A67" s="35" t="s">
        <v>3796</v>
      </c>
      <c r="B67" s="36" t="s">
        <v>3732</v>
      </c>
      <c r="C67" s="36" t="s">
        <v>3732</v>
      </c>
      <c r="D67" s="36" t="s">
        <v>3733</v>
      </c>
      <c r="E67" s="36" t="s">
        <v>3732</v>
      </c>
      <c r="F67" s="36" t="s">
        <v>3734</v>
      </c>
      <c r="G67" s="36">
        <v>0</v>
      </c>
      <c r="H67" s="21" t="s">
        <v>3708</v>
      </c>
      <c r="I67" s="21" t="str">
        <f>_xlfn.XLOOKUP(Survey[[#This Row],[Q1]],Survey_codes,Survey_values)</f>
        <v>Very Satisfied</v>
      </c>
      <c r="J67" s="21" t="str">
        <f>_xlfn.XLOOKUP(Survey[[#This Row],[Q2]],Survey_codes,Survey_values)</f>
        <v>Very Satisfied</v>
      </c>
      <c r="K67" s="21" t="str">
        <f>_xlfn.XLOOKUP(Survey[[#This Row],[Q5]],School_codes,School_values)</f>
        <v>Online</v>
      </c>
      <c r="L67" s="37">
        <f>_xlfn.XLOOKUP(Survey[[#This Row],[Q6]],Conference_codes,Conference_values,FALSE,-1)</f>
        <v>0</v>
      </c>
    </row>
    <row r="68" spans="1:12" x14ac:dyDescent="0.35">
      <c r="A68" s="38" t="s">
        <v>3797</v>
      </c>
      <c r="B68" s="39" t="s">
        <v>3733</v>
      </c>
      <c r="C68" s="39" t="s">
        <v>3732</v>
      </c>
      <c r="D68" s="39" t="s">
        <v>3734</v>
      </c>
      <c r="E68" s="39" t="s">
        <v>3733</v>
      </c>
      <c r="F68" s="39" t="s">
        <v>3734</v>
      </c>
      <c r="G68" s="39">
        <v>4</v>
      </c>
      <c r="H68" s="18" t="s">
        <v>3707</v>
      </c>
      <c r="I68" s="18" t="str">
        <f>_xlfn.XLOOKUP(Survey[[#This Row],[Q1]],Survey_codes,Survey_values)</f>
        <v>Satisfied</v>
      </c>
      <c r="J68" s="18" t="str">
        <f>_xlfn.XLOOKUP(Survey[[#This Row],[Q2]],Survey_codes,Survey_values)</f>
        <v>Very Satisfied</v>
      </c>
      <c r="K68" s="18" t="str">
        <f>_xlfn.XLOOKUP(Survey[[#This Row],[Q5]],School_codes,School_values)</f>
        <v>Online</v>
      </c>
      <c r="L68" s="40" t="str">
        <f>_xlfn.XLOOKUP(Survey[[#This Row],[Q6]],Conference_codes,Conference_values,FALSE,-1)</f>
        <v>3+</v>
      </c>
    </row>
    <row r="69" spans="1:12" x14ac:dyDescent="0.35">
      <c r="A69" s="35" t="s">
        <v>3798</v>
      </c>
      <c r="B69" s="36" t="s">
        <v>3736</v>
      </c>
      <c r="C69" s="36" t="s">
        <v>3732</v>
      </c>
      <c r="D69" s="36" t="s">
        <v>3734</v>
      </c>
      <c r="E69" s="36" t="s">
        <v>3732</v>
      </c>
      <c r="F69" s="36" t="s">
        <v>3734</v>
      </c>
      <c r="G69" s="36">
        <v>0</v>
      </c>
      <c r="H69" s="21" t="s">
        <v>3708</v>
      </c>
      <c r="I69" s="21" t="str">
        <f>_xlfn.XLOOKUP(Survey[[#This Row],[Q1]],Survey_codes,Survey_values)</f>
        <v>Very Dissatisfied</v>
      </c>
      <c r="J69" s="21" t="str">
        <f>_xlfn.XLOOKUP(Survey[[#This Row],[Q2]],Survey_codes,Survey_values)</f>
        <v>Very Satisfied</v>
      </c>
      <c r="K69" s="21" t="str">
        <f>_xlfn.XLOOKUP(Survey[[#This Row],[Q5]],School_codes,School_values)</f>
        <v>Online</v>
      </c>
      <c r="L69" s="37">
        <f>_xlfn.XLOOKUP(Survey[[#This Row],[Q6]],Conference_codes,Conference_values,FALSE,-1)</f>
        <v>0</v>
      </c>
    </row>
    <row r="70" spans="1:12" x14ac:dyDescent="0.35">
      <c r="A70" s="38" t="s">
        <v>3799</v>
      </c>
      <c r="B70" s="39" t="s">
        <v>3733</v>
      </c>
      <c r="C70" s="39" t="s">
        <v>3732</v>
      </c>
      <c r="D70" s="39" t="s">
        <v>3733</v>
      </c>
      <c r="E70" s="39" t="s">
        <v>3733</v>
      </c>
      <c r="F70" s="39" t="s">
        <v>3732</v>
      </c>
      <c r="G70" s="39">
        <v>2</v>
      </c>
      <c r="H70" s="18" t="s">
        <v>3707</v>
      </c>
      <c r="I70" s="18" t="str">
        <f>_xlfn.XLOOKUP(Survey[[#This Row],[Q1]],Survey_codes,Survey_values)</f>
        <v>Satisfied</v>
      </c>
      <c r="J70" s="18" t="str">
        <f>_xlfn.XLOOKUP(Survey[[#This Row],[Q2]],Survey_codes,Survey_values)</f>
        <v>Very Satisfied</v>
      </c>
      <c r="K70" s="18" t="str">
        <f>_xlfn.XLOOKUP(Survey[[#This Row],[Q5]],School_codes,School_values)</f>
        <v>Public</v>
      </c>
      <c r="L70" s="40">
        <f>_xlfn.XLOOKUP(Survey[[#This Row],[Q6]],Conference_codes,Conference_values,FALSE,-1)</f>
        <v>2</v>
      </c>
    </row>
    <row r="71" spans="1:12" x14ac:dyDescent="0.35">
      <c r="A71" s="35" t="s">
        <v>3800</v>
      </c>
      <c r="B71" s="36" t="s">
        <v>3732</v>
      </c>
      <c r="C71" s="36" t="s">
        <v>3732</v>
      </c>
      <c r="D71" s="36" t="s">
        <v>3733</v>
      </c>
      <c r="E71" s="36" t="s">
        <v>3733</v>
      </c>
      <c r="F71" s="36" t="s">
        <v>3732</v>
      </c>
      <c r="G71" s="36">
        <v>1</v>
      </c>
      <c r="H71" s="21" t="s">
        <v>3707</v>
      </c>
      <c r="I71" s="21" t="str">
        <f>_xlfn.XLOOKUP(Survey[[#This Row],[Q1]],Survey_codes,Survey_values)</f>
        <v>Very Satisfied</v>
      </c>
      <c r="J71" s="21" t="str">
        <f>_xlfn.XLOOKUP(Survey[[#This Row],[Q2]],Survey_codes,Survey_values)</f>
        <v>Very Satisfied</v>
      </c>
      <c r="K71" s="21" t="str">
        <f>_xlfn.XLOOKUP(Survey[[#This Row],[Q5]],School_codes,School_values)</f>
        <v>Public</v>
      </c>
      <c r="L71" s="37">
        <f>_xlfn.XLOOKUP(Survey[[#This Row],[Q6]],Conference_codes,Conference_values,FALSE,-1)</f>
        <v>1</v>
      </c>
    </row>
    <row r="72" spans="1:12" x14ac:dyDescent="0.35">
      <c r="A72" s="38" t="s">
        <v>3801</v>
      </c>
      <c r="B72" s="39" t="s">
        <v>3733</v>
      </c>
      <c r="C72" s="39" t="s">
        <v>3732</v>
      </c>
      <c r="D72" s="39" t="s">
        <v>3733</v>
      </c>
      <c r="E72" s="39" t="s">
        <v>3732</v>
      </c>
      <c r="F72" s="39" t="s">
        <v>3732</v>
      </c>
      <c r="G72" s="39">
        <v>3</v>
      </c>
      <c r="H72" s="18" t="s">
        <v>3707</v>
      </c>
      <c r="I72" s="18" t="str">
        <f>_xlfn.XLOOKUP(Survey[[#This Row],[Q1]],Survey_codes,Survey_values)</f>
        <v>Satisfied</v>
      </c>
      <c r="J72" s="18" t="str">
        <f>_xlfn.XLOOKUP(Survey[[#This Row],[Q2]],Survey_codes,Survey_values)</f>
        <v>Very Satisfied</v>
      </c>
      <c r="K72" s="18" t="str">
        <f>_xlfn.XLOOKUP(Survey[[#This Row],[Q5]],School_codes,School_values)</f>
        <v>Public</v>
      </c>
      <c r="L72" s="40" t="str">
        <f>_xlfn.XLOOKUP(Survey[[#This Row],[Q6]],Conference_codes,Conference_values,FALSE,-1)</f>
        <v>3+</v>
      </c>
    </row>
    <row r="73" spans="1:12" x14ac:dyDescent="0.35">
      <c r="A73" s="35" t="s">
        <v>3802</v>
      </c>
      <c r="B73" s="36" t="s">
        <v>3736</v>
      </c>
      <c r="C73" s="36" t="s">
        <v>3733</v>
      </c>
      <c r="D73" s="36" t="s">
        <v>3732</v>
      </c>
      <c r="E73" s="36" t="s">
        <v>3733</v>
      </c>
      <c r="F73" s="36" t="s">
        <v>3732</v>
      </c>
      <c r="G73" s="36">
        <v>1</v>
      </c>
      <c r="H73" s="21" t="s">
        <v>3708</v>
      </c>
      <c r="I73" s="21" t="str">
        <f>_xlfn.XLOOKUP(Survey[[#This Row],[Q1]],Survey_codes,Survey_values)</f>
        <v>Very Dissatisfied</v>
      </c>
      <c r="J73" s="21" t="str">
        <f>_xlfn.XLOOKUP(Survey[[#This Row],[Q2]],Survey_codes,Survey_values)</f>
        <v>Satisfied</v>
      </c>
      <c r="K73" s="21" t="str">
        <f>_xlfn.XLOOKUP(Survey[[#This Row],[Q5]],School_codes,School_values)</f>
        <v>Public</v>
      </c>
      <c r="L73" s="37">
        <f>_xlfn.XLOOKUP(Survey[[#This Row],[Q6]],Conference_codes,Conference_values,FALSE,-1)</f>
        <v>1</v>
      </c>
    </row>
    <row r="74" spans="1:12" x14ac:dyDescent="0.35">
      <c r="A74" s="38" t="s">
        <v>3803</v>
      </c>
      <c r="B74" s="39" t="s">
        <v>3732</v>
      </c>
      <c r="C74" s="39" t="s">
        <v>3734</v>
      </c>
      <c r="D74" s="39" t="s">
        <v>3732</v>
      </c>
      <c r="E74" s="39" t="s">
        <v>3733</v>
      </c>
      <c r="F74" s="39" t="s">
        <v>3732</v>
      </c>
      <c r="G74" s="39">
        <v>0</v>
      </c>
      <c r="H74" s="18" t="s">
        <v>3707</v>
      </c>
      <c r="I74" s="18" t="str">
        <f>_xlfn.XLOOKUP(Survey[[#This Row],[Q1]],Survey_codes,Survey_values)</f>
        <v>Very Satisfied</v>
      </c>
      <c r="J74" s="18" t="str">
        <f>_xlfn.XLOOKUP(Survey[[#This Row],[Q2]],Survey_codes,Survey_values)</f>
        <v>Dissatisfied</v>
      </c>
      <c r="K74" s="18" t="str">
        <f>_xlfn.XLOOKUP(Survey[[#This Row],[Q5]],School_codes,School_values)</f>
        <v>Public</v>
      </c>
      <c r="L74" s="40">
        <f>_xlfn.XLOOKUP(Survey[[#This Row],[Q6]],Conference_codes,Conference_values,FALSE,-1)</f>
        <v>0</v>
      </c>
    </row>
    <row r="75" spans="1:12" x14ac:dyDescent="0.35">
      <c r="A75" s="35" t="s">
        <v>3804</v>
      </c>
      <c r="B75" s="36" t="s">
        <v>3733</v>
      </c>
      <c r="C75" s="36" t="s">
        <v>3732</v>
      </c>
      <c r="D75" s="36" t="s">
        <v>3732</v>
      </c>
      <c r="E75" s="36" t="s">
        <v>3733</v>
      </c>
      <c r="F75" s="36" t="s">
        <v>3732</v>
      </c>
      <c r="G75" s="36">
        <v>2</v>
      </c>
      <c r="H75" s="21" t="s">
        <v>3707</v>
      </c>
      <c r="I75" s="21" t="str">
        <f>_xlfn.XLOOKUP(Survey[[#This Row],[Q1]],Survey_codes,Survey_values)</f>
        <v>Satisfied</v>
      </c>
      <c r="J75" s="21" t="str">
        <f>_xlfn.XLOOKUP(Survey[[#This Row],[Q2]],Survey_codes,Survey_values)</f>
        <v>Very Satisfied</v>
      </c>
      <c r="K75" s="21" t="str">
        <f>_xlfn.XLOOKUP(Survey[[#This Row],[Q5]],School_codes,School_values)</f>
        <v>Public</v>
      </c>
      <c r="L75" s="37">
        <f>_xlfn.XLOOKUP(Survey[[#This Row],[Q6]],Conference_codes,Conference_values,FALSE,-1)</f>
        <v>2</v>
      </c>
    </row>
    <row r="76" spans="1:12" x14ac:dyDescent="0.35">
      <c r="A76" s="38" t="s">
        <v>3805</v>
      </c>
      <c r="B76" s="39" t="s">
        <v>3733</v>
      </c>
      <c r="C76" s="39" t="s">
        <v>3734</v>
      </c>
      <c r="D76" s="39" t="s">
        <v>3732</v>
      </c>
      <c r="E76" s="39" t="s">
        <v>3734</v>
      </c>
      <c r="F76" s="39" t="s">
        <v>3736</v>
      </c>
      <c r="G76" s="39">
        <v>0</v>
      </c>
      <c r="H76" s="18" t="s">
        <v>3708</v>
      </c>
      <c r="I76" s="18" t="str">
        <f>_xlfn.XLOOKUP(Survey[[#This Row],[Q1]],Survey_codes,Survey_values)</f>
        <v>Satisfied</v>
      </c>
      <c r="J76" s="18" t="str">
        <f>_xlfn.XLOOKUP(Survey[[#This Row],[Q2]],Survey_codes,Survey_values)</f>
        <v>Dissatisfied</v>
      </c>
      <c r="K76" s="18" t="str">
        <f>_xlfn.XLOOKUP(Survey[[#This Row],[Q5]],School_codes,School_values)</f>
        <v>Tutor</v>
      </c>
      <c r="L76" s="40">
        <f>_xlfn.XLOOKUP(Survey[[#This Row],[Q6]],Conference_codes,Conference_values,FALSE,-1)</f>
        <v>0</v>
      </c>
    </row>
    <row r="77" spans="1:12" x14ac:dyDescent="0.35">
      <c r="A77" s="35" t="s">
        <v>3806</v>
      </c>
      <c r="B77" s="36" t="s">
        <v>3732</v>
      </c>
      <c r="C77" s="36" t="s">
        <v>3732</v>
      </c>
      <c r="D77" s="36" t="s">
        <v>3732</v>
      </c>
      <c r="E77" s="36" t="s">
        <v>3733</v>
      </c>
      <c r="F77" s="36" t="s">
        <v>3733</v>
      </c>
      <c r="G77" s="36">
        <v>2</v>
      </c>
      <c r="H77" s="21" t="s">
        <v>3707</v>
      </c>
      <c r="I77" s="21" t="str">
        <f>_xlfn.XLOOKUP(Survey[[#This Row],[Q1]],Survey_codes,Survey_values)</f>
        <v>Very Satisfied</v>
      </c>
      <c r="J77" s="21" t="str">
        <f>_xlfn.XLOOKUP(Survey[[#This Row],[Q2]],Survey_codes,Survey_values)</f>
        <v>Very Satisfied</v>
      </c>
      <c r="K77" s="21" t="str">
        <f>_xlfn.XLOOKUP(Survey[[#This Row],[Q5]],School_codes,School_values)</f>
        <v>Private</v>
      </c>
      <c r="L77" s="37">
        <f>_xlfn.XLOOKUP(Survey[[#This Row],[Q6]],Conference_codes,Conference_values,FALSE,-1)</f>
        <v>2</v>
      </c>
    </row>
    <row r="78" spans="1:12" x14ac:dyDescent="0.35">
      <c r="A78" s="38" t="s">
        <v>3807</v>
      </c>
      <c r="B78" s="39" t="s">
        <v>3732</v>
      </c>
      <c r="C78" s="39" t="s">
        <v>3732</v>
      </c>
      <c r="D78" s="39" t="s">
        <v>3733</v>
      </c>
      <c r="E78" s="39" t="s">
        <v>3733</v>
      </c>
      <c r="F78" s="39" t="s">
        <v>3732</v>
      </c>
      <c r="G78" s="39">
        <v>2</v>
      </c>
      <c r="H78" s="18" t="s">
        <v>3707</v>
      </c>
      <c r="I78" s="18" t="str">
        <f>_xlfn.XLOOKUP(Survey[[#This Row],[Q1]],Survey_codes,Survey_values)</f>
        <v>Very Satisfied</v>
      </c>
      <c r="J78" s="18" t="str">
        <f>_xlfn.XLOOKUP(Survey[[#This Row],[Q2]],Survey_codes,Survey_values)</f>
        <v>Very Satisfied</v>
      </c>
      <c r="K78" s="18" t="str">
        <f>_xlfn.XLOOKUP(Survey[[#This Row],[Q5]],School_codes,School_values)</f>
        <v>Public</v>
      </c>
      <c r="L78" s="40">
        <f>_xlfn.XLOOKUP(Survey[[#This Row],[Q6]],Conference_codes,Conference_values,FALSE,-1)</f>
        <v>2</v>
      </c>
    </row>
    <row r="79" spans="1:12" x14ac:dyDescent="0.35">
      <c r="A79" s="35" t="s">
        <v>3808</v>
      </c>
      <c r="B79" s="36" t="s">
        <v>3733</v>
      </c>
      <c r="C79" s="36" t="s">
        <v>3733</v>
      </c>
      <c r="D79" s="36" t="s">
        <v>3732</v>
      </c>
      <c r="E79" s="36" t="s">
        <v>3732</v>
      </c>
      <c r="F79" s="36" t="s">
        <v>3732</v>
      </c>
      <c r="G79" s="36">
        <v>4</v>
      </c>
      <c r="H79" s="21" t="s">
        <v>3707</v>
      </c>
      <c r="I79" s="21" t="str">
        <f>_xlfn.XLOOKUP(Survey[[#This Row],[Q1]],Survey_codes,Survey_values)</f>
        <v>Satisfied</v>
      </c>
      <c r="J79" s="21" t="str">
        <f>_xlfn.XLOOKUP(Survey[[#This Row],[Q2]],Survey_codes,Survey_values)</f>
        <v>Satisfied</v>
      </c>
      <c r="K79" s="21" t="str">
        <f>_xlfn.XLOOKUP(Survey[[#This Row],[Q5]],School_codes,School_values)</f>
        <v>Public</v>
      </c>
      <c r="L79" s="37" t="str">
        <f>_xlfn.XLOOKUP(Survey[[#This Row],[Q6]],Conference_codes,Conference_values,FALSE,-1)</f>
        <v>3+</v>
      </c>
    </row>
    <row r="80" spans="1:12" x14ac:dyDescent="0.35">
      <c r="A80" s="38" t="s">
        <v>3809</v>
      </c>
      <c r="B80" s="39" t="s">
        <v>3732</v>
      </c>
      <c r="C80" s="39" t="s">
        <v>3732</v>
      </c>
      <c r="D80" s="39" t="s">
        <v>3732</v>
      </c>
      <c r="E80" s="39" t="s">
        <v>3733</v>
      </c>
      <c r="F80" s="39" t="s">
        <v>3732</v>
      </c>
      <c r="G80" s="39">
        <v>3</v>
      </c>
      <c r="H80" s="18" t="s">
        <v>3707</v>
      </c>
      <c r="I80" s="18" t="str">
        <f>_xlfn.XLOOKUP(Survey[[#This Row],[Q1]],Survey_codes,Survey_values)</f>
        <v>Very Satisfied</v>
      </c>
      <c r="J80" s="18" t="str">
        <f>_xlfn.XLOOKUP(Survey[[#This Row],[Q2]],Survey_codes,Survey_values)</f>
        <v>Very Satisfied</v>
      </c>
      <c r="K80" s="18" t="str">
        <f>_xlfn.XLOOKUP(Survey[[#This Row],[Q5]],School_codes,School_values)</f>
        <v>Public</v>
      </c>
      <c r="L80" s="40" t="str">
        <f>_xlfn.XLOOKUP(Survey[[#This Row],[Q6]],Conference_codes,Conference_values,FALSE,-1)</f>
        <v>3+</v>
      </c>
    </row>
    <row r="81" spans="1:12" x14ac:dyDescent="0.35">
      <c r="A81" s="35" t="s">
        <v>3810</v>
      </c>
      <c r="B81" s="36" t="s">
        <v>3732</v>
      </c>
      <c r="C81" s="36" t="s">
        <v>3732</v>
      </c>
      <c r="D81" s="36" t="s">
        <v>3733</v>
      </c>
      <c r="E81" s="36" t="s">
        <v>3732</v>
      </c>
      <c r="F81" s="36" t="s">
        <v>3732</v>
      </c>
      <c r="G81" s="36">
        <v>3</v>
      </c>
      <c r="H81" s="21" t="s">
        <v>3707</v>
      </c>
      <c r="I81" s="21" t="str">
        <f>_xlfn.XLOOKUP(Survey[[#This Row],[Q1]],Survey_codes,Survey_values)</f>
        <v>Very Satisfied</v>
      </c>
      <c r="J81" s="21" t="str">
        <f>_xlfn.XLOOKUP(Survey[[#This Row],[Q2]],Survey_codes,Survey_values)</f>
        <v>Very Satisfied</v>
      </c>
      <c r="K81" s="21" t="str">
        <f>_xlfn.XLOOKUP(Survey[[#This Row],[Q5]],School_codes,School_values)</f>
        <v>Public</v>
      </c>
      <c r="L81" s="37" t="str">
        <f>_xlfn.XLOOKUP(Survey[[#This Row],[Q6]],Conference_codes,Conference_values,FALSE,-1)</f>
        <v>3+</v>
      </c>
    </row>
    <row r="82" spans="1:12" x14ac:dyDescent="0.35">
      <c r="A82" s="38" t="s">
        <v>3811</v>
      </c>
      <c r="B82" s="39" t="s">
        <v>3733</v>
      </c>
      <c r="C82" s="39" t="s">
        <v>3732</v>
      </c>
      <c r="D82" s="39" t="s">
        <v>3732</v>
      </c>
      <c r="E82" s="39" t="s">
        <v>3732</v>
      </c>
      <c r="F82" s="39" t="s">
        <v>3732</v>
      </c>
      <c r="G82" s="39">
        <v>1</v>
      </c>
      <c r="H82" s="18" t="s">
        <v>3708</v>
      </c>
      <c r="I82" s="18" t="str">
        <f>_xlfn.XLOOKUP(Survey[[#This Row],[Q1]],Survey_codes,Survey_values)</f>
        <v>Satisfied</v>
      </c>
      <c r="J82" s="18" t="str">
        <f>_xlfn.XLOOKUP(Survey[[#This Row],[Q2]],Survey_codes,Survey_values)</f>
        <v>Very Satisfied</v>
      </c>
      <c r="K82" s="18" t="str">
        <f>_xlfn.XLOOKUP(Survey[[#This Row],[Q5]],School_codes,School_values)</f>
        <v>Public</v>
      </c>
      <c r="L82" s="40">
        <f>_xlfn.XLOOKUP(Survey[[#This Row],[Q6]],Conference_codes,Conference_values,FALSE,-1)</f>
        <v>1</v>
      </c>
    </row>
    <row r="83" spans="1:12" x14ac:dyDescent="0.35">
      <c r="A83" s="35" t="s">
        <v>3812</v>
      </c>
      <c r="B83" s="36" t="s">
        <v>3732</v>
      </c>
      <c r="C83" s="36" t="s">
        <v>3732</v>
      </c>
      <c r="D83" s="36" t="s">
        <v>3732</v>
      </c>
      <c r="E83" s="36" t="s">
        <v>3733</v>
      </c>
      <c r="F83" s="36" t="s">
        <v>3732</v>
      </c>
      <c r="G83" s="36">
        <v>1</v>
      </c>
      <c r="H83" s="21" t="s">
        <v>3707</v>
      </c>
      <c r="I83" s="21" t="str">
        <f>_xlfn.XLOOKUP(Survey[[#This Row],[Q1]],Survey_codes,Survey_values)</f>
        <v>Very Satisfied</v>
      </c>
      <c r="J83" s="21" t="str">
        <f>_xlfn.XLOOKUP(Survey[[#This Row],[Q2]],Survey_codes,Survey_values)</f>
        <v>Very Satisfied</v>
      </c>
      <c r="K83" s="21" t="str">
        <f>_xlfn.XLOOKUP(Survey[[#This Row],[Q5]],School_codes,School_values)</f>
        <v>Public</v>
      </c>
      <c r="L83" s="37">
        <f>_xlfn.XLOOKUP(Survey[[#This Row],[Q6]],Conference_codes,Conference_values,FALSE,-1)</f>
        <v>1</v>
      </c>
    </row>
    <row r="84" spans="1:12" x14ac:dyDescent="0.35">
      <c r="A84" s="38" t="s">
        <v>3813</v>
      </c>
      <c r="B84" s="39" t="s">
        <v>3732</v>
      </c>
      <c r="C84" s="39" t="s">
        <v>3733</v>
      </c>
      <c r="D84" s="39" t="s">
        <v>3732</v>
      </c>
      <c r="E84" s="39" t="s">
        <v>3732</v>
      </c>
      <c r="F84" s="39" t="s">
        <v>3733</v>
      </c>
      <c r="G84" s="39">
        <v>0</v>
      </c>
      <c r="H84" s="18" t="s">
        <v>3707</v>
      </c>
      <c r="I84" s="18" t="str">
        <f>_xlfn.XLOOKUP(Survey[[#This Row],[Q1]],Survey_codes,Survey_values)</f>
        <v>Very Satisfied</v>
      </c>
      <c r="J84" s="18" t="str">
        <f>_xlfn.XLOOKUP(Survey[[#This Row],[Q2]],Survey_codes,Survey_values)</f>
        <v>Satisfied</v>
      </c>
      <c r="K84" s="18" t="str">
        <f>_xlfn.XLOOKUP(Survey[[#This Row],[Q5]],School_codes,School_values)</f>
        <v>Private</v>
      </c>
      <c r="L84" s="40">
        <f>_xlfn.XLOOKUP(Survey[[#This Row],[Q6]],Conference_codes,Conference_values,FALSE,-1)</f>
        <v>0</v>
      </c>
    </row>
    <row r="85" spans="1:12" x14ac:dyDescent="0.35">
      <c r="A85" s="35" t="s">
        <v>3814</v>
      </c>
      <c r="B85" s="36" t="s">
        <v>3732</v>
      </c>
      <c r="C85" s="36" t="s">
        <v>3732</v>
      </c>
      <c r="D85" s="36" t="s">
        <v>3733</v>
      </c>
      <c r="E85" s="36" t="s">
        <v>3732</v>
      </c>
      <c r="F85" s="36" t="s">
        <v>3734</v>
      </c>
      <c r="G85" s="36">
        <v>2</v>
      </c>
      <c r="H85" s="21" t="s">
        <v>3707</v>
      </c>
      <c r="I85" s="21" t="str">
        <f>_xlfn.XLOOKUP(Survey[[#This Row],[Q1]],Survey_codes,Survey_values)</f>
        <v>Very Satisfied</v>
      </c>
      <c r="J85" s="21" t="str">
        <f>_xlfn.XLOOKUP(Survey[[#This Row],[Q2]],Survey_codes,Survey_values)</f>
        <v>Very Satisfied</v>
      </c>
      <c r="K85" s="21" t="str">
        <f>_xlfn.XLOOKUP(Survey[[#This Row],[Q5]],School_codes,School_values)</f>
        <v>Online</v>
      </c>
      <c r="L85" s="37">
        <f>_xlfn.XLOOKUP(Survey[[#This Row],[Q6]],Conference_codes,Conference_values,FALSE,-1)</f>
        <v>2</v>
      </c>
    </row>
    <row r="86" spans="1:12" x14ac:dyDescent="0.35">
      <c r="A86" s="38" t="s">
        <v>3815</v>
      </c>
      <c r="B86" s="39" t="s">
        <v>3736</v>
      </c>
      <c r="C86" s="39" t="s">
        <v>3732</v>
      </c>
      <c r="D86" s="39" t="s">
        <v>3732</v>
      </c>
      <c r="E86" s="39" t="s">
        <v>3732</v>
      </c>
      <c r="F86" s="39" t="s">
        <v>3732</v>
      </c>
      <c r="G86" s="39">
        <v>4</v>
      </c>
      <c r="H86" s="18" t="s">
        <v>3707</v>
      </c>
      <c r="I86" s="18" t="str">
        <f>_xlfn.XLOOKUP(Survey[[#This Row],[Q1]],Survey_codes,Survey_values)</f>
        <v>Very Dissatisfied</v>
      </c>
      <c r="J86" s="18" t="str">
        <f>_xlfn.XLOOKUP(Survey[[#This Row],[Q2]],Survey_codes,Survey_values)</f>
        <v>Very Satisfied</v>
      </c>
      <c r="K86" s="18" t="str">
        <f>_xlfn.XLOOKUP(Survey[[#This Row],[Q5]],School_codes,School_values)</f>
        <v>Public</v>
      </c>
      <c r="L86" s="40" t="str">
        <f>_xlfn.XLOOKUP(Survey[[#This Row],[Q6]],Conference_codes,Conference_values,FALSE,-1)</f>
        <v>3+</v>
      </c>
    </row>
    <row r="87" spans="1:12" x14ac:dyDescent="0.35">
      <c r="A87" s="35" t="s">
        <v>3816</v>
      </c>
      <c r="B87" s="36" t="s">
        <v>3732</v>
      </c>
      <c r="C87" s="36" t="s">
        <v>3734</v>
      </c>
      <c r="D87" s="36" t="s">
        <v>3732</v>
      </c>
      <c r="E87" s="36" t="s">
        <v>3732</v>
      </c>
      <c r="F87" s="36" t="s">
        <v>3736</v>
      </c>
      <c r="G87" s="36">
        <v>1</v>
      </c>
      <c r="H87" s="21" t="s">
        <v>3708</v>
      </c>
      <c r="I87" s="21" t="str">
        <f>_xlfn.XLOOKUP(Survey[[#This Row],[Q1]],Survey_codes,Survey_values)</f>
        <v>Very Satisfied</v>
      </c>
      <c r="J87" s="21" t="str">
        <f>_xlfn.XLOOKUP(Survey[[#This Row],[Q2]],Survey_codes,Survey_values)</f>
        <v>Dissatisfied</v>
      </c>
      <c r="K87" s="21" t="str">
        <f>_xlfn.XLOOKUP(Survey[[#This Row],[Q5]],School_codes,School_values)</f>
        <v>Tutor</v>
      </c>
      <c r="L87" s="37">
        <f>_xlfn.XLOOKUP(Survey[[#This Row],[Q6]],Conference_codes,Conference_values,FALSE,-1)</f>
        <v>1</v>
      </c>
    </row>
    <row r="88" spans="1:12" x14ac:dyDescent="0.35">
      <c r="A88" s="38" t="s">
        <v>3817</v>
      </c>
      <c r="B88" s="39" t="s">
        <v>3732</v>
      </c>
      <c r="C88" s="39" t="s">
        <v>3732</v>
      </c>
      <c r="D88" s="39" t="s">
        <v>3734</v>
      </c>
      <c r="E88" s="39" t="s">
        <v>3732</v>
      </c>
      <c r="F88" s="39" t="s">
        <v>3732</v>
      </c>
      <c r="G88" s="39">
        <v>4</v>
      </c>
      <c r="H88" s="18" t="s">
        <v>3707</v>
      </c>
      <c r="I88" s="18" t="str">
        <f>_xlfn.XLOOKUP(Survey[[#This Row],[Q1]],Survey_codes,Survey_values)</f>
        <v>Very Satisfied</v>
      </c>
      <c r="J88" s="18" t="str">
        <f>_xlfn.XLOOKUP(Survey[[#This Row],[Q2]],Survey_codes,Survey_values)</f>
        <v>Very Satisfied</v>
      </c>
      <c r="K88" s="18" t="str">
        <f>_xlfn.XLOOKUP(Survey[[#This Row],[Q5]],School_codes,School_values)</f>
        <v>Public</v>
      </c>
      <c r="L88" s="40" t="str">
        <f>_xlfn.XLOOKUP(Survey[[#This Row],[Q6]],Conference_codes,Conference_values,FALSE,-1)</f>
        <v>3+</v>
      </c>
    </row>
    <row r="89" spans="1:12" x14ac:dyDescent="0.35">
      <c r="A89" s="35" t="s">
        <v>3818</v>
      </c>
      <c r="B89" s="36" t="s">
        <v>3732</v>
      </c>
      <c r="C89" s="36" t="s">
        <v>3732</v>
      </c>
      <c r="D89" s="36" t="s">
        <v>3732</v>
      </c>
      <c r="E89" s="36" t="s">
        <v>3732</v>
      </c>
      <c r="F89" s="36" t="s">
        <v>3732</v>
      </c>
      <c r="G89" s="36">
        <v>3</v>
      </c>
      <c r="H89" s="21" t="s">
        <v>3707</v>
      </c>
      <c r="I89" s="21" t="str">
        <f>_xlfn.XLOOKUP(Survey[[#This Row],[Q1]],Survey_codes,Survey_values)</f>
        <v>Very Satisfied</v>
      </c>
      <c r="J89" s="21" t="str">
        <f>_xlfn.XLOOKUP(Survey[[#This Row],[Q2]],Survey_codes,Survey_values)</f>
        <v>Very Satisfied</v>
      </c>
      <c r="K89" s="21" t="str">
        <f>_xlfn.XLOOKUP(Survey[[#This Row],[Q5]],School_codes,School_values)</f>
        <v>Public</v>
      </c>
      <c r="L89" s="37" t="str">
        <f>_xlfn.XLOOKUP(Survey[[#This Row],[Q6]],Conference_codes,Conference_values,FALSE,-1)</f>
        <v>3+</v>
      </c>
    </row>
    <row r="90" spans="1:12" x14ac:dyDescent="0.35">
      <c r="A90" s="38" t="s">
        <v>3819</v>
      </c>
      <c r="B90" s="39" t="s">
        <v>3732</v>
      </c>
      <c r="C90" s="39" t="s">
        <v>3732</v>
      </c>
      <c r="D90" s="39" t="s">
        <v>3733</v>
      </c>
      <c r="E90" s="39" t="s">
        <v>3732</v>
      </c>
      <c r="F90" s="39" t="s">
        <v>3732</v>
      </c>
      <c r="G90" s="39">
        <v>1</v>
      </c>
      <c r="H90" s="18" t="s">
        <v>3708</v>
      </c>
      <c r="I90" s="18" t="str">
        <f>_xlfn.XLOOKUP(Survey[[#This Row],[Q1]],Survey_codes,Survey_values)</f>
        <v>Very Satisfied</v>
      </c>
      <c r="J90" s="18" t="str">
        <f>_xlfn.XLOOKUP(Survey[[#This Row],[Q2]],Survey_codes,Survey_values)</f>
        <v>Very Satisfied</v>
      </c>
      <c r="K90" s="18" t="str">
        <f>_xlfn.XLOOKUP(Survey[[#This Row],[Q5]],School_codes,School_values)</f>
        <v>Public</v>
      </c>
      <c r="L90" s="40">
        <f>_xlfn.XLOOKUP(Survey[[#This Row],[Q6]],Conference_codes,Conference_values,FALSE,-1)</f>
        <v>1</v>
      </c>
    </row>
    <row r="91" spans="1:12" x14ac:dyDescent="0.35">
      <c r="A91" s="35" t="s">
        <v>3820</v>
      </c>
      <c r="B91" s="36" t="s">
        <v>3733</v>
      </c>
      <c r="C91" s="36" t="s">
        <v>3732</v>
      </c>
      <c r="D91" s="36" t="s">
        <v>3733</v>
      </c>
      <c r="E91" s="36" t="s">
        <v>3734</v>
      </c>
      <c r="F91" s="36" t="s">
        <v>3734</v>
      </c>
      <c r="G91" s="36">
        <v>1</v>
      </c>
      <c r="H91" s="21" t="s">
        <v>3707</v>
      </c>
      <c r="I91" s="21" t="str">
        <f>_xlfn.XLOOKUP(Survey[[#This Row],[Q1]],Survey_codes,Survey_values)</f>
        <v>Satisfied</v>
      </c>
      <c r="J91" s="21" t="str">
        <f>_xlfn.XLOOKUP(Survey[[#This Row],[Q2]],Survey_codes,Survey_values)</f>
        <v>Very Satisfied</v>
      </c>
      <c r="K91" s="21" t="str">
        <f>_xlfn.XLOOKUP(Survey[[#This Row],[Q5]],School_codes,School_values)</f>
        <v>Online</v>
      </c>
      <c r="L91" s="37">
        <f>_xlfn.XLOOKUP(Survey[[#This Row],[Q6]],Conference_codes,Conference_values,FALSE,-1)</f>
        <v>1</v>
      </c>
    </row>
    <row r="92" spans="1:12" x14ac:dyDescent="0.35">
      <c r="A92" s="38" t="s">
        <v>3821</v>
      </c>
      <c r="B92" s="39" t="s">
        <v>3733</v>
      </c>
      <c r="C92" s="39" t="s">
        <v>3733</v>
      </c>
      <c r="D92" s="39" t="s">
        <v>3732</v>
      </c>
      <c r="E92" s="39" t="s">
        <v>3732</v>
      </c>
      <c r="F92" s="39" t="s">
        <v>3736</v>
      </c>
      <c r="G92" s="39">
        <v>1</v>
      </c>
      <c r="H92" s="18" t="s">
        <v>3707</v>
      </c>
      <c r="I92" s="18" t="str">
        <f>_xlfn.XLOOKUP(Survey[[#This Row],[Q1]],Survey_codes,Survey_values)</f>
        <v>Satisfied</v>
      </c>
      <c r="J92" s="18" t="str">
        <f>_xlfn.XLOOKUP(Survey[[#This Row],[Q2]],Survey_codes,Survey_values)</f>
        <v>Satisfied</v>
      </c>
      <c r="K92" s="18" t="str">
        <f>_xlfn.XLOOKUP(Survey[[#This Row],[Q5]],School_codes,School_values)</f>
        <v>Tutor</v>
      </c>
      <c r="L92" s="40">
        <f>_xlfn.XLOOKUP(Survey[[#This Row],[Q6]],Conference_codes,Conference_values,FALSE,-1)</f>
        <v>1</v>
      </c>
    </row>
    <row r="93" spans="1:12" x14ac:dyDescent="0.35">
      <c r="A93" s="35" t="s">
        <v>3822</v>
      </c>
      <c r="B93" s="36" t="s">
        <v>3732</v>
      </c>
      <c r="C93" s="36" t="s">
        <v>3733</v>
      </c>
      <c r="D93" s="36" t="s">
        <v>3734</v>
      </c>
      <c r="E93" s="36" t="s">
        <v>3734</v>
      </c>
      <c r="F93" s="36" t="s">
        <v>3732</v>
      </c>
      <c r="G93" s="36">
        <v>2</v>
      </c>
      <c r="H93" s="21" t="s">
        <v>3707</v>
      </c>
      <c r="I93" s="21" t="str">
        <f>_xlfn.XLOOKUP(Survey[[#This Row],[Q1]],Survey_codes,Survey_values)</f>
        <v>Very Satisfied</v>
      </c>
      <c r="J93" s="21" t="str">
        <f>_xlfn.XLOOKUP(Survey[[#This Row],[Q2]],Survey_codes,Survey_values)</f>
        <v>Satisfied</v>
      </c>
      <c r="K93" s="21" t="str">
        <f>_xlfn.XLOOKUP(Survey[[#This Row],[Q5]],School_codes,School_values)</f>
        <v>Public</v>
      </c>
      <c r="L93" s="37">
        <f>_xlfn.XLOOKUP(Survey[[#This Row],[Q6]],Conference_codes,Conference_values,FALSE,-1)</f>
        <v>2</v>
      </c>
    </row>
    <row r="94" spans="1:12" x14ac:dyDescent="0.35">
      <c r="A94" s="38" t="s">
        <v>3823</v>
      </c>
      <c r="B94" s="39" t="s">
        <v>3733</v>
      </c>
      <c r="C94" s="39" t="s">
        <v>3732</v>
      </c>
      <c r="D94" s="39" t="s">
        <v>3732</v>
      </c>
      <c r="E94" s="39" t="s">
        <v>3733</v>
      </c>
      <c r="F94" s="39" t="s">
        <v>3733</v>
      </c>
      <c r="G94" s="39">
        <v>3</v>
      </c>
      <c r="H94" s="18" t="s">
        <v>3707</v>
      </c>
      <c r="I94" s="18" t="str">
        <f>_xlfn.XLOOKUP(Survey[[#This Row],[Q1]],Survey_codes,Survey_values)</f>
        <v>Satisfied</v>
      </c>
      <c r="J94" s="18" t="str">
        <f>_xlfn.XLOOKUP(Survey[[#This Row],[Q2]],Survey_codes,Survey_values)</f>
        <v>Very Satisfied</v>
      </c>
      <c r="K94" s="18" t="str">
        <f>_xlfn.XLOOKUP(Survey[[#This Row],[Q5]],School_codes,School_values)</f>
        <v>Private</v>
      </c>
      <c r="L94" s="40" t="str">
        <f>_xlfn.XLOOKUP(Survey[[#This Row],[Q6]],Conference_codes,Conference_values,FALSE,-1)</f>
        <v>3+</v>
      </c>
    </row>
    <row r="95" spans="1:12" x14ac:dyDescent="0.35">
      <c r="A95" s="35" t="s">
        <v>3824</v>
      </c>
      <c r="B95" s="36" t="s">
        <v>3733</v>
      </c>
      <c r="C95" s="36" t="s">
        <v>3732</v>
      </c>
      <c r="D95" s="36" t="s">
        <v>3733</v>
      </c>
      <c r="E95" s="36" t="s">
        <v>3732</v>
      </c>
      <c r="F95" s="36" t="s">
        <v>3733</v>
      </c>
      <c r="G95" s="36">
        <v>2</v>
      </c>
      <c r="H95" s="21" t="s">
        <v>3707</v>
      </c>
      <c r="I95" s="21" t="str">
        <f>_xlfn.XLOOKUP(Survey[[#This Row],[Q1]],Survey_codes,Survey_values)</f>
        <v>Satisfied</v>
      </c>
      <c r="J95" s="21" t="str">
        <f>_xlfn.XLOOKUP(Survey[[#This Row],[Q2]],Survey_codes,Survey_values)</f>
        <v>Very Satisfied</v>
      </c>
      <c r="K95" s="21" t="str">
        <f>_xlfn.XLOOKUP(Survey[[#This Row],[Q5]],School_codes,School_values)</f>
        <v>Private</v>
      </c>
      <c r="L95" s="37">
        <f>_xlfn.XLOOKUP(Survey[[#This Row],[Q6]],Conference_codes,Conference_values,FALSE,-1)</f>
        <v>2</v>
      </c>
    </row>
    <row r="96" spans="1:12" x14ac:dyDescent="0.35">
      <c r="A96" s="38" t="s">
        <v>3825</v>
      </c>
      <c r="B96" s="39" t="s">
        <v>3733</v>
      </c>
      <c r="C96" s="39" t="s">
        <v>3732</v>
      </c>
      <c r="D96" s="39" t="s">
        <v>3733</v>
      </c>
      <c r="E96" s="39" t="s">
        <v>3733</v>
      </c>
      <c r="F96" s="39" t="s">
        <v>3732</v>
      </c>
      <c r="G96" s="39">
        <v>1</v>
      </c>
      <c r="H96" s="18" t="s">
        <v>3707</v>
      </c>
      <c r="I96" s="18" t="str">
        <f>_xlfn.XLOOKUP(Survey[[#This Row],[Q1]],Survey_codes,Survey_values)</f>
        <v>Satisfied</v>
      </c>
      <c r="J96" s="18" t="str">
        <f>_xlfn.XLOOKUP(Survey[[#This Row],[Q2]],Survey_codes,Survey_values)</f>
        <v>Very Satisfied</v>
      </c>
      <c r="K96" s="18" t="str">
        <f>_xlfn.XLOOKUP(Survey[[#This Row],[Q5]],School_codes,School_values)</f>
        <v>Public</v>
      </c>
      <c r="L96" s="40">
        <f>_xlfn.XLOOKUP(Survey[[#This Row],[Q6]],Conference_codes,Conference_values,FALSE,-1)</f>
        <v>1</v>
      </c>
    </row>
    <row r="97" spans="1:12" x14ac:dyDescent="0.35">
      <c r="A97" s="35" t="s">
        <v>3826</v>
      </c>
      <c r="B97" s="36" t="s">
        <v>3732</v>
      </c>
      <c r="C97" s="36" t="s">
        <v>3732</v>
      </c>
      <c r="D97" s="36" t="s">
        <v>3733</v>
      </c>
      <c r="E97" s="36" t="s">
        <v>3736</v>
      </c>
      <c r="F97" s="36" t="s">
        <v>3734</v>
      </c>
      <c r="G97" s="36">
        <v>1</v>
      </c>
      <c r="H97" s="21" t="s">
        <v>3707</v>
      </c>
      <c r="I97" s="21" t="str">
        <f>_xlfn.XLOOKUP(Survey[[#This Row],[Q1]],Survey_codes,Survey_values)</f>
        <v>Very Satisfied</v>
      </c>
      <c r="J97" s="21" t="str">
        <f>_xlfn.XLOOKUP(Survey[[#This Row],[Q2]],Survey_codes,Survey_values)</f>
        <v>Very Satisfied</v>
      </c>
      <c r="K97" s="21" t="str">
        <f>_xlfn.XLOOKUP(Survey[[#This Row],[Q5]],School_codes,School_values)</f>
        <v>Online</v>
      </c>
      <c r="L97" s="37">
        <f>_xlfn.XLOOKUP(Survey[[#This Row],[Q6]],Conference_codes,Conference_values,FALSE,-1)</f>
        <v>1</v>
      </c>
    </row>
    <row r="98" spans="1:12" x14ac:dyDescent="0.35">
      <c r="A98" s="38" t="s">
        <v>3827</v>
      </c>
      <c r="B98" s="39" t="s">
        <v>3733</v>
      </c>
      <c r="C98" s="39" t="s">
        <v>3732</v>
      </c>
      <c r="D98" s="39" t="s">
        <v>3732</v>
      </c>
      <c r="E98" s="39" t="s">
        <v>3732</v>
      </c>
      <c r="F98" s="39" t="s">
        <v>3732</v>
      </c>
      <c r="G98" s="39">
        <v>5</v>
      </c>
      <c r="H98" s="18" t="s">
        <v>3707</v>
      </c>
      <c r="I98" s="18" t="str">
        <f>_xlfn.XLOOKUP(Survey[[#This Row],[Q1]],Survey_codes,Survey_values)</f>
        <v>Satisfied</v>
      </c>
      <c r="J98" s="18" t="str">
        <f>_xlfn.XLOOKUP(Survey[[#This Row],[Q2]],Survey_codes,Survey_values)</f>
        <v>Very Satisfied</v>
      </c>
      <c r="K98" s="18" t="str">
        <f>_xlfn.XLOOKUP(Survey[[#This Row],[Q5]],School_codes,School_values)</f>
        <v>Public</v>
      </c>
      <c r="L98" s="40" t="str">
        <f>_xlfn.XLOOKUP(Survey[[#This Row],[Q6]],Conference_codes,Conference_values,FALSE,-1)</f>
        <v>3+</v>
      </c>
    </row>
    <row r="99" spans="1:12" x14ac:dyDescent="0.35">
      <c r="A99" s="35" t="s">
        <v>3828</v>
      </c>
      <c r="B99" s="36" t="s">
        <v>3732</v>
      </c>
      <c r="C99" s="36" t="s">
        <v>3732</v>
      </c>
      <c r="D99" s="36" t="s">
        <v>3733</v>
      </c>
      <c r="E99" s="36" t="s">
        <v>3732</v>
      </c>
      <c r="F99" s="36" t="s">
        <v>3732</v>
      </c>
      <c r="G99" s="36">
        <v>3</v>
      </c>
      <c r="H99" s="21" t="s">
        <v>3707</v>
      </c>
      <c r="I99" s="21" t="str">
        <f>_xlfn.XLOOKUP(Survey[[#This Row],[Q1]],Survey_codes,Survey_values)</f>
        <v>Very Satisfied</v>
      </c>
      <c r="J99" s="21" t="str">
        <f>_xlfn.XLOOKUP(Survey[[#This Row],[Q2]],Survey_codes,Survey_values)</f>
        <v>Very Satisfied</v>
      </c>
      <c r="K99" s="21" t="str">
        <f>_xlfn.XLOOKUP(Survey[[#This Row],[Q5]],School_codes,School_values)</f>
        <v>Public</v>
      </c>
      <c r="L99" s="37" t="str">
        <f>_xlfn.XLOOKUP(Survey[[#This Row],[Q6]],Conference_codes,Conference_values,FALSE,-1)</f>
        <v>3+</v>
      </c>
    </row>
    <row r="100" spans="1:12" x14ac:dyDescent="0.35">
      <c r="A100" s="38" t="s">
        <v>3829</v>
      </c>
      <c r="B100" s="39" t="s">
        <v>3732</v>
      </c>
      <c r="C100" s="39" t="s">
        <v>3733</v>
      </c>
      <c r="D100" s="39" t="s">
        <v>3732</v>
      </c>
      <c r="E100" s="39" t="s">
        <v>3733</v>
      </c>
      <c r="F100" s="39" t="s">
        <v>3732</v>
      </c>
      <c r="G100" s="39">
        <v>1</v>
      </c>
      <c r="H100" s="18" t="s">
        <v>3707</v>
      </c>
      <c r="I100" s="18" t="str">
        <f>_xlfn.XLOOKUP(Survey[[#This Row],[Q1]],Survey_codes,Survey_values)</f>
        <v>Very Satisfied</v>
      </c>
      <c r="J100" s="18" t="str">
        <f>_xlfn.XLOOKUP(Survey[[#This Row],[Q2]],Survey_codes,Survey_values)</f>
        <v>Satisfied</v>
      </c>
      <c r="K100" s="18" t="str">
        <f>_xlfn.XLOOKUP(Survey[[#This Row],[Q5]],School_codes,School_values)</f>
        <v>Public</v>
      </c>
      <c r="L100" s="40">
        <f>_xlfn.XLOOKUP(Survey[[#This Row],[Q6]],Conference_codes,Conference_values,FALSE,-1)</f>
        <v>1</v>
      </c>
    </row>
    <row r="101" spans="1:12" x14ac:dyDescent="0.35">
      <c r="A101" s="35" t="s">
        <v>3830</v>
      </c>
      <c r="B101" s="36" t="s">
        <v>3734</v>
      </c>
      <c r="C101" s="36" t="s">
        <v>3732</v>
      </c>
      <c r="D101" s="36" t="s">
        <v>3732</v>
      </c>
      <c r="E101" s="36" t="s">
        <v>3732</v>
      </c>
      <c r="F101" s="36" t="s">
        <v>3733</v>
      </c>
      <c r="G101" s="36">
        <v>5</v>
      </c>
      <c r="H101" s="21" t="s">
        <v>3707</v>
      </c>
      <c r="I101" s="21" t="str">
        <f>_xlfn.XLOOKUP(Survey[[#This Row],[Q1]],Survey_codes,Survey_values)</f>
        <v>Dissatisfied</v>
      </c>
      <c r="J101" s="21" t="str">
        <f>_xlfn.XLOOKUP(Survey[[#This Row],[Q2]],Survey_codes,Survey_values)</f>
        <v>Very Satisfied</v>
      </c>
      <c r="K101" s="21" t="str">
        <f>_xlfn.XLOOKUP(Survey[[#This Row],[Q5]],School_codes,School_values)</f>
        <v>Private</v>
      </c>
      <c r="L101" s="37" t="str">
        <f>_xlfn.XLOOKUP(Survey[[#This Row],[Q6]],Conference_codes,Conference_values,FALSE,-1)</f>
        <v>3+</v>
      </c>
    </row>
    <row r="102" spans="1:12" x14ac:dyDescent="0.35">
      <c r="A102" s="38" t="s">
        <v>3831</v>
      </c>
      <c r="B102" s="39" t="s">
        <v>3736</v>
      </c>
      <c r="C102" s="39" t="s">
        <v>3732</v>
      </c>
      <c r="D102" s="39" t="s">
        <v>3733</v>
      </c>
      <c r="E102" s="39" t="s">
        <v>3733</v>
      </c>
      <c r="F102" s="39" t="s">
        <v>3732</v>
      </c>
      <c r="G102" s="39">
        <v>0</v>
      </c>
      <c r="H102" s="18" t="s">
        <v>3708</v>
      </c>
      <c r="I102" s="18" t="str">
        <f>_xlfn.XLOOKUP(Survey[[#This Row],[Q1]],Survey_codes,Survey_values)</f>
        <v>Very Dissatisfied</v>
      </c>
      <c r="J102" s="18" t="str">
        <f>_xlfn.XLOOKUP(Survey[[#This Row],[Q2]],Survey_codes,Survey_values)</f>
        <v>Very Satisfied</v>
      </c>
      <c r="K102" s="18" t="str">
        <f>_xlfn.XLOOKUP(Survey[[#This Row],[Q5]],School_codes,School_values)</f>
        <v>Public</v>
      </c>
      <c r="L102" s="40">
        <f>_xlfn.XLOOKUP(Survey[[#This Row],[Q6]],Conference_codes,Conference_values,FALSE,-1)</f>
        <v>0</v>
      </c>
    </row>
    <row r="103" spans="1:12" x14ac:dyDescent="0.35">
      <c r="A103" s="35" t="s">
        <v>3832</v>
      </c>
      <c r="B103" s="36" t="s">
        <v>3732</v>
      </c>
      <c r="C103" s="36" t="s">
        <v>3732</v>
      </c>
      <c r="D103" s="36" t="s">
        <v>3732</v>
      </c>
      <c r="E103" s="36" t="s">
        <v>3732</v>
      </c>
      <c r="F103" s="36" t="s">
        <v>3733</v>
      </c>
      <c r="G103" s="36">
        <v>2</v>
      </c>
      <c r="H103" s="21" t="s">
        <v>3707</v>
      </c>
      <c r="I103" s="21" t="str">
        <f>_xlfn.XLOOKUP(Survey[[#This Row],[Q1]],Survey_codes,Survey_values)</f>
        <v>Very Satisfied</v>
      </c>
      <c r="J103" s="21" t="str">
        <f>_xlfn.XLOOKUP(Survey[[#This Row],[Q2]],Survey_codes,Survey_values)</f>
        <v>Very Satisfied</v>
      </c>
      <c r="K103" s="21" t="str">
        <f>_xlfn.XLOOKUP(Survey[[#This Row],[Q5]],School_codes,School_values)</f>
        <v>Private</v>
      </c>
      <c r="L103" s="37">
        <f>_xlfn.XLOOKUP(Survey[[#This Row],[Q6]],Conference_codes,Conference_values,FALSE,-1)</f>
        <v>2</v>
      </c>
    </row>
    <row r="104" spans="1:12" x14ac:dyDescent="0.35">
      <c r="A104" s="38" t="s">
        <v>3833</v>
      </c>
      <c r="B104" s="39" t="s">
        <v>3733</v>
      </c>
      <c r="C104" s="39" t="s">
        <v>3732</v>
      </c>
      <c r="D104" s="39" t="s">
        <v>3734</v>
      </c>
      <c r="E104" s="39" t="s">
        <v>3733</v>
      </c>
      <c r="F104" s="39" t="s">
        <v>3732</v>
      </c>
      <c r="G104" s="39">
        <v>3</v>
      </c>
      <c r="H104" s="18" t="s">
        <v>3707</v>
      </c>
      <c r="I104" s="18" t="str">
        <f>_xlfn.XLOOKUP(Survey[[#This Row],[Q1]],Survey_codes,Survey_values)</f>
        <v>Satisfied</v>
      </c>
      <c r="J104" s="18" t="str">
        <f>_xlfn.XLOOKUP(Survey[[#This Row],[Q2]],Survey_codes,Survey_values)</f>
        <v>Very Satisfied</v>
      </c>
      <c r="K104" s="18" t="str">
        <f>_xlfn.XLOOKUP(Survey[[#This Row],[Q5]],School_codes,School_values)</f>
        <v>Public</v>
      </c>
      <c r="L104" s="40" t="str">
        <f>_xlfn.XLOOKUP(Survey[[#This Row],[Q6]],Conference_codes,Conference_values,FALSE,-1)</f>
        <v>3+</v>
      </c>
    </row>
    <row r="105" spans="1:12" x14ac:dyDescent="0.35">
      <c r="A105" s="35" t="s">
        <v>3834</v>
      </c>
      <c r="B105" s="36" t="s">
        <v>3736</v>
      </c>
      <c r="C105" s="36" t="s">
        <v>3732</v>
      </c>
      <c r="D105" s="36" t="s">
        <v>3733</v>
      </c>
      <c r="E105" s="36" t="s">
        <v>3733</v>
      </c>
      <c r="F105" s="36" t="s">
        <v>3732</v>
      </c>
      <c r="G105" s="36">
        <v>3</v>
      </c>
      <c r="H105" s="21" t="s">
        <v>3707</v>
      </c>
      <c r="I105" s="21" t="str">
        <f>_xlfn.XLOOKUP(Survey[[#This Row],[Q1]],Survey_codes,Survey_values)</f>
        <v>Very Dissatisfied</v>
      </c>
      <c r="J105" s="21" t="str">
        <f>_xlfn.XLOOKUP(Survey[[#This Row],[Q2]],Survey_codes,Survey_values)</f>
        <v>Very Satisfied</v>
      </c>
      <c r="K105" s="21" t="str">
        <f>_xlfn.XLOOKUP(Survey[[#This Row],[Q5]],School_codes,School_values)</f>
        <v>Public</v>
      </c>
      <c r="L105" s="37" t="str">
        <f>_xlfn.XLOOKUP(Survey[[#This Row],[Q6]],Conference_codes,Conference_values,FALSE,-1)</f>
        <v>3+</v>
      </c>
    </row>
    <row r="106" spans="1:12" x14ac:dyDescent="0.35">
      <c r="A106" s="38" t="s">
        <v>3835</v>
      </c>
      <c r="B106" s="39" t="s">
        <v>3734</v>
      </c>
      <c r="C106" s="39" t="s">
        <v>3733</v>
      </c>
      <c r="D106" s="39" t="s">
        <v>3733</v>
      </c>
      <c r="E106" s="39" t="s">
        <v>3733</v>
      </c>
      <c r="F106" s="39" t="s">
        <v>3734</v>
      </c>
      <c r="G106" s="39">
        <v>0</v>
      </c>
      <c r="H106" s="18" t="s">
        <v>3708</v>
      </c>
      <c r="I106" s="18" t="str">
        <f>_xlfn.XLOOKUP(Survey[[#This Row],[Q1]],Survey_codes,Survey_values)</f>
        <v>Dissatisfied</v>
      </c>
      <c r="J106" s="18" t="str">
        <f>_xlfn.XLOOKUP(Survey[[#This Row],[Q2]],Survey_codes,Survey_values)</f>
        <v>Satisfied</v>
      </c>
      <c r="K106" s="18" t="str">
        <f>_xlfn.XLOOKUP(Survey[[#This Row],[Q5]],School_codes,School_values)</f>
        <v>Online</v>
      </c>
      <c r="L106" s="40">
        <f>_xlfn.XLOOKUP(Survey[[#This Row],[Q6]],Conference_codes,Conference_values,FALSE,-1)</f>
        <v>0</v>
      </c>
    </row>
    <row r="107" spans="1:12" x14ac:dyDescent="0.35">
      <c r="A107" s="35" t="s">
        <v>3836</v>
      </c>
      <c r="B107" s="36" t="s">
        <v>3732</v>
      </c>
      <c r="C107" s="36" t="s">
        <v>3733</v>
      </c>
      <c r="D107" s="36" t="s">
        <v>3733</v>
      </c>
      <c r="E107" s="36" t="s">
        <v>3734</v>
      </c>
      <c r="F107" s="36" t="s">
        <v>3733</v>
      </c>
      <c r="G107" s="36">
        <v>0</v>
      </c>
      <c r="H107" s="21" t="s">
        <v>3708</v>
      </c>
      <c r="I107" s="21" t="str">
        <f>_xlfn.XLOOKUP(Survey[[#This Row],[Q1]],Survey_codes,Survey_values)</f>
        <v>Very Satisfied</v>
      </c>
      <c r="J107" s="21" t="str">
        <f>_xlfn.XLOOKUP(Survey[[#This Row],[Q2]],Survey_codes,Survey_values)</f>
        <v>Satisfied</v>
      </c>
      <c r="K107" s="21" t="str">
        <f>_xlfn.XLOOKUP(Survey[[#This Row],[Q5]],School_codes,School_values)</f>
        <v>Private</v>
      </c>
      <c r="L107" s="37">
        <f>_xlfn.XLOOKUP(Survey[[#This Row],[Q6]],Conference_codes,Conference_values,FALSE,-1)</f>
        <v>0</v>
      </c>
    </row>
    <row r="108" spans="1:12" x14ac:dyDescent="0.35">
      <c r="A108" s="38" t="s">
        <v>3837</v>
      </c>
      <c r="B108" s="39" t="s">
        <v>3732</v>
      </c>
      <c r="C108" s="39" t="s">
        <v>3734</v>
      </c>
      <c r="D108" s="39" t="s">
        <v>3733</v>
      </c>
      <c r="E108" s="39" t="s">
        <v>3734</v>
      </c>
      <c r="F108" s="39" t="s">
        <v>3733</v>
      </c>
      <c r="G108" s="39">
        <v>2</v>
      </c>
      <c r="H108" s="18" t="s">
        <v>3707</v>
      </c>
      <c r="I108" s="18" t="str">
        <f>_xlfn.XLOOKUP(Survey[[#This Row],[Q1]],Survey_codes,Survey_values)</f>
        <v>Very Satisfied</v>
      </c>
      <c r="J108" s="18" t="str">
        <f>_xlfn.XLOOKUP(Survey[[#This Row],[Q2]],Survey_codes,Survey_values)</f>
        <v>Dissatisfied</v>
      </c>
      <c r="K108" s="18" t="str">
        <f>_xlfn.XLOOKUP(Survey[[#This Row],[Q5]],School_codes,School_values)</f>
        <v>Private</v>
      </c>
      <c r="L108" s="40">
        <f>_xlfn.XLOOKUP(Survey[[#This Row],[Q6]],Conference_codes,Conference_values,FALSE,-1)</f>
        <v>2</v>
      </c>
    </row>
    <row r="109" spans="1:12" x14ac:dyDescent="0.35">
      <c r="A109" s="35" t="s">
        <v>3838</v>
      </c>
      <c r="B109" s="36" t="s">
        <v>3732</v>
      </c>
      <c r="C109" s="36" t="s">
        <v>3734</v>
      </c>
      <c r="D109" s="36" t="s">
        <v>3733</v>
      </c>
      <c r="E109" s="36" t="s">
        <v>3732</v>
      </c>
      <c r="F109" s="36" t="s">
        <v>3732</v>
      </c>
      <c r="G109" s="36">
        <v>1</v>
      </c>
      <c r="H109" s="21" t="s">
        <v>3707</v>
      </c>
      <c r="I109" s="21" t="str">
        <f>_xlfn.XLOOKUP(Survey[[#This Row],[Q1]],Survey_codes,Survey_values)</f>
        <v>Very Satisfied</v>
      </c>
      <c r="J109" s="21" t="str">
        <f>_xlfn.XLOOKUP(Survey[[#This Row],[Q2]],Survey_codes,Survey_values)</f>
        <v>Dissatisfied</v>
      </c>
      <c r="K109" s="21" t="str">
        <f>_xlfn.XLOOKUP(Survey[[#This Row],[Q5]],School_codes,School_values)</f>
        <v>Public</v>
      </c>
      <c r="L109" s="37">
        <f>_xlfn.XLOOKUP(Survey[[#This Row],[Q6]],Conference_codes,Conference_values,FALSE,-1)</f>
        <v>1</v>
      </c>
    </row>
    <row r="110" spans="1:12" x14ac:dyDescent="0.35">
      <c r="A110" s="38" t="s">
        <v>3839</v>
      </c>
      <c r="B110" s="39" t="s">
        <v>3732</v>
      </c>
      <c r="C110" s="39" t="s">
        <v>3732</v>
      </c>
      <c r="D110" s="39" t="s">
        <v>3733</v>
      </c>
      <c r="E110" s="39" t="s">
        <v>3733</v>
      </c>
      <c r="F110" s="39" t="s">
        <v>3732</v>
      </c>
      <c r="G110" s="39">
        <v>2</v>
      </c>
      <c r="H110" s="18" t="s">
        <v>3707</v>
      </c>
      <c r="I110" s="18" t="str">
        <f>_xlfn.XLOOKUP(Survey[[#This Row],[Q1]],Survey_codes,Survey_values)</f>
        <v>Very Satisfied</v>
      </c>
      <c r="J110" s="18" t="str">
        <f>_xlfn.XLOOKUP(Survey[[#This Row],[Q2]],Survey_codes,Survey_values)</f>
        <v>Very Satisfied</v>
      </c>
      <c r="K110" s="18" t="str">
        <f>_xlfn.XLOOKUP(Survey[[#This Row],[Q5]],School_codes,School_values)</f>
        <v>Public</v>
      </c>
      <c r="L110" s="40">
        <f>_xlfn.XLOOKUP(Survey[[#This Row],[Q6]],Conference_codes,Conference_values,FALSE,-1)</f>
        <v>2</v>
      </c>
    </row>
    <row r="111" spans="1:12" x14ac:dyDescent="0.35">
      <c r="A111" s="35" t="s">
        <v>3840</v>
      </c>
      <c r="B111" s="36" t="s">
        <v>3734</v>
      </c>
      <c r="C111" s="36" t="s">
        <v>3733</v>
      </c>
      <c r="D111" s="36" t="s">
        <v>3732</v>
      </c>
      <c r="E111" s="36" t="s">
        <v>3732</v>
      </c>
      <c r="F111" s="36" t="s">
        <v>3736</v>
      </c>
      <c r="G111" s="36">
        <v>0</v>
      </c>
      <c r="H111" s="21" t="s">
        <v>3708</v>
      </c>
      <c r="I111" s="21" t="str">
        <f>_xlfn.XLOOKUP(Survey[[#This Row],[Q1]],Survey_codes,Survey_values)</f>
        <v>Dissatisfied</v>
      </c>
      <c r="J111" s="21" t="str">
        <f>_xlfn.XLOOKUP(Survey[[#This Row],[Q2]],Survey_codes,Survey_values)</f>
        <v>Satisfied</v>
      </c>
      <c r="K111" s="21" t="str">
        <f>_xlfn.XLOOKUP(Survey[[#This Row],[Q5]],School_codes,School_values)</f>
        <v>Tutor</v>
      </c>
      <c r="L111" s="37">
        <f>_xlfn.XLOOKUP(Survey[[#This Row],[Q6]],Conference_codes,Conference_values,FALSE,-1)</f>
        <v>0</v>
      </c>
    </row>
    <row r="112" spans="1:12" x14ac:dyDescent="0.35">
      <c r="A112" s="38" t="s">
        <v>3841</v>
      </c>
      <c r="B112" s="39" t="s">
        <v>3736</v>
      </c>
      <c r="C112" s="39" t="s">
        <v>3733</v>
      </c>
      <c r="D112" s="39" t="s">
        <v>3733</v>
      </c>
      <c r="E112" s="39" t="s">
        <v>3733</v>
      </c>
      <c r="F112" s="39" t="s">
        <v>3732</v>
      </c>
      <c r="G112" s="39">
        <v>2</v>
      </c>
      <c r="H112" s="18" t="s">
        <v>3707</v>
      </c>
      <c r="I112" s="18" t="str">
        <f>_xlfn.XLOOKUP(Survey[[#This Row],[Q1]],Survey_codes,Survey_values)</f>
        <v>Very Dissatisfied</v>
      </c>
      <c r="J112" s="18" t="str">
        <f>_xlfn.XLOOKUP(Survey[[#This Row],[Q2]],Survey_codes,Survey_values)</f>
        <v>Satisfied</v>
      </c>
      <c r="K112" s="18" t="str">
        <f>_xlfn.XLOOKUP(Survey[[#This Row],[Q5]],School_codes,School_values)</f>
        <v>Public</v>
      </c>
      <c r="L112" s="40">
        <f>_xlfn.XLOOKUP(Survey[[#This Row],[Q6]],Conference_codes,Conference_values,FALSE,-1)</f>
        <v>2</v>
      </c>
    </row>
    <row r="113" spans="1:12" x14ac:dyDescent="0.35">
      <c r="A113" s="35" t="s">
        <v>3842</v>
      </c>
      <c r="B113" s="36" t="s">
        <v>3732</v>
      </c>
      <c r="C113" s="36" t="s">
        <v>3732</v>
      </c>
      <c r="D113" s="36" t="s">
        <v>3732</v>
      </c>
      <c r="E113" s="36" t="s">
        <v>3732</v>
      </c>
      <c r="F113" s="36" t="s">
        <v>3732</v>
      </c>
      <c r="G113" s="36">
        <v>7</v>
      </c>
      <c r="H113" s="21" t="s">
        <v>3707</v>
      </c>
      <c r="I113" s="21" t="str">
        <f>_xlfn.XLOOKUP(Survey[[#This Row],[Q1]],Survey_codes,Survey_values)</f>
        <v>Very Satisfied</v>
      </c>
      <c r="J113" s="21" t="str">
        <f>_xlfn.XLOOKUP(Survey[[#This Row],[Q2]],Survey_codes,Survey_values)</f>
        <v>Very Satisfied</v>
      </c>
      <c r="K113" s="21" t="str">
        <f>_xlfn.XLOOKUP(Survey[[#This Row],[Q5]],School_codes,School_values)</f>
        <v>Public</v>
      </c>
      <c r="L113" s="37" t="str">
        <f>_xlfn.XLOOKUP(Survey[[#This Row],[Q6]],Conference_codes,Conference_values,FALSE,-1)</f>
        <v>3+</v>
      </c>
    </row>
    <row r="114" spans="1:12" x14ac:dyDescent="0.35">
      <c r="A114" s="38" t="s">
        <v>3843</v>
      </c>
      <c r="B114" s="39" t="s">
        <v>3732</v>
      </c>
      <c r="C114" s="39" t="s">
        <v>3732</v>
      </c>
      <c r="D114" s="39" t="s">
        <v>3733</v>
      </c>
      <c r="E114" s="39" t="s">
        <v>3733</v>
      </c>
      <c r="F114" s="39" t="s">
        <v>3732</v>
      </c>
      <c r="G114" s="39">
        <v>2</v>
      </c>
      <c r="H114" s="18" t="s">
        <v>3707</v>
      </c>
      <c r="I114" s="18" t="str">
        <f>_xlfn.XLOOKUP(Survey[[#This Row],[Q1]],Survey_codes,Survey_values)</f>
        <v>Very Satisfied</v>
      </c>
      <c r="J114" s="18" t="str">
        <f>_xlfn.XLOOKUP(Survey[[#This Row],[Q2]],Survey_codes,Survey_values)</f>
        <v>Very Satisfied</v>
      </c>
      <c r="K114" s="18" t="str">
        <f>_xlfn.XLOOKUP(Survey[[#This Row],[Q5]],School_codes,School_values)</f>
        <v>Public</v>
      </c>
      <c r="L114" s="40">
        <f>_xlfn.XLOOKUP(Survey[[#This Row],[Q6]],Conference_codes,Conference_values,FALSE,-1)</f>
        <v>2</v>
      </c>
    </row>
    <row r="115" spans="1:12" x14ac:dyDescent="0.35">
      <c r="A115" s="35" t="s">
        <v>3844</v>
      </c>
      <c r="B115" s="36" t="s">
        <v>3734</v>
      </c>
      <c r="C115" s="36" t="s">
        <v>3734</v>
      </c>
      <c r="D115" s="36" t="s">
        <v>3734</v>
      </c>
      <c r="E115" s="36" t="s">
        <v>3732</v>
      </c>
      <c r="F115" s="36" t="s">
        <v>3732</v>
      </c>
      <c r="G115" s="36">
        <v>0</v>
      </c>
      <c r="H115" s="21" t="s">
        <v>3708</v>
      </c>
      <c r="I115" s="21" t="str">
        <f>_xlfn.XLOOKUP(Survey[[#This Row],[Q1]],Survey_codes,Survey_values)</f>
        <v>Dissatisfied</v>
      </c>
      <c r="J115" s="21" t="str">
        <f>_xlfn.XLOOKUP(Survey[[#This Row],[Q2]],Survey_codes,Survey_values)</f>
        <v>Dissatisfied</v>
      </c>
      <c r="K115" s="21" t="str">
        <f>_xlfn.XLOOKUP(Survey[[#This Row],[Q5]],School_codes,School_values)</f>
        <v>Public</v>
      </c>
      <c r="L115" s="37">
        <f>_xlfn.XLOOKUP(Survey[[#This Row],[Q6]],Conference_codes,Conference_values,FALSE,-1)</f>
        <v>0</v>
      </c>
    </row>
    <row r="116" spans="1:12" x14ac:dyDescent="0.35">
      <c r="A116" s="38" t="s">
        <v>3845</v>
      </c>
      <c r="B116" s="39" t="s">
        <v>3732</v>
      </c>
      <c r="C116" s="39" t="s">
        <v>3733</v>
      </c>
      <c r="D116" s="39" t="s">
        <v>3734</v>
      </c>
      <c r="E116" s="39" t="s">
        <v>3732</v>
      </c>
      <c r="F116" s="39" t="s">
        <v>3733</v>
      </c>
      <c r="G116" s="39">
        <v>3</v>
      </c>
      <c r="H116" s="18" t="s">
        <v>3707</v>
      </c>
      <c r="I116" s="18" t="str">
        <f>_xlfn.XLOOKUP(Survey[[#This Row],[Q1]],Survey_codes,Survey_values)</f>
        <v>Very Satisfied</v>
      </c>
      <c r="J116" s="18" t="str">
        <f>_xlfn.XLOOKUP(Survey[[#This Row],[Q2]],Survey_codes,Survey_values)</f>
        <v>Satisfied</v>
      </c>
      <c r="K116" s="18" t="str">
        <f>_xlfn.XLOOKUP(Survey[[#This Row],[Q5]],School_codes,School_values)</f>
        <v>Private</v>
      </c>
      <c r="L116" s="40" t="str">
        <f>_xlfn.XLOOKUP(Survey[[#This Row],[Q6]],Conference_codes,Conference_values,FALSE,-1)</f>
        <v>3+</v>
      </c>
    </row>
    <row r="117" spans="1:12" x14ac:dyDescent="0.35">
      <c r="A117" s="35" t="s">
        <v>3846</v>
      </c>
      <c r="B117" s="36" t="s">
        <v>3733</v>
      </c>
      <c r="C117" s="36" t="s">
        <v>3736</v>
      </c>
      <c r="D117" s="36" t="s">
        <v>3734</v>
      </c>
      <c r="E117" s="36" t="s">
        <v>3733</v>
      </c>
      <c r="F117" s="36" t="s">
        <v>3732</v>
      </c>
      <c r="G117" s="36">
        <v>1</v>
      </c>
      <c r="H117" s="21" t="s">
        <v>3708</v>
      </c>
      <c r="I117" s="21" t="str">
        <f>_xlfn.XLOOKUP(Survey[[#This Row],[Q1]],Survey_codes,Survey_values)</f>
        <v>Satisfied</v>
      </c>
      <c r="J117" s="21" t="str">
        <f>_xlfn.XLOOKUP(Survey[[#This Row],[Q2]],Survey_codes,Survey_values)</f>
        <v>Very Dissatisfied</v>
      </c>
      <c r="K117" s="21" t="str">
        <f>_xlfn.XLOOKUP(Survey[[#This Row],[Q5]],School_codes,School_values)</f>
        <v>Public</v>
      </c>
      <c r="L117" s="37">
        <f>_xlfn.XLOOKUP(Survey[[#This Row],[Q6]],Conference_codes,Conference_values,FALSE,-1)</f>
        <v>1</v>
      </c>
    </row>
    <row r="118" spans="1:12" x14ac:dyDescent="0.35">
      <c r="A118" s="38" t="s">
        <v>3847</v>
      </c>
      <c r="B118" s="39" t="s">
        <v>3734</v>
      </c>
      <c r="C118" s="39" t="s">
        <v>3733</v>
      </c>
      <c r="D118" s="39" t="s">
        <v>3732</v>
      </c>
      <c r="E118" s="39" t="s">
        <v>3732</v>
      </c>
      <c r="F118" s="39" t="s">
        <v>3732</v>
      </c>
      <c r="G118" s="39">
        <v>0</v>
      </c>
      <c r="H118" s="18" t="s">
        <v>3708</v>
      </c>
      <c r="I118" s="18" t="str">
        <f>_xlfn.XLOOKUP(Survey[[#This Row],[Q1]],Survey_codes,Survey_values)</f>
        <v>Dissatisfied</v>
      </c>
      <c r="J118" s="18" t="str">
        <f>_xlfn.XLOOKUP(Survey[[#This Row],[Q2]],Survey_codes,Survey_values)</f>
        <v>Satisfied</v>
      </c>
      <c r="K118" s="18" t="str">
        <f>_xlfn.XLOOKUP(Survey[[#This Row],[Q5]],School_codes,School_values)</f>
        <v>Public</v>
      </c>
      <c r="L118" s="40">
        <f>_xlfn.XLOOKUP(Survey[[#This Row],[Q6]],Conference_codes,Conference_values,FALSE,-1)</f>
        <v>0</v>
      </c>
    </row>
    <row r="119" spans="1:12" x14ac:dyDescent="0.35">
      <c r="A119" s="35" t="s">
        <v>3848</v>
      </c>
      <c r="B119" s="36" t="s">
        <v>3733</v>
      </c>
      <c r="C119" s="36" t="s">
        <v>3734</v>
      </c>
      <c r="D119" s="36" t="s">
        <v>3733</v>
      </c>
      <c r="E119" s="36" t="s">
        <v>3732</v>
      </c>
      <c r="F119" s="36" t="s">
        <v>3732</v>
      </c>
      <c r="G119" s="36">
        <v>0</v>
      </c>
      <c r="H119" s="21" t="s">
        <v>3708</v>
      </c>
      <c r="I119" s="21" t="str">
        <f>_xlfn.XLOOKUP(Survey[[#This Row],[Q1]],Survey_codes,Survey_values)</f>
        <v>Satisfied</v>
      </c>
      <c r="J119" s="21" t="str">
        <f>_xlfn.XLOOKUP(Survey[[#This Row],[Q2]],Survey_codes,Survey_values)</f>
        <v>Dissatisfied</v>
      </c>
      <c r="K119" s="21" t="str">
        <f>_xlfn.XLOOKUP(Survey[[#This Row],[Q5]],School_codes,School_values)</f>
        <v>Public</v>
      </c>
      <c r="L119" s="37">
        <f>_xlfn.XLOOKUP(Survey[[#This Row],[Q6]],Conference_codes,Conference_values,FALSE,-1)</f>
        <v>0</v>
      </c>
    </row>
    <row r="120" spans="1:12" x14ac:dyDescent="0.35">
      <c r="A120" s="38" t="s">
        <v>3849</v>
      </c>
      <c r="B120" s="39" t="s">
        <v>3733</v>
      </c>
      <c r="C120" s="39" t="s">
        <v>3734</v>
      </c>
      <c r="D120" s="39" t="s">
        <v>3732</v>
      </c>
      <c r="E120" s="39" t="s">
        <v>3733</v>
      </c>
      <c r="F120" s="39" t="s">
        <v>3734</v>
      </c>
      <c r="G120" s="39">
        <v>1</v>
      </c>
      <c r="H120" s="18" t="s">
        <v>3708</v>
      </c>
      <c r="I120" s="18" t="str">
        <f>_xlfn.XLOOKUP(Survey[[#This Row],[Q1]],Survey_codes,Survey_values)</f>
        <v>Satisfied</v>
      </c>
      <c r="J120" s="18" t="str">
        <f>_xlfn.XLOOKUP(Survey[[#This Row],[Q2]],Survey_codes,Survey_values)</f>
        <v>Dissatisfied</v>
      </c>
      <c r="K120" s="18" t="str">
        <f>_xlfn.XLOOKUP(Survey[[#This Row],[Q5]],School_codes,School_values)</f>
        <v>Online</v>
      </c>
      <c r="L120" s="40">
        <f>_xlfn.XLOOKUP(Survey[[#This Row],[Q6]],Conference_codes,Conference_values,FALSE,-1)</f>
        <v>1</v>
      </c>
    </row>
    <row r="121" spans="1:12" x14ac:dyDescent="0.35">
      <c r="A121" s="35" t="s">
        <v>3850</v>
      </c>
      <c r="B121" s="36" t="s">
        <v>3732</v>
      </c>
      <c r="C121" s="36" t="s">
        <v>3733</v>
      </c>
      <c r="D121" s="36" t="s">
        <v>3732</v>
      </c>
      <c r="E121" s="36" t="s">
        <v>3733</v>
      </c>
      <c r="F121" s="36" t="s">
        <v>3734</v>
      </c>
      <c r="G121" s="36">
        <v>1</v>
      </c>
      <c r="H121" s="21" t="s">
        <v>3707</v>
      </c>
      <c r="I121" s="21" t="str">
        <f>_xlfn.XLOOKUP(Survey[[#This Row],[Q1]],Survey_codes,Survey_values)</f>
        <v>Very Satisfied</v>
      </c>
      <c r="J121" s="21" t="str">
        <f>_xlfn.XLOOKUP(Survey[[#This Row],[Q2]],Survey_codes,Survey_values)</f>
        <v>Satisfied</v>
      </c>
      <c r="K121" s="21" t="str">
        <f>_xlfn.XLOOKUP(Survey[[#This Row],[Q5]],School_codes,School_values)</f>
        <v>Online</v>
      </c>
      <c r="L121" s="37">
        <f>_xlfn.XLOOKUP(Survey[[#This Row],[Q6]],Conference_codes,Conference_values,FALSE,-1)</f>
        <v>1</v>
      </c>
    </row>
    <row r="122" spans="1:12" x14ac:dyDescent="0.35">
      <c r="A122" s="38" t="s">
        <v>3851</v>
      </c>
      <c r="B122" s="39" t="s">
        <v>3734</v>
      </c>
      <c r="C122" s="39" t="s">
        <v>3734</v>
      </c>
      <c r="D122" s="39" t="s">
        <v>3732</v>
      </c>
      <c r="E122" s="39" t="s">
        <v>3733</v>
      </c>
      <c r="F122" s="39" t="s">
        <v>3734</v>
      </c>
      <c r="G122" s="39">
        <v>0</v>
      </c>
      <c r="H122" s="18" t="s">
        <v>3708</v>
      </c>
      <c r="I122" s="18" t="str">
        <f>_xlfn.XLOOKUP(Survey[[#This Row],[Q1]],Survey_codes,Survey_values)</f>
        <v>Dissatisfied</v>
      </c>
      <c r="J122" s="18" t="str">
        <f>_xlfn.XLOOKUP(Survey[[#This Row],[Q2]],Survey_codes,Survey_values)</f>
        <v>Dissatisfied</v>
      </c>
      <c r="K122" s="18" t="str">
        <f>_xlfn.XLOOKUP(Survey[[#This Row],[Q5]],School_codes,School_values)</f>
        <v>Online</v>
      </c>
      <c r="L122" s="40">
        <f>_xlfn.XLOOKUP(Survey[[#This Row],[Q6]],Conference_codes,Conference_values,FALSE,-1)</f>
        <v>0</v>
      </c>
    </row>
    <row r="123" spans="1:12" x14ac:dyDescent="0.35">
      <c r="A123" s="35" t="s">
        <v>3852</v>
      </c>
      <c r="B123" s="36" t="s">
        <v>3734</v>
      </c>
      <c r="C123" s="36" t="s">
        <v>3733</v>
      </c>
      <c r="D123" s="36" t="s">
        <v>3734</v>
      </c>
      <c r="E123" s="36" t="s">
        <v>3732</v>
      </c>
      <c r="F123" s="36" t="s">
        <v>3732</v>
      </c>
      <c r="G123" s="36">
        <v>0</v>
      </c>
      <c r="H123" s="21" t="s">
        <v>3708</v>
      </c>
      <c r="I123" s="21" t="str">
        <f>_xlfn.XLOOKUP(Survey[[#This Row],[Q1]],Survey_codes,Survey_values)</f>
        <v>Dissatisfied</v>
      </c>
      <c r="J123" s="21" t="str">
        <f>_xlfn.XLOOKUP(Survey[[#This Row],[Q2]],Survey_codes,Survey_values)</f>
        <v>Satisfied</v>
      </c>
      <c r="K123" s="21" t="str">
        <f>_xlfn.XLOOKUP(Survey[[#This Row],[Q5]],School_codes,School_values)</f>
        <v>Public</v>
      </c>
      <c r="L123" s="37">
        <f>_xlfn.XLOOKUP(Survey[[#This Row],[Q6]],Conference_codes,Conference_values,FALSE,-1)</f>
        <v>0</v>
      </c>
    </row>
    <row r="124" spans="1:12" x14ac:dyDescent="0.35">
      <c r="A124" s="38" t="s">
        <v>3853</v>
      </c>
      <c r="B124" s="39" t="s">
        <v>3733</v>
      </c>
      <c r="C124" s="39" t="s">
        <v>3732</v>
      </c>
      <c r="D124" s="39" t="s">
        <v>3732</v>
      </c>
      <c r="E124" s="39" t="s">
        <v>3733</v>
      </c>
      <c r="F124" s="39" t="s">
        <v>3736</v>
      </c>
      <c r="G124" s="39">
        <v>4</v>
      </c>
      <c r="H124" s="18" t="s">
        <v>3707</v>
      </c>
      <c r="I124" s="18" t="str">
        <f>_xlfn.XLOOKUP(Survey[[#This Row],[Q1]],Survey_codes,Survey_values)</f>
        <v>Satisfied</v>
      </c>
      <c r="J124" s="18" t="str">
        <f>_xlfn.XLOOKUP(Survey[[#This Row],[Q2]],Survey_codes,Survey_values)</f>
        <v>Very Satisfied</v>
      </c>
      <c r="K124" s="18" t="str">
        <f>_xlfn.XLOOKUP(Survey[[#This Row],[Q5]],School_codes,School_values)</f>
        <v>Tutor</v>
      </c>
      <c r="L124" s="40" t="str">
        <f>_xlfn.XLOOKUP(Survey[[#This Row],[Q6]],Conference_codes,Conference_values,FALSE,-1)</f>
        <v>3+</v>
      </c>
    </row>
    <row r="125" spans="1:12" x14ac:dyDescent="0.35">
      <c r="A125" s="35" t="s">
        <v>3854</v>
      </c>
      <c r="B125" s="36" t="s">
        <v>3733</v>
      </c>
      <c r="C125" s="36" t="s">
        <v>3733</v>
      </c>
      <c r="D125" s="36" t="s">
        <v>3734</v>
      </c>
      <c r="E125" s="36" t="s">
        <v>3732</v>
      </c>
      <c r="F125" s="36" t="s">
        <v>3732</v>
      </c>
      <c r="G125" s="36">
        <v>0</v>
      </c>
      <c r="H125" s="21" t="s">
        <v>3708</v>
      </c>
      <c r="I125" s="21" t="str">
        <f>_xlfn.XLOOKUP(Survey[[#This Row],[Q1]],Survey_codes,Survey_values)</f>
        <v>Satisfied</v>
      </c>
      <c r="J125" s="21" t="str">
        <f>_xlfn.XLOOKUP(Survey[[#This Row],[Q2]],Survey_codes,Survey_values)</f>
        <v>Satisfied</v>
      </c>
      <c r="K125" s="21" t="str">
        <f>_xlfn.XLOOKUP(Survey[[#This Row],[Q5]],School_codes,School_values)</f>
        <v>Public</v>
      </c>
      <c r="L125" s="37">
        <f>_xlfn.XLOOKUP(Survey[[#This Row],[Q6]],Conference_codes,Conference_values,FALSE,-1)</f>
        <v>0</v>
      </c>
    </row>
    <row r="126" spans="1:12" x14ac:dyDescent="0.35">
      <c r="A126" s="38" t="s">
        <v>3855</v>
      </c>
      <c r="B126" s="39" t="s">
        <v>3736</v>
      </c>
      <c r="C126" s="39" t="s">
        <v>3733</v>
      </c>
      <c r="D126" s="39" t="s">
        <v>3733</v>
      </c>
      <c r="E126" s="39" t="s">
        <v>3733</v>
      </c>
      <c r="F126" s="39" t="s">
        <v>3733</v>
      </c>
      <c r="G126" s="39">
        <v>0</v>
      </c>
      <c r="H126" s="18" t="s">
        <v>3708</v>
      </c>
      <c r="I126" s="18" t="str">
        <f>_xlfn.XLOOKUP(Survey[[#This Row],[Q1]],Survey_codes,Survey_values)</f>
        <v>Very Dissatisfied</v>
      </c>
      <c r="J126" s="18" t="str">
        <f>_xlfn.XLOOKUP(Survey[[#This Row],[Q2]],Survey_codes,Survey_values)</f>
        <v>Satisfied</v>
      </c>
      <c r="K126" s="18" t="str">
        <f>_xlfn.XLOOKUP(Survey[[#This Row],[Q5]],School_codes,School_values)</f>
        <v>Private</v>
      </c>
      <c r="L126" s="40">
        <f>_xlfn.XLOOKUP(Survey[[#This Row],[Q6]],Conference_codes,Conference_values,FALSE,-1)</f>
        <v>0</v>
      </c>
    </row>
    <row r="127" spans="1:12" x14ac:dyDescent="0.35">
      <c r="A127" s="35" t="s">
        <v>3856</v>
      </c>
      <c r="B127" s="36" t="s">
        <v>3734</v>
      </c>
      <c r="C127" s="36" t="s">
        <v>3733</v>
      </c>
      <c r="D127" s="36" t="s">
        <v>3732</v>
      </c>
      <c r="E127" s="36" t="s">
        <v>3733</v>
      </c>
      <c r="F127" s="36" t="s">
        <v>3732</v>
      </c>
      <c r="G127" s="36">
        <v>1</v>
      </c>
      <c r="H127" s="21" t="s">
        <v>3708</v>
      </c>
      <c r="I127" s="21" t="str">
        <f>_xlfn.XLOOKUP(Survey[[#This Row],[Q1]],Survey_codes,Survey_values)</f>
        <v>Dissatisfied</v>
      </c>
      <c r="J127" s="21" t="str">
        <f>_xlfn.XLOOKUP(Survey[[#This Row],[Q2]],Survey_codes,Survey_values)</f>
        <v>Satisfied</v>
      </c>
      <c r="K127" s="21" t="str">
        <f>_xlfn.XLOOKUP(Survey[[#This Row],[Q5]],School_codes,School_values)</f>
        <v>Public</v>
      </c>
      <c r="L127" s="37">
        <f>_xlfn.XLOOKUP(Survey[[#This Row],[Q6]],Conference_codes,Conference_values,FALSE,-1)</f>
        <v>1</v>
      </c>
    </row>
    <row r="128" spans="1:12" x14ac:dyDescent="0.35">
      <c r="A128" s="38" t="s">
        <v>3857</v>
      </c>
      <c r="B128" s="39" t="s">
        <v>3733</v>
      </c>
      <c r="C128" s="39" t="s">
        <v>3733</v>
      </c>
      <c r="D128" s="39" t="s">
        <v>3732</v>
      </c>
      <c r="E128" s="39" t="s">
        <v>3736</v>
      </c>
      <c r="F128" s="39" t="s">
        <v>3736</v>
      </c>
      <c r="G128" s="39">
        <v>1</v>
      </c>
      <c r="H128" s="18" t="s">
        <v>3708</v>
      </c>
      <c r="I128" s="18" t="str">
        <f>_xlfn.XLOOKUP(Survey[[#This Row],[Q1]],Survey_codes,Survey_values)</f>
        <v>Satisfied</v>
      </c>
      <c r="J128" s="18" t="str">
        <f>_xlfn.XLOOKUP(Survey[[#This Row],[Q2]],Survey_codes,Survey_values)</f>
        <v>Satisfied</v>
      </c>
      <c r="K128" s="18" t="str">
        <f>_xlfn.XLOOKUP(Survey[[#This Row],[Q5]],School_codes,School_values)</f>
        <v>Tutor</v>
      </c>
      <c r="L128" s="40">
        <f>_xlfn.XLOOKUP(Survey[[#This Row],[Q6]],Conference_codes,Conference_values,FALSE,-1)</f>
        <v>1</v>
      </c>
    </row>
    <row r="129" spans="1:12" x14ac:dyDescent="0.35">
      <c r="A129" s="35" t="s">
        <v>3858</v>
      </c>
      <c r="B129" s="36" t="s">
        <v>3734</v>
      </c>
      <c r="C129" s="36" t="s">
        <v>3734</v>
      </c>
      <c r="D129" s="36" t="s">
        <v>3732</v>
      </c>
      <c r="E129" s="36" t="s">
        <v>3732</v>
      </c>
      <c r="F129" s="36" t="s">
        <v>3734</v>
      </c>
      <c r="G129" s="36">
        <v>0</v>
      </c>
      <c r="H129" s="21" t="s">
        <v>3708</v>
      </c>
      <c r="I129" s="21" t="str">
        <f>_xlfn.XLOOKUP(Survey[[#This Row],[Q1]],Survey_codes,Survey_values)</f>
        <v>Dissatisfied</v>
      </c>
      <c r="J129" s="21" t="str">
        <f>_xlfn.XLOOKUP(Survey[[#This Row],[Q2]],Survey_codes,Survey_values)</f>
        <v>Dissatisfied</v>
      </c>
      <c r="K129" s="21" t="str">
        <f>_xlfn.XLOOKUP(Survey[[#This Row],[Q5]],School_codes,School_values)</f>
        <v>Online</v>
      </c>
      <c r="L129" s="37">
        <f>_xlfn.XLOOKUP(Survey[[#This Row],[Q6]],Conference_codes,Conference_values,FALSE,-1)</f>
        <v>0</v>
      </c>
    </row>
    <row r="130" spans="1:12" x14ac:dyDescent="0.35">
      <c r="A130" s="38" t="s">
        <v>3859</v>
      </c>
      <c r="B130" s="39" t="s">
        <v>3732</v>
      </c>
      <c r="C130" s="39" t="s">
        <v>3732</v>
      </c>
      <c r="D130" s="39" t="s">
        <v>3732</v>
      </c>
      <c r="E130" s="39" t="s">
        <v>3732</v>
      </c>
      <c r="F130" s="39" t="s">
        <v>3733</v>
      </c>
      <c r="G130" s="39">
        <v>3</v>
      </c>
      <c r="H130" s="18" t="s">
        <v>3707</v>
      </c>
      <c r="I130" s="18" t="str">
        <f>_xlfn.XLOOKUP(Survey[[#This Row],[Q1]],Survey_codes,Survey_values)</f>
        <v>Very Satisfied</v>
      </c>
      <c r="J130" s="18" t="str">
        <f>_xlfn.XLOOKUP(Survey[[#This Row],[Q2]],Survey_codes,Survey_values)</f>
        <v>Very Satisfied</v>
      </c>
      <c r="K130" s="18" t="str">
        <f>_xlfn.XLOOKUP(Survey[[#This Row],[Q5]],School_codes,School_values)</f>
        <v>Private</v>
      </c>
      <c r="L130" s="40" t="str">
        <f>_xlfn.XLOOKUP(Survey[[#This Row],[Q6]],Conference_codes,Conference_values,FALSE,-1)</f>
        <v>3+</v>
      </c>
    </row>
    <row r="131" spans="1:12" x14ac:dyDescent="0.35">
      <c r="A131" s="35" t="s">
        <v>3860</v>
      </c>
      <c r="B131" s="36" t="s">
        <v>3733</v>
      </c>
      <c r="C131" s="36" t="s">
        <v>3732</v>
      </c>
      <c r="D131" s="36" t="s">
        <v>3732</v>
      </c>
      <c r="E131" s="36" t="s">
        <v>3733</v>
      </c>
      <c r="F131" s="36" t="s">
        <v>3733</v>
      </c>
      <c r="G131" s="36">
        <v>1</v>
      </c>
      <c r="H131" s="21" t="s">
        <v>3707</v>
      </c>
      <c r="I131" s="21" t="str">
        <f>_xlfn.XLOOKUP(Survey[[#This Row],[Q1]],Survey_codes,Survey_values)</f>
        <v>Satisfied</v>
      </c>
      <c r="J131" s="21" t="str">
        <f>_xlfn.XLOOKUP(Survey[[#This Row],[Q2]],Survey_codes,Survey_values)</f>
        <v>Very Satisfied</v>
      </c>
      <c r="K131" s="21" t="str">
        <f>_xlfn.XLOOKUP(Survey[[#This Row],[Q5]],School_codes,School_values)</f>
        <v>Private</v>
      </c>
      <c r="L131" s="37">
        <f>_xlfn.XLOOKUP(Survey[[#This Row],[Q6]],Conference_codes,Conference_values,FALSE,-1)</f>
        <v>1</v>
      </c>
    </row>
    <row r="132" spans="1:12" x14ac:dyDescent="0.35">
      <c r="A132" s="38" t="s">
        <v>3861</v>
      </c>
      <c r="B132" s="39" t="s">
        <v>3732</v>
      </c>
      <c r="C132" s="39" t="s">
        <v>3732</v>
      </c>
      <c r="D132" s="39" t="s">
        <v>3733</v>
      </c>
      <c r="E132" s="39" t="s">
        <v>3733</v>
      </c>
      <c r="F132" s="39" t="s">
        <v>3732</v>
      </c>
      <c r="G132" s="39">
        <v>0</v>
      </c>
      <c r="H132" s="18" t="s">
        <v>3707</v>
      </c>
      <c r="I132" s="18" t="str">
        <f>_xlfn.XLOOKUP(Survey[[#This Row],[Q1]],Survey_codes,Survey_values)</f>
        <v>Very Satisfied</v>
      </c>
      <c r="J132" s="18" t="str">
        <f>_xlfn.XLOOKUP(Survey[[#This Row],[Q2]],Survey_codes,Survey_values)</f>
        <v>Very Satisfied</v>
      </c>
      <c r="K132" s="18" t="str">
        <f>_xlfn.XLOOKUP(Survey[[#This Row],[Q5]],School_codes,School_values)</f>
        <v>Public</v>
      </c>
      <c r="L132" s="40">
        <f>_xlfn.XLOOKUP(Survey[[#This Row],[Q6]],Conference_codes,Conference_values,FALSE,-1)</f>
        <v>0</v>
      </c>
    </row>
    <row r="133" spans="1:12" x14ac:dyDescent="0.35">
      <c r="A133" s="35" t="s">
        <v>3862</v>
      </c>
      <c r="B133" s="36" t="s">
        <v>3733</v>
      </c>
      <c r="C133" s="36" t="s">
        <v>3732</v>
      </c>
      <c r="D133" s="36" t="s">
        <v>3733</v>
      </c>
      <c r="E133" s="36" t="s">
        <v>3733</v>
      </c>
      <c r="F133" s="36" t="s">
        <v>3733</v>
      </c>
      <c r="G133" s="36">
        <v>1</v>
      </c>
      <c r="H133" s="21" t="s">
        <v>3707</v>
      </c>
      <c r="I133" s="21" t="str">
        <f>_xlfn.XLOOKUP(Survey[[#This Row],[Q1]],Survey_codes,Survey_values)</f>
        <v>Satisfied</v>
      </c>
      <c r="J133" s="21" t="str">
        <f>_xlfn.XLOOKUP(Survey[[#This Row],[Q2]],Survey_codes,Survey_values)</f>
        <v>Very Satisfied</v>
      </c>
      <c r="K133" s="21" t="str">
        <f>_xlfn.XLOOKUP(Survey[[#This Row],[Q5]],School_codes,School_values)</f>
        <v>Private</v>
      </c>
      <c r="L133" s="37">
        <f>_xlfn.XLOOKUP(Survey[[#This Row],[Q6]],Conference_codes,Conference_values,FALSE,-1)</f>
        <v>1</v>
      </c>
    </row>
    <row r="134" spans="1:12" x14ac:dyDescent="0.35">
      <c r="A134" s="38" t="s">
        <v>3863</v>
      </c>
      <c r="B134" s="39" t="s">
        <v>3732</v>
      </c>
      <c r="C134" s="39" t="s">
        <v>3732</v>
      </c>
      <c r="D134" s="39" t="s">
        <v>3732</v>
      </c>
      <c r="E134" s="39" t="s">
        <v>3733</v>
      </c>
      <c r="F134" s="39" t="s">
        <v>3733</v>
      </c>
      <c r="G134" s="39">
        <v>1</v>
      </c>
      <c r="H134" s="18" t="s">
        <v>3707</v>
      </c>
      <c r="I134" s="18" t="str">
        <f>_xlfn.XLOOKUP(Survey[[#This Row],[Q1]],Survey_codes,Survey_values)</f>
        <v>Very Satisfied</v>
      </c>
      <c r="J134" s="18" t="str">
        <f>_xlfn.XLOOKUP(Survey[[#This Row],[Q2]],Survey_codes,Survey_values)</f>
        <v>Very Satisfied</v>
      </c>
      <c r="K134" s="18" t="str">
        <f>_xlfn.XLOOKUP(Survey[[#This Row],[Q5]],School_codes,School_values)</f>
        <v>Private</v>
      </c>
      <c r="L134" s="40">
        <f>_xlfn.XLOOKUP(Survey[[#This Row],[Q6]],Conference_codes,Conference_values,FALSE,-1)</f>
        <v>1</v>
      </c>
    </row>
    <row r="135" spans="1:12" x14ac:dyDescent="0.35">
      <c r="A135" s="35" t="s">
        <v>3864</v>
      </c>
      <c r="B135" s="36" t="s">
        <v>3734</v>
      </c>
      <c r="C135" s="36" t="s">
        <v>3732</v>
      </c>
      <c r="D135" s="36" t="s">
        <v>3733</v>
      </c>
      <c r="E135" s="36" t="s">
        <v>3733</v>
      </c>
      <c r="F135" s="36" t="s">
        <v>3733</v>
      </c>
      <c r="G135" s="36">
        <v>5</v>
      </c>
      <c r="H135" s="21" t="s">
        <v>3707</v>
      </c>
      <c r="I135" s="21" t="str">
        <f>_xlfn.XLOOKUP(Survey[[#This Row],[Q1]],Survey_codes,Survey_values)</f>
        <v>Dissatisfied</v>
      </c>
      <c r="J135" s="21" t="str">
        <f>_xlfn.XLOOKUP(Survey[[#This Row],[Q2]],Survey_codes,Survey_values)</f>
        <v>Very Satisfied</v>
      </c>
      <c r="K135" s="21" t="str">
        <f>_xlfn.XLOOKUP(Survey[[#This Row],[Q5]],School_codes,School_values)</f>
        <v>Private</v>
      </c>
      <c r="L135" s="37" t="str">
        <f>_xlfn.XLOOKUP(Survey[[#This Row],[Q6]],Conference_codes,Conference_values,FALSE,-1)</f>
        <v>3+</v>
      </c>
    </row>
    <row r="136" spans="1:12" x14ac:dyDescent="0.35">
      <c r="A136" s="38" t="s">
        <v>3865</v>
      </c>
      <c r="B136" s="39" t="s">
        <v>3734</v>
      </c>
      <c r="C136" s="39" t="s">
        <v>3733</v>
      </c>
      <c r="D136" s="39" t="s">
        <v>3733</v>
      </c>
      <c r="E136" s="39" t="s">
        <v>3733</v>
      </c>
      <c r="F136" s="39" t="s">
        <v>3732</v>
      </c>
      <c r="G136" s="39">
        <v>3</v>
      </c>
      <c r="H136" s="18" t="s">
        <v>3707</v>
      </c>
      <c r="I136" s="18" t="str">
        <f>_xlfn.XLOOKUP(Survey[[#This Row],[Q1]],Survey_codes,Survey_values)</f>
        <v>Dissatisfied</v>
      </c>
      <c r="J136" s="18" t="str">
        <f>_xlfn.XLOOKUP(Survey[[#This Row],[Q2]],Survey_codes,Survey_values)</f>
        <v>Satisfied</v>
      </c>
      <c r="K136" s="18" t="str">
        <f>_xlfn.XLOOKUP(Survey[[#This Row],[Q5]],School_codes,School_values)</f>
        <v>Public</v>
      </c>
      <c r="L136" s="40" t="str">
        <f>_xlfn.XLOOKUP(Survey[[#This Row],[Q6]],Conference_codes,Conference_values,FALSE,-1)</f>
        <v>3+</v>
      </c>
    </row>
    <row r="137" spans="1:12" x14ac:dyDescent="0.35">
      <c r="A137" s="35" t="s">
        <v>3866</v>
      </c>
      <c r="B137" s="36" t="s">
        <v>3732</v>
      </c>
      <c r="C137" s="36" t="s">
        <v>3732</v>
      </c>
      <c r="D137" s="36" t="s">
        <v>3733</v>
      </c>
      <c r="E137" s="36" t="s">
        <v>3733</v>
      </c>
      <c r="F137" s="36" t="s">
        <v>3732</v>
      </c>
      <c r="G137" s="36">
        <v>3</v>
      </c>
      <c r="H137" s="21" t="s">
        <v>3707</v>
      </c>
      <c r="I137" s="21" t="str">
        <f>_xlfn.XLOOKUP(Survey[[#This Row],[Q1]],Survey_codes,Survey_values)</f>
        <v>Very Satisfied</v>
      </c>
      <c r="J137" s="21" t="str">
        <f>_xlfn.XLOOKUP(Survey[[#This Row],[Q2]],Survey_codes,Survey_values)</f>
        <v>Very Satisfied</v>
      </c>
      <c r="K137" s="21" t="str">
        <f>_xlfn.XLOOKUP(Survey[[#This Row],[Q5]],School_codes,School_values)</f>
        <v>Public</v>
      </c>
      <c r="L137" s="37" t="str">
        <f>_xlfn.XLOOKUP(Survey[[#This Row],[Q6]],Conference_codes,Conference_values,FALSE,-1)</f>
        <v>3+</v>
      </c>
    </row>
    <row r="138" spans="1:12" x14ac:dyDescent="0.35">
      <c r="A138" s="38" t="s">
        <v>3867</v>
      </c>
      <c r="B138" s="39" t="s">
        <v>3733</v>
      </c>
      <c r="C138" s="39" t="s">
        <v>3732</v>
      </c>
      <c r="D138" s="39" t="s">
        <v>3733</v>
      </c>
      <c r="E138" s="39" t="s">
        <v>3733</v>
      </c>
      <c r="F138" s="39" t="s">
        <v>3733</v>
      </c>
      <c r="G138" s="39">
        <v>1</v>
      </c>
      <c r="H138" s="18" t="s">
        <v>3707</v>
      </c>
      <c r="I138" s="18" t="str">
        <f>_xlfn.XLOOKUP(Survey[[#This Row],[Q1]],Survey_codes,Survey_values)</f>
        <v>Satisfied</v>
      </c>
      <c r="J138" s="18" t="str">
        <f>_xlfn.XLOOKUP(Survey[[#This Row],[Q2]],Survey_codes,Survey_values)</f>
        <v>Very Satisfied</v>
      </c>
      <c r="K138" s="18" t="str">
        <f>_xlfn.XLOOKUP(Survey[[#This Row],[Q5]],School_codes,School_values)</f>
        <v>Private</v>
      </c>
      <c r="L138" s="40">
        <f>_xlfn.XLOOKUP(Survey[[#This Row],[Q6]],Conference_codes,Conference_values,FALSE,-1)</f>
        <v>1</v>
      </c>
    </row>
    <row r="139" spans="1:12" x14ac:dyDescent="0.35">
      <c r="A139" s="35" t="s">
        <v>3868</v>
      </c>
      <c r="B139" s="36" t="s">
        <v>3732</v>
      </c>
      <c r="C139" s="36" t="s">
        <v>3733</v>
      </c>
      <c r="D139" s="36" t="s">
        <v>3732</v>
      </c>
      <c r="E139" s="36" t="s">
        <v>3734</v>
      </c>
      <c r="F139" s="36" t="s">
        <v>3732</v>
      </c>
      <c r="G139" s="36">
        <v>2</v>
      </c>
      <c r="H139" s="21" t="s">
        <v>3707</v>
      </c>
      <c r="I139" s="21" t="str">
        <f>_xlfn.XLOOKUP(Survey[[#This Row],[Q1]],Survey_codes,Survey_values)</f>
        <v>Very Satisfied</v>
      </c>
      <c r="J139" s="21" t="str">
        <f>_xlfn.XLOOKUP(Survey[[#This Row],[Q2]],Survey_codes,Survey_values)</f>
        <v>Satisfied</v>
      </c>
      <c r="K139" s="21" t="str">
        <f>_xlfn.XLOOKUP(Survey[[#This Row],[Q5]],School_codes,School_values)</f>
        <v>Public</v>
      </c>
      <c r="L139" s="37">
        <f>_xlfn.XLOOKUP(Survey[[#This Row],[Q6]],Conference_codes,Conference_values,FALSE,-1)</f>
        <v>2</v>
      </c>
    </row>
    <row r="140" spans="1:12" x14ac:dyDescent="0.35">
      <c r="A140" s="38" t="s">
        <v>3869</v>
      </c>
      <c r="B140" s="39" t="s">
        <v>3734</v>
      </c>
      <c r="C140" s="39" t="s">
        <v>3733</v>
      </c>
      <c r="D140" s="39" t="s">
        <v>3732</v>
      </c>
      <c r="E140" s="39" t="s">
        <v>3733</v>
      </c>
      <c r="F140" s="39" t="s">
        <v>3733</v>
      </c>
      <c r="G140" s="39">
        <v>1</v>
      </c>
      <c r="H140" s="18" t="s">
        <v>3707</v>
      </c>
      <c r="I140" s="18" t="str">
        <f>_xlfn.XLOOKUP(Survey[[#This Row],[Q1]],Survey_codes,Survey_values)</f>
        <v>Dissatisfied</v>
      </c>
      <c r="J140" s="18" t="str">
        <f>_xlfn.XLOOKUP(Survey[[#This Row],[Q2]],Survey_codes,Survey_values)</f>
        <v>Satisfied</v>
      </c>
      <c r="K140" s="18" t="str">
        <f>_xlfn.XLOOKUP(Survey[[#This Row],[Q5]],School_codes,School_values)</f>
        <v>Private</v>
      </c>
      <c r="L140" s="40">
        <f>_xlfn.XLOOKUP(Survey[[#This Row],[Q6]],Conference_codes,Conference_values,FALSE,-1)</f>
        <v>1</v>
      </c>
    </row>
    <row r="141" spans="1:12" x14ac:dyDescent="0.35">
      <c r="A141" s="35" t="s">
        <v>3870</v>
      </c>
      <c r="B141" s="36" t="s">
        <v>3732</v>
      </c>
      <c r="C141" s="36" t="s">
        <v>3732</v>
      </c>
      <c r="D141" s="36" t="s">
        <v>3734</v>
      </c>
      <c r="E141" s="36" t="s">
        <v>3732</v>
      </c>
      <c r="F141" s="36" t="s">
        <v>3732</v>
      </c>
      <c r="G141" s="36">
        <v>2</v>
      </c>
      <c r="H141" s="21" t="s">
        <v>3707</v>
      </c>
      <c r="I141" s="21" t="str">
        <f>_xlfn.XLOOKUP(Survey[[#This Row],[Q1]],Survey_codes,Survey_values)</f>
        <v>Very Satisfied</v>
      </c>
      <c r="J141" s="21" t="str">
        <f>_xlfn.XLOOKUP(Survey[[#This Row],[Q2]],Survey_codes,Survey_values)</f>
        <v>Very Satisfied</v>
      </c>
      <c r="K141" s="21" t="str">
        <f>_xlfn.XLOOKUP(Survey[[#This Row],[Q5]],School_codes,School_values)</f>
        <v>Public</v>
      </c>
      <c r="L141" s="37">
        <f>_xlfn.XLOOKUP(Survey[[#This Row],[Q6]],Conference_codes,Conference_values,FALSE,-1)</f>
        <v>2</v>
      </c>
    </row>
    <row r="142" spans="1:12" x14ac:dyDescent="0.35">
      <c r="A142" s="38" t="s">
        <v>3871</v>
      </c>
      <c r="B142" s="39" t="s">
        <v>3733</v>
      </c>
      <c r="C142" s="39" t="s">
        <v>3733</v>
      </c>
      <c r="D142" s="39" t="s">
        <v>3733</v>
      </c>
      <c r="E142" s="39" t="s">
        <v>3733</v>
      </c>
      <c r="F142" s="39" t="s">
        <v>3733</v>
      </c>
      <c r="G142" s="39">
        <v>1</v>
      </c>
      <c r="H142" s="18" t="s">
        <v>3707</v>
      </c>
      <c r="I142" s="18" t="str">
        <f>_xlfn.XLOOKUP(Survey[[#This Row],[Q1]],Survey_codes,Survey_values)</f>
        <v>Satisfied</v>
      </c>
      <c r="J142" s="18" t="str">
        <f>_xlfn.XLOOKUP(Survey[[#This Row],[Q2]],Survey_codes,Survey_values)</f>
        <v>Satisfied</v>
      </c>
      <c r="K142" s="18" t="str">
        <f>_xlfn.XLOOKUP(Survey[[#This Row],[Q5]],School_codes,School_values)</f>
        <v>Private</v>
      </c>
      <c r="L142" s="40">
        <f>_xlfn.XLOOKUP(Survey[[#This Row],[Q6]],Conference_codes,Conference_values,FALSE,-1)</f>
        <v>1</v>
      </c>
    </row>
    <row r="143" spans="1:12" x14ac:dyDescent="0.35">
      <c r="A143" s="35" t="s">
        <v>3872</v>
      </c>
      <c r="B143" s="36" t="s">
        <v>3732</v>
      </c>
      <c r="C143" s="36" t="s">
        <v>3732</v>
      </c>
      <c r="D143" s="36" t="s">
        <v>3733</v>
      </c>
      <c r="E143" s="36" t="s">
        <v>3733</v>
      </c>
      <c r="F143" s="36" t="s">
        <v>3733</v>
      </c>
      <c r="G143" s="36">
        <v>1</v>
      </c>
      <c r="H143" s="21" t="s">
        <v>3707</v>
      </c>
      <c r="I143" s="21" t="str">
        <f>_xlfn.XLOOKUP(Survey[[#This Row],[Q1]],Survey_codes,Survey_values)</f>
        <v>Very Satisfied</v>
      </c>
      <c r="J143" s="21" t="str">
        <f>_xlfn.XLOOKUP(Survey[[#This Row],[Q2]],Survey_codes,Survey_values)</f>
        <v>Very Satisfied</v>
      </c>
      <c r="K143" s="21" t="str">
        <f>_xlfn.XLOOKUP(Survey[[#This Row],[Q5]],School_codes,School_values)</f>
        <v>Private</v>
      </c>
      <c r="L143" s="37">
        <f>_xlfn.XLOOKUP(Survey[[#This Row],[Q6]],Conference_codes,Conference_values,FALSE,-1)</f>
        <v>1</v>
      </c>
    </row>
    <row r="144" spans="1:12" x14ac:dyDescent="0.35">
      <c r="A144" s="38" t="s">
        <v>3873</v>
      </c>
      <c r="B144" s="39" t="s">
        <v>3733</v>
      </c>
      <c r="C144" s="39" t="s">
        <v>3736</v>
      </c>
      <c r="D144" s="39" t="s">
        <v>3732</v>
      </c>
      <c r="E144" s="39" t="s">
        <v>3732</v>
      </c>
      <c r="F144" s="39" t="s">
        <v>3733</v>
      </c>
      <c r="G144" s="39">
        <v>1</v>
      </c>
      <c r="H144" s="18" t="s">
        <v>3707</v>
      </c>
      <c r="I144" s="18" t="str">
        <f>_xlfn.XLOOKUP(Survey[[#This Row],[Q1]],Survey_codes,Survey_values)</f>
        <v>Satisfied</v>
      </c>
      <c r="J144" s="18" t="str">
        <f>_xlfn.XLOOKUP(Survey[[#This Row],[Q2]],Survey_codes,Survey_values)</f>
        <v>Very Dissatisfied</v>
      </c>
      <c r="K144" s="18" t="str">
        <f>_xlfn.XLOOKUP(Survey[[#This Row],[Q5]],School_codes,School_values)</f>
        <v>Private</v>
      </c>
      <c r="L144" s="40">
        <f>_xlfn.XLOOKUP(Survey[[#This Row],[Q6]],Conference_codes,Conference_values,FALSE,-1)</f>
        <v>1</v>
      </c>
    </row>
    <row r="145" spans="1:12" x14ac:dyDescent="0.35">
      <c r="A145" s="35" t="s">
        <v>3874</v>
      </c>
      <c r="B145" s="36" t="s">
        <v>3732</v>
      </c>
      <c r="C145" s="36" t="s">
        <v>3732</v>
      </c>
      <c r="D145" s="36" t="s">
        <v>3733</v>
      </c>
      <c r="E145" s="36" t="s">
        <v>3732</v>
      </c>
      <c r="F145" s="36" t="s">
        <v>3732</v>
      </c>
      <c r="G145" s="36">
        <v>3</v>
      </c>
      <c r="H145" s="21" t="s">
        <v>3707</v>
      </c>
      <c r="I145" s="21" t="str">
        <f>_xlfn.XLOOKUP(Survey[[#This Row],[Q1]],Survey_codes,Survey_values)</f>
        <v>Very Satisfied</v>
      </c>
      <c r="J145" s="21" t="str">
        <f>_xlfn.XLOOKUP(Survey[[#This Row],[Q2]],Survey_codes,Survey_values)</f>
        <v>Very Satisfied</v>
      </c>
      <c r="K145" s="21" t="str">
        <f>_xlfn.XLOOKUP(Survey[[#This Row],[Q5]],School_codes,School_values)</f>
        <v>Public</v>
      </c>
      <c r="L145" s="37" t="str">
        <f>_xlfn.XLOOKUP(Survey[[#This Row],[Q6]],Conference_codes,Conference_values,FALSE,-1)</f>
        <v>3+</v>
      </c>
    </row>
    <row r="146" spans="1:12" x14ac:dyDescent="0.35">
      <c r="A146" s="38" t="s">
        <v>3875</v>
      </c>
      <c r="B146" s="39" t="s">
        <v>3732</v>
      </c>
      <c r="C146" s="39" t="s">
        <v>3732</v>
      </c>
      <c r="D146" s="39" t="s">
        <v>3732</v>
      </c>
      <c r="E146" s="39" t="s">
        <v>3733</v>
      </c>
      <c r="F146" s="39" t="s">
        <v>3732</v>
      </c>
      <c r="G146" s="39">
        <v>2</v>
      </c>
      <c r="H146" s="18" t="s">
        <v>3707</v>
      </c>
      <c r="I146" s="18" t="str">
        <f>_xlfn.XLOOKUP(Survey[[#This Row],[Q1]],Survey_codes,Survey_values)</f>
        <v>Very Satisfied</v>
      </c>
      <c r="J146" s="18" t="str">
        <f>_xlfn.XLOOKUP(Survey[[#This Row],[Q2]],Survey_codes,Survey_values)</f>
        <v>Very Satisfied</v>
      </c>
      <c r="K146" s="18" t="str">
        <f>_xlfn.XLOOKUP(Survey[[#This Row],[Q5]],School_codes,School_values)</f>
        <v>Public</v>
      </c>
      <c r="L146" s="40">
        <f>_xlfn.XLOOKUP(Survey[[#This Row],[Q6]],Conference_codes,Conference_values,FALSE,-1)</f>
        <v>2</v>
      </c>
    </row>
    <row r="147" spans="1:12" x14ac:dyDescent="0.35">
      <c r="A147" s="35" t="s">
        <v>3876</v>
      </c>
      <c r="B147" s="36" t="s">
        <v>3736</v>
      </c>
      <c r="C147" s="36" t="s">
        <v>3732</v>
      </c>
      <c r="D147" s="36" t="s">
        <v>3733</v>
      </c>
      <c r="E147" s="36" t="s">
        <v>3732</v>
      </c>
      <c r="F147" s="36" t="s">
        <v>3734</v>
      </c>
      <c r="G147" s="36">
        <v>0</v>
      </c>
      <c r="H147" s="21" t="s">
        <v>3708</v>
      </c>
      <c r="I147" s="21" t="str">
        <f>_xlfn.XLOOKUP(Survey[[#This Row],[Q1]],Survey_codes,Survey_values)</f>
        <v>Very Dissatisfied</v>
      </c>
      <c r="J147" s="21" t="str">
        <f>_xlfn.XLOOKUP(Survey[[#This Row],[Q2]],Survey_codes,Survey_values)</f>
        <v>Very Satisfied</v>
      </c>
      <c r="K147" s="21" t="str">
        <f>_xlfn.XLOOKUP(Survey[[#This Row],[Q5]],School_codes,School_values)</f>
        <v>Online</v>
      </c>
      <c r="L147" s="37">
        <f>_xlfn.XLOOKUP(Survey[[#This Row],[Q6]],Conference_codes,Conference_values,FALSE,-1)</f>
        <v>0</v>
      </c>
    </row>
    <row r="148" spans="1:12" x14ac:dyDescent="0.35">
      <c r="A148" s="38" t="s">
        <v>3877</v>
      </c>
      <c r="B148" s="39" t="s">
        <v>3733</v>
      </c>
      <c r="C148" s="39" t="s">
        <v>3733</v>
      </c>
      <c r="D148" s="39" t="s">
        <v>3733</v>
      </c>
      <c r="E148" s="39" t="s">
        <v>3736</v>
      </c>
      <c r="F148" s="39" t="s">
        <v>3732</v>
      </c>
      <c r="G148" s="39">
        <v>1</v>
      </c>
      <c r="H148" s="18" t="s">
        <v>3708</v>
      </c>
      <c r="I148" s="18" t="str">
        <f>_xlfn.XLOOKUP(Survey[[#This Row],[Q1]],Survey_codes,Survey_values)</f>
        <v>Satisfied</v>
      </c>
      <c r="J148" s="18" t="str">
        <f>_xlfn.XLOOKUP(Survey[[#This Row],[Q2]],Survey_codes,Survey_values)</f>
        <v>Satisfied</v>
      </c>
      <c r="K148" s="18" t="str">
        <f>_xlfn.XLOOKUP(Survey[[#This Row],[Q5]],School_codes,School_values)</f>
        <v>Public</v>
      </c>
      <c r="L148" s="40">
        <f>_xlfn.XLOOKUP(Survey[[#This Row],[Q6]],Conference_codes,Conference_values,FALSE,-1)</f>
        <v>1</v>
      </c>
    </row>
    <row r="149" spans="1:12" x14ac:dyDescent="0.35">
      <c r="A149" s="35" t="s">
        <v>3878</v>
      </c>
      <c r="B149" s="36" t="s">
        <v>3734</v>
      </c>
      <c r="C149" s="36" t="s">
        <v>3732</v>
      </c>
      <c r="D149" s="36" t="s">
        <v>3733</v>
      </c>
      <c r="E149" s="36" t="s">
        <v>3732</v>
      </c>
      <c r="F149" s="36" t="s">
        <v>3736</v>
      </c>
      <c r="G149" s="36">
        <v>0</v>
      </c>
      <c r="H149" s="21" t="s">
        <v>3708</v>
      </c>
      <c r="I149" s="21" t="str">
        <f>_xlfn.XLOOKUP(Survey[[#This Row],[Q1]],Survey_codes,Survey_values)</f>
        <v>Dissatisfied</v>
      </c>
      <c r="J149" s="21" t="str">
        <f>_xlfn.XLOOKUP(Survey[[#This Row],[Q2]],Survey_codes,Survey_values)</f>
        <v>Very Satisfied</v>
      </c>
      <c r="K149" s="21" t="str">
        <f>_xlfn.XLOOKUP(Survey[[#This Row],[Q5]],School_codes,School_values)</f>
        <v>Tutor</v>
      </c>
      <c r="L149" s="37">
        <f>_xlfn.XLOOKUP(Survey[[#This Row],[Q6]],Conference_codes,Conference_values,FALSE,-1)</f>
        <v>0</v>
      </c>
    </row>
    <row r="150" spans="1:12" x14ac:dyDescent="0.35">
      <c r="A150" s="38" t="s">
        <v>3879</v>
      </c>
      <c r="B150" s="39" t="s">
        <v>3733</v>
      </c>
      <c r="C150" s="39" t="s">
        <v>3733</v>
      </c>
      <c r="D150" s="39" t="s">
        <v>3733</v>
      </c>
      <c r="E150" s="39" t="s">
        <v>3733</v>
      </c>
      <c r="F150" s="39" t="s">
        <v>3732</v>
      </c>
      <c r="G150" s="39">
        <v>0</v>
      </c>
      <c r="H150" s="18" t="s">
        <v>3708</v>
      </c>
      <c r="I150" s="18" t="str">
        <f>_xlfn.XLOOKUP(Survey[[#This Row],[Q1]],Survey_codes,Survey_values)</f>
        <v>Satisfied</v>
      </c>
      <c r="J150" s="18" t="str">
        <f>_xlfn.XLOOKUP(Survey[[#This Row],[Q2]],Survey_codes,Survey_values)</f>
        <v>Satisfied</v>
      </c>
      <c r="K150" s="18" t="str">
        <f>_xlfn.XLOOKUP(Survey[[#This Row],[Q5]],School_codes,School_values)</f>
        <v>Public</v>
      </c>
      <c r="L150" s="40">
        <f>_xlfn.XLOOKUP(Survey[[#This Row],[Q6]],Conference_codes,Conference_values,FALSE,-1)</f>
        <v>0</v>
      </c>
    </row>
    <row r="151" spans="1:12" x14ac:dyDescent="0.35">
      <c r="A151" s="35" t="s">
        <v>3880</v>
      </c>
      <c r="B151" s="36" t="s">
        <v>3732</v>
      </c>
      <c r="C151" s="36" t="s">
        <v>3733</v>
      </c>
      <c r="D151" s="36" t="s">
        <v>3732</v>
      </c>
      <c r="E151" s="36" t="s">
        <v>3733</v>
      </c>
      <c r="F151" s="36" t="s">
        <v>3732</v>
      </c>
      <c r="G151" s="36">
        <v>3</v>
      </c>
      <c r="H151" s="21" t="s">
        <v>3707</v>
      </c>
      <c r="I151" s="21" t="str">
        <f>_xlfn.XLOOKUP(Survey[[#This Row],[Q1]],Survey_codes,Survey_values)</f>
        <v>Very Satisfied</v>
      </c>
      <c r="J151" s="21" t="str">
        <f>_xlfn.XLOOKUP(Survey[[#This Row],[Q2]],Survey_codes,Survey_values)</f>
        <v>Satisfied</v>
      </c>
      <c r="K151" s="21" t="str">
        <f>_xlfn.XLOOKUP(Survey[[#This Row],[Q5]],School_codes,School_values)</f>
        <v>Public</v>
      </c>
      <c r="L151" s="37" t="str">
        <f>_xlfn.XLOOKUP(Survey[[#This Row],[Q6]],Conference_codes,Conference_values,FALSE,-1)</f>
        <v>3+</v>
      </c>
    </row>
    <row r="152" spans="1:12" x14ac:dyDescent="0.35">
      <c r="A152" s="38" t="s">
        <v>3881</v>
      </c>
      <c r="B152" s="39" t="s">
        <v>3732</v>
      </c>
      <c r="C152" s="39" t="s">
        <v>3733</v>
      </c>
      <c r="D152" s="39" t="s">
        <v>3733</v>
      </c>
      <c r="E152" s="39" t="s">
        <v>3732</v>
      </c>
      <c r="F152" s="39" t="s">
        <v>3734</v>
      </c>
      <c r="G152" s="39">
        <v>0</v>
      </c>
      <c r="H152" s="18" t="s">
        <v>3708</v>
      </c>
      <c r="I152" s="18" t="str">
        <f>_xlfn.XLOOKUP(Survey[[#This Row],[Q1]],Survey_codes,Survey_values)</f>
        <v>Very Satisfied</v>
      </c>
      <c r="J152" s="18" t="str">
        <f>_xlfn.XLOOKUP(Survey[[#This Row],[Q2]],Survey_codes,Survey_values)</f>
        <v>Satisfied</v>
      </c>
      <c r="K152" s="18" t="str">
        <f>_xlfn.XLOOKUP(Survey[[#This Row],[Q5]],School_codes,School_values)</f>
        <v>Online</v>
      </c>
      <c r="L152" s="40">
        <f>_xlfn.XLOOKUP(Survey[[#This Row],[Q6]],Conference_codes,Conference_values,FALSE,-1)</f>
        <v>0</v>
      </c>
    </row>
    <row r="153" spans="1:12" x14ac:dyDescent="0.35">
      <c r="A153" s="35" t="s">
        <v>3882</v>
      </c>
      <c r="B153" s="36" t="s">
        <v>3733</v>
      </c>
      <c r="C153" s="36" t="s">
        <v>3732</v>
      </c>
      <c r="D153" s="36" t="s">
        <v>3734</v>
      </c>
      <c r="E153" s="36" t="s">
        <v>3732</v>
      </c>
      <c r="F153" s="36" t="s">
        <v>3733</v>
      </c>
      <c r="G153" s="36">
        <v>1</v>
      </c>
      <c r="H153" s="21" t="s">
        <v>3707</v>
      </c>
      <c r="I153" s="21" t="str">
        <f>_xlfn.XLOOKUP(Survey[[#This Row],[Q1]],Survey_codes,Survey_values)</f>
        <v>Satisfied</v>
      </c>
      <c r="J153" s="21" t="str">
        <f>_xlfn.XLOOKUP(Survey[[#This Row],[Q2]],Survey_codes,Survey_values)</f>
        <v>Very Satisfied</v>
      </c>
      <c r="K153" s="21" t="str">
        <f>_xlfn.XLOOKUP(Survey[[#This Row],[Q5]],School_codes,School_values)</f>
        <v>Private</v>
      </c>
      <c r="L153" s="37">
        <f>_xlfn.XLOOKUP(Survey[[#This Row],[Q6]],Conference_codes,Conference_values,FALSE,-1)</f>
        <v>1</v>
      </c>
    </row>
    <row r="154" spans="1:12" x14ac:dyDescent="0.35">
      <c r="A154" s="38" t="s">
        <v>3883</v>
      </c>
      <c r="B154" s="39" t="s">
        <v>3734</v>
      </c>
      <c r="C154" s="39" t="s">
        <v>3732</v>
      </c>
      <c r="D154" s="39" t="s">
        <v>3732</v>
      </c>
      <c r="E154" s="39" t="s">
        <v>3733</v>
      </c>
      <c r="F154" s="39" t="s">
        <v>3733</v>
      </c>
      <c r="G154" s="39">
        <v>2</v>
      </c>
      <c r="H154" s="18" t="s">
        <v>3707</v>
      </c>
      <c r="I154" s="18" t="str">
        <f>_xlfn.XLOOKUP(Survey[[#This Row],[Q1]],Survey_codes,Survey_values)</f>
        <v>Dissatisfied</v>
      </c>
      <c r="J154" s="18" t="str">
        <f>_xlfn.XLOOKUP(Survey[[#This Row],[Q2]],Survey_codes,Survey_values)</f>
        <v>Very Satisfied</v>
      </c>
      <c r="K154" s="18" t="str">
        <f>_xlfn.XLOOKUP(Survey[[#This Row],[Q5]],School_codes,School_values)</f>
        <v>Private</v>
      </c>
      <c r="L154" s="40">
        <f>_xlfn.XLOOKUP(Survey[[#This Row],[Q6]],Conference_codes,Conference_values,FALSE,-1)</f>
        <v>2</v>
      </c>
    </row>
    <row r="155" spans="1:12" x14ac:dyDescent="0.35">
      <c r="A155" s="35" t="s">
        <v>3884</v>
      </c>
      <c r="B155" s="36" t="s">
        <v>3732</v>
      </c>
      <c r="C155" s="36" t="s">
        <v>3733</v>
      </c>
      <c r="D155" s="36" t="s">
        <v>3733</v>
      </c>
      <c r="E155" s="36" t="s">
        <v>3732</v>
      </c>
      <c r="F155" s="36" t="s">
        <v>3732</v>
      </c>
      <c r="G155" s="36">
        <v>0</v>
      </c>
      <c r="H155" s="21" t="s">
        <v>3708</v>
      </c>
      <c r="I155" s="21" t="str">
        <f>_xlfn.XLOOKUP(Survey[[#This Row],[Q1]],Survey_codes,Survey_values)</f>
        <v>Very Satisfied</v>
      </c>
      <c r="J155" s="21" t="str">
        <f>_xlfn.XLOOKUP(Survey[[#This Row],[Q2]],Survey_codes,Survey_values)</f>
        <v>Satisfied</v>
      </c>
      <c r="K155" s="21" t="str">
        <f>_xlfn.XLOOKUP(Survey[[#This Row],[Q5]],School_codes,School_values)</f>
        <v>Public</v>
      </c>
      <c r="L155" s="37">
        <f>_xlfn.XLOOKUP(Survey[[#This Row],[Q6]],Conference_codes,Conference_values,FALSE,-1)</f>
        <v>0</v>
      </c>
    </row>
    <row r="156" spans="1:12" x14ac:dyDescent="0.35">
      <c r="A156" s="38" t="s">
        <v>3885</v>
      </c>
      <c r="B156" s="39" t="s">
        <v>3733</v>
      </c>
      <c r="C156" s="39" t="s">
        <v>3733</v>
      </c>
      <c r="D156" s="39" t="s">
        <v>3732</v>
      </c>
      <c r="E156" s="39" t="s">
        <v>3733</v>
      </c>
      <c r="F156" s="39" t="s">
        <v>3733</v>
      </c>
      <c r="G156" s="39">
        <v>1</v>
      </c>
      <c r="H156" s="18" t="s">
        <v>3707</v>
      </c>
      <c r="I156" s="18" t="str">
        <f>_xlfn.XLOOKUP(Survey[[#This Row],[Q1]],Survey_codes,Survey_values)</f>
        <v>Satisfied</v>
      </c>
      <c r="J156" s="18" t="str">
        <f>_xlfn.XLOOKUP(Survey[[#This Row],[Q2]],Survey_codes,Survey_values)</f>
        <v>Satisfied</v>
      </c>
      <c r="K156" s="18" t="str">
        <f>_xlfn.XLOOKUP(Survey[[#This Row],[Q5]],School_codes,School_values)</f>
        <v>Private</v>
      </c>
      <c r="L156" s="40">
        <f>_xlfn.XLOOKUP(Survey[[#This Row],[Q6]],Conference_codes,Conference_values,FALSE,-1)</f>
        <v>1</v>
      </c>
    </row>
    <row r="157" spans="1:12" x14ac:dyDescent="0.35">
      <c r="A157" s="35" t="s">
        <v>3886</v>
      </c>
      <c r="B157" s="36" t="s">
        <v>3732</v>
      </c>
      <c r="C157" s="36" t="s">
        <v>3732</v>
      </c>
      <c r="D157" s="36" t="s">
        <v>3732</v>
      </c>
      <c r="E157" s="36" t="s">
        <v>3734</v>
      </c>
      <c r="F157" s="36" t="s">
        <v>3732</v>
      </c>
      <c r="G157" s="36">
        <v>2</v>
      </c>
      <c r="H157" s="21" t="s">
        <v>3707</v>
      </c>
      <c r="I157" s="21" t="str">
        <f>_xlfn.XLOOKUP(Survey[[#This Row],[Q1]],Survey_codes,Survey_values)</f>
        <v>Very Satisfied</v>
      </c>
      <c r="J157" s="21" t="str">
        <f>_xlfn.XLOOKUP(Survey[[#This Row],[Q2]],Survey_codes,Survey_values)</f>
        <v>Very Satisfied</v>
      </c>
      <c r="K157" s="21" t="str">
        <f>_xlfn.XLOOKUP(Survey[[#This Row],[Q5]],School_codes,School_values)</f>
        <v>Public</v>
      </c>
      <c r="L157" s="37">
        <f>_xlfn.XLOOKUP(Survey[[#This Row],[Q6]],Conference_codes,Conference_values,FALSE,-1)</f>
        <v>2</v>
      </c>
    </row>
    <row r="158" spans="1:12" x14ac:dyDescent="0.35">
      <c r="A158" s="38" t="s">
        <v>3887</v>
      </c>
      <c r="B158" s="39" t="s">
        <v>3733</v>
      </c>
      <c r="C158" s="39" t="s">
        <v>3732</v>
      </c>
      <c r="D158" s="39" t="s">
        <v>3733</v>
      </c>
      <c r="E158" s="39" t="s">
        <v>3736</v>
      </c>
      <c r="F158" s="39" t="s">
        <v>3733</v>
      </c>
      <c r="G158" s="39">
        <v>2</v>
      </c>
      <c r="H158" s="18" t="s">
        <v>3707</v>
      </c>
      <c r="I158" s="18" t="str">
        <f>_xlfn.XLOOKUP(Survey[[#This Row],[Q1]],Survey_codes,Survey_values)</f>
        <v>Satisfied</v>
      </c>
      <c r="J158" s="18" t="str">
        <f>_xlfn.XLOOKUP(Survey[[#This Row],[Q2]],Survey_codes,Survey_values)</f>
        <v>Very Satisfied</v>
      </c>
      <c r="K158" s="18" t="str">
        <f>_xlfn.XLOOKUP(Survey[[#This Row],[Q5]],School_codes,School_values)</f>
        <v>Private</v>
      </c>
      <c r="L158" s="40">
        <f>_xlfn.XLOOKUP(Survey[[#This Row],[Q6]],Conference_codes,Conference_values,FALSE,-1)</f>
        <v>2</v>
      </c>
    </row>
    <row r="159" spans="1:12" x14ac:dyDescent="0.35">
      <c r="A159" s="35" t="s">
        <v>3888</v>
      </c>
      <c r="B159" s="36" t="s">
        <v>3733</v>
      </c>
      <c r="C159" s="36" t="s">
        <v>3734</v>
      </c>
      <c r="D159" s="36" t="s">
        <v>3736</v>
      </c>
      <c r="E159" s="36" t="s">
        <v>3732</v>
      </c>
      <c r="F159" s="36" t="s">
        <v>3732</v>
      </c>
      <c r="G159" s="36">
        <v>0</v>
      </c>
      <c r="H159" s="21" t="s">
        <v>3708</v>
      </c>
      <c r="I159" s="21" t="str">
        <f>_xlfn.XLOOKUP(Survey[[#This Row],[Q1]],Survey_codes,Survey_values)</f>
        <v>Satisfied</v>
      </c>
      <c r="J159" s="21" t="str">
        <f>_xlfn.XLOOKUP(Survey[[#This Row],[Q2]],Survey_codes,Survey_values)</f>
        <v>Dissatisfied</v>
      </c>
      <c r="K159" s="21" t="str">
        <f>_xlfn.XLOOKUP(Survey[[#This Row],[Q5]],School_codes,School_values)</f>
        <v>Public</v>
      </c>
      <c r="L159" s="37">
        <f>_xlfn.XLOOKUP(Survey[[#This Row],[Q6]],Conference_codes,Conference_values,FALSE,-1)</f>
        <v>0</v>
      </c>
    </row>
    <row r="160" spans="1:12" x14ac:dyDescent="0.35">
      <c r="A160" s="38" t="s">
        <v>3889</v>
      </c>
      <c r="B160" s="39" t="s">
        <v>3736</v>
      </c>
      <c r="C160" s="39" t="s">
        <v>3733</v>
      </c>
      <c r="D160" s="39" t="s">
        <v>3736</v>
      </c>
      <c r="E160" s="39" t="s">
        <v>3733</v>
      </c>
      <c r="F160" s="39" t="s">
        <v>3736</v>
      </c>
      <c r="G160" s="39">
        <v>0</v>
      </c>
      <c r="H160" s="18" t="s">
        <v>3708</v>
      </c>
      <c r="I160" s="18" t="str">
        <f>_xlfn.XLOOKUP(Survey[[#This Row],[Q1]],Survey_codes,Survey_values)</f>
        <v>Very Dissatisfied</v>
      </c>
      <c r="J160" s="18" t="str">
        <f>_xlfn.XLOOKUP(Survey[[#This Row],[Q2]],Survey_codes,Survey_values)</f>
        <v>Satisfied</v>
      </c>
      <c r="K160" s="18" t="str">
        <f>_xlfn.XLOOKUP(Survey[[#This Row],[Q5]],School_codes,School_values)</f>
        <v>Tutor</v>
      </c>
      <c r="L160" s="40">
        <f>_xlfn.XLOOKUP(Survey[[#This Row],[Q6]],Conference_codes,Conference_values,FALSE,-1)</f>
        <v>0</v>
      </c>
    </row>
    <row r="161" spans="1:12" x14ac:dyDescent="0.35">
      <c r="A161" s="35" t="s">
        <v>3890</v>
      </c>
      <c r="B161" s="36" t="s">
        <v>3732</v>
      </c>
      <c r="C161" s="36" t="s">
        <v>3732</v>
      </c>
      <c r="D161" s="36" t="s">
        <v>3732</v>
      </c>
      <c r="E161" s="36" t="s">
        <v>3733</v>
      </c>
      <c r="F161" s="36" t="s">
        <v>3732</v>
      </c>
      <c r="G161" s="36">
        <v>1</v>
      </c>
      <c r="H161" s="21" t="s">
        <v>3707</v>
      </c>
      <c r="I161" s="21" t="str">
        <f>_xlfn.XLOOKUP(Survey[[#This Row],[Q1]],Survey_codes,Survey_values)</f>
        <v>Very Satisfied</v>
      </c>
      <c r="J161" s="21" t="str">
        <f>_xlfn.XLOOKUP(Survey[[#This Row],[Q2]],Survey_codes,Survey_values)</f>
        <v>Very Satisfied</v>
      </c>
      <c r="K161" s="21" t="str">
        <f>_xlfn.XLOOKUP(Survey[[#This Row],[Q5]],School_codes,School_values)</f>
        <v>Public</v>
      </c>
      <c r="L161" s="37">
        <f>_xlfn.XLOOKUP(Survey[[#This Row],[Q6]],Conference_codes,Conference_values,FALSE,-1)</f>
        <v>1</v>
      </c>
    </row>
    <row r="162" spans="1:12" x14ac:dyDescent="0.35">
      <c r="A162" s="38" t="s">
        <v>3891</v>
      </c>
      <c r="B162" s="39" t="s">
        <v>3733</v>
      </c>
      <c r="C162" s="39" t="s">
        <v>3732</v>
      </c>
      <c r="D162" s="39" t="s">
        <v>3733</v>
      </c>
      <c r="E162" s="39" t="s">
        <v>3733</v>
      </c>
      <c r="F162" s="39" t="s">
        <v>3732</v>
      </c>
      <c r="G162" s="39">
        <v>0</v>
      </c>
      <c r="H162" s="18" t="s">
        <v>3707</v>
      </c>
      <c r="I162" s="18" t="str">
        <f>_xlfn.XLOOKUP(Survey[[#This Row],[Q1]],Survey_codes,Survey_values)</f>
        <v>Satisfied</v>
      </c>
      <c r="J162" s="18" t="str">
        <f>_xlfn.XLOOKUP(Survey[[#This Row],[Q2]],Survey_codes,Survey_values)</f>
        <v>Very Satisfied</v>
      </c>
      <c r="K162" s="18" t="str">
        <f>_xlfn.XLOOKUP(Survey[[#This Row],[Q5]],School_codes,School_values)</f>
        <v>Public</v>
      </c>
      <c r="L162" s="40">
        <f>_xlfn.XLOOKUP(Survey[[#This Row],[Q6]],Conference_codes,Conference_values,FALSE,-1)</f>
        <v>0</v>
      </c>
    </row>
    <row r="163" spans="1:12" x14ac:dyDescent="0.35">
      <c r="A163" s="35" t="s">
        <v>3892</v>
      </c>
      <c r="B163" s="36" t="s">
        <v>3732</v>
      </c>
      <c r="C163" s="36" t="s">
        <v>3733</v>
      </c>
      <c r="D163" s="36" t="s">
        <v>3732</v>
      </c>
      <c r="E163" s="36" t="s">
        <v>3733</v>
      </c>
      <c r="F163" s="36" t="s">
        <v>3732</v>
      </c>
      <c r="G163" s="36">
        <v>1</v>
      </c>
      <c r="H163" s="21" t="s">
        <v>3707</v>
      </c>
      <c r="I163" s="21" t="str">
        <f>_xlfn.XLOOKUP(Survey[[#This Row],[Q1]],Survey_codes,Survey_values)</f>
        <v>Very Satisfied</v>
      </c>
      <c r="J163" s="21" t="str">
        <f>_xlfn.XLOOKUP(Survey[[#This Row],[Q2]],Survey_codes,Survey_values)</f>
        <v>Satisfied</v>
      </c>
      <c r="K163" s="21" t="str">
        <f>_xlfn.XLOOKUP(Survey[[#This Row],[Q5]],School_codes,School_values)</f>
        <v>Public</v>
      </c>
      <c r="L163" s="37">
        <f>_xlfn.XLOOKUP(Survey[[#This Row],[Q6]],Conference_codes,Conference_values,FALSE,-1)</f>
        <v>1</v>
      </c>
    </row>
    <row r="164" spans="1:12" x14ac:dyDescent="0.35">
      <c r="A164" s="38" t="s">
        <v>3893</v>
      </c>
      <c r="B164" s="39" t="s">
        <v>3732</v>
      </c>
      <c r="C164" s="39" t="s">
        <v>3732</v>
      </c>
      <c r="D164" s="39" t="s">
        <v>3734</v>
      </c>
      <c r="E164" s="39" t="s">
        <v>3732</v>
      </c>
      <c r="F164" s="39" t="s">
        <v>3733</v>
      </c>
      <c r="G164" s="39">
        <v>1</v>
      </c>
      <c r="H164" s="18" t="s">
        <v>3707</v>
      </c>
      <c r="I164" s="18" t="str">
        <f>_xlfn.XLOOKUP(Survey[[#This Row],[Q1]],Survey_codes,Survey_values)</f>
        <v>Very Satisfied</v>
      </c>
      <c r="J164" s="18" t="str">
        <f>_xlfn.XLOOKUP(Survey[[#This Row],[Q2]],Survey_codes,Survey_values)</f>
        <v>Very Satisfied</v>
      </c>
      <c r="K164" s="18" t="str">
        <f>_xlfn.XLOOKUP(Survey[[#This Row],[Q5]],School_codes,School_values)</f>
        <v>Private</v>
      </c>
      <c r="L164" s="40">
        <f>_xlfn.XLOOKUP(Survey[[#This Row],[Q6]],Conference_codes,Conference_values,FALSE,-1)</f>
        <v>1</v>
      </c>
    </row>
    <row r="165" spans="1:12" x14ac:dyDescent="0.35">
      <c r="A165" s="35" t="s">
        <v>3894</v>
      </c>
      <c r="B165" s="36" t="s">
        <v>3732</v>
      </c>
      <c r="C165" s="36" t="s">
        <v>3732</v>
      </c>
      <c r="D165" s="36" t="s">
        <v>3732</v>
      </c>
      <c r="E165" s="36" t="s">
        <v>3732</v>
      </c>
      <c r="F165" s="36" t="s">
        <v>3732</v>
      </c>
      <c r="G165" s="36">
        <v>5</v>
      </c>
      <c r="H165" s="21" t="s">
        <v>3707</v>
      </c>
      <c r="I165" s="21" t="str">
        <f>_xlfn.XLOOKUP(Survey[[#This Row],[Q1]],Survey_codes,Survey_values)</f>
        <v>Very Satisfied</v>
      </c>
      <c r="J165" s="21" t="str">
        <f>_xlfn.XLOOKUP(Survey[[#This Row],[Q2]],Survey_codes,Survey_values)</f>
        <v>Very Satisfied</v>
      </c>
      <c r="K165" s="21" t="str">
        <f>_xlfn.XLOOKUP(Survey[[#This Row],[Q5]],School_codes,School_values)</f>
        <v>Public</v>
      </c>
      <c r="L165" s="37" t="str">
        <f>_xlfn.XLOOKUP(Survey[[#This Row],[Q6]],Conference_codes,Conference_values,FALSE,-1)</f>
        <v>3+</v>
      </c>
    </row>
    <row r="166" spans="1:12" x14ac:dyDescent="0.35">
      <c r="A166" s="38" t="s">
        <v>3895</v>
      </c>
      <c r="B166" s="39" t="s">
        <v>3733</v>
      </c>
      <c r="C166" s="39" t="s">
        <v>3732</v>
      </c>
      <c r="D166" s="39" t="s">
        <v>3732</v>
      </c>
      <c r="E166" s="39" t="s">
        <v>3733</v>
      </c>
      <c r="F166" s="39" t="s">
        <v>3733</v>
      </c>
      <c r="G166" s="39">
        <v>4</v>
      </c>
      <c r="H166" s="18" t="s">
        <v>3707</v>
      </c>
      <c r="I166" s="18" t="str">
        <f>_xlfn.XLOOKUP(Survey[[#This Row],[Q1]],Survey_codes,Survey_values)</f>
        <v>Satisfied</v>
      </c>
      <c r="J166" s="18" t="str">
        <f>_xlfn.XLOOKUP(Survey[[#This Row],[Q2]],Survey_codes,Survey_values)</f>
        <v>Very Satisfied</v>
      </c>
      <c r="K166" s="18" t="str">
        <f>_xlfn.XLOOKUP(Survey[[#This Row],[Q5]],School_codes,School_values)</f>
        <v>Private</v>
      </c>
      <c r="L166" s="40" t="str">
        <f>_xlfn.XLOOKUP(Survey[[#This Row],[Q6]],Conference_codes,Conference_values,FALSE,-1)</f>
        <v>3+</v>
      </c>
    </row>
    <row r="167" spans="1:12" x14ac:dyDescent="0.35">
      <c r="A167" s="35" t="s">
        <v>3896</v>
      </c>
      <c r="B167" s="36" t="s">
        <v>3736</v>
      </c>
      <c r="C167" s="36" t="s">
        <v>3734</v>
      </c>
      <c r="D167" s="36" t="s">
        <v>3734</v>
      </c>
      <c r="E167" s="36" t="s">
        <v>3734</v>
      </c>
      <c r="F167" s="36" t="s">
        <v>3732</v>
      </c>
      <c r="G167" s="36">
        <v>0</v>
      </c>
      <c r="H167" s="21" t="s">
        <v>3708</v>
      </c>
      <c r="I167" s="21" t="str">
        <f>_xlfn.XLOOKUP(Survey[[#This Row],[Q1]],Survey_codes,Survey_values)</f>
        <v>Very Dissatisfied</v>
      </c>
      <c r="J167" s="21" t="str">
        <f>_xlfn.XLOOKUP(Survey[[#This Row],[Q2]],Survey_codes,Survey_values)</f>
        <v>Dissatisfied</v>
      </c>
      <c r="K167" s="21" t="str">
        <f>_xlfn.XLOOKUP(Survey[[#This Row],[Q5]],School_codes,School_values)</f>
        <v>Public</v>
      </c>
      <c r="L167" s="37">
        <f>_xlfn.XLOOKUP(Survey[[#This Row],[Q6]],Conference_codes,Conference_values,FALSE,-1)</f>
        <v>0</v>
      </c>
    </row>
    <row r="168" spans="1:12" x14ac:dyDescent="0.35">
      <c r="A168" s="38" t="s">
        <v>3897</v>
      </c>
      <c r="B168" s="39" t="s">
        <v>3733</v>
      </c>
      <c r="C168" s="39" t="s">
        <v>3732</v>
      </c>
      <c r="D168" s="39" t="s">
        <v>3732</v>
      </c>
      <c r="E168" s="39" t="s">
        <v>3732</v>
      </c>
      <c r="F168" s="39" t="s">
        <v>3732</v>
      </c>
      <c r="G168" s="39">
        <v>6</v>
      </c>
      <c r="H168" s="18" t="s">
        <v>3707</v>
      </c>
      <c r="I168" s="18" t="str">
        <f>_xlfn.XLOOKUP(Survey[[#This Row],[Q1]],Survey_codes,Survey_values)</f>
        <v>Satisfied</v>
      </c>
      <c r="J168" s="18" t="str">
        <f>_xlfn.XLOOKUP(Survey[[#This Row],[Q2]],Survey_codes,Survey_values)</f>
        <v>Very Satisfied</v>
      </c>
      <c r="K168" s="18" t="str">
        <f>_xlfn.XLOOKUP(Survey[[#This Row],[Q5]],School_codes,School_values)</f>
        <v>Public</v>
      </c>
      <c r="L168" s="40" t="str">
        <f>_xlfn.XLOOKUP(Survey[[#This Row],[Q6]],Conference_codes,Conference_values,FALSE,-1)</f>
        <v>3+</v>
      </c>
    </row>
    <row r="169" spans="1:12" x14ac:dyDescent="0.35">
      <c r="A169" s="35" t="s">
        <v>3898</v>
      </c>
      <c r="B169" s="36" t="s">
        <v>3732</v>
      </c>
      <c r="C169" s="36" t="s">
        <v>3733</v>
      </c>
      <c r="D169" s="36" t="s">
        <v>3733</v>
      </c>
      <c r="E169" s="36" t="s">
        <v>3732</v>
      </c>
      <c r="F169" s="36" t="s">
        <v>3733</v>
      </c>
      <c r="G169" s="36">
        <v>2</v>
      </c>
      <c r="H169" s="21" t="s">
        <v>3707</v>
      </c>
      <c r="I169" s="21" t="str">
        <f>_xlfn.XLOOKUP(Survey[[#This Row],[Q1]],Survey_codes,Survey_values)</f>
        <v>Very Satisfied</v>
      </c>
      <c r="J169" s="21" t="str">
        <f>_xlfn.XLOOKUP(Survey[[#This Row],[Q2]],Survey_codes,Survey_values)</f>
        <v>Satisfied</v>
      </c>
      <c r="K169" s="21" t="str">
        <f>_xlfn.XLOOKUP(Survey[[#This Row],[Q5]],School_codes,School_values)</f>
        <v>Private</v>
      </c>
      <c r="L169" s="37">
        <f>_xlfn.XLOOKUP(Survey[[#This Row],[Q6]],Conference_codes,Conference_values,FALSE,-1)</f>
        <v>2</v>
      </c>
    </row>
    <row r="170" spans="1:12" x14ac:dyDescent="0.35">
      <c r="A170" s="38" t="s">
        <v>3899</v>
      </c>
      <c r="B170" s="39" t="s">
        <v>3732</v>
      </c>
      <c r="C170" s="39" t="s">
        <v>3732</v>
      </c>
      <c r="D170" s="39" t="s">
        <v>3732</v>
      </c>
      <c r="E170" s="39" t="s">
        <v>3732</v>
      </c>
      <c r="F170" s="39" t="s">
        <v>3732</v>
      </c>
      <c r="G170" s="39">
        <v>3</v>
      </c>
      <c r="H170" s="18" t="s">
        <v>3707</v>
      </c>
      <c r="I170" s="18" t="str">
        <f>_xlfn.XLOOKUP(Survey[[#This Row],[Q1]],Survey_codes,Survey_values)</f>
        <v>Very Satisfied</v>
      </c>
      <c r="J170" s="18" t="str">
        <f>_xlfn.XLOOKUP(Survey[[#This Row],[Q2]],Survey_codes,Survey_values)</f>
        <v>Very Satisfied</v>
      </c>
      <c r="K170" s="18" t="str">
        <f>_xlfn.XLOOKUP(Survey[[#This Row],[Q5]],School_codes,School_values)</f>
        <v>Public</v>
      </c>
      <c r="L170" s="40" t="str">
        <f>_xlfn.XLOOKUP(Survey[[#This Row],[Q6]],Conference_codes,Conference_values,FALSE,-1)</f>
        <v>3+</v>
      </c>
    </row>
    <row r="171" spans="1:12" x14ac:dyDescent="0.35">
      <c r="A171" s="35" t="s">
        <v>3900</v>
      </c>
      <c r="B171" s="36" t="s">
        <v>3732</v>
      </c>
      <c r="C171" s="36" t="s">
        <v>3732</v>
      </c>
      <c r="D171" s="36" t="s">
        <v>3732</v>
      </c>
      <c r="E171" s="36" t="s">
        <v>3733</v>
      </c>
      <c r="F171" s="36" t="s">
        <v>3733</v>
      </c>
      <c r="G171" s="36">
        <v>2</v>
      </c>
      <c r="H171" s="21" t="s">
        <v>3707</v>
      </c>
      <c r="I171" s="21" t="str">
        <f>_xlfn.XLOOKUP(Survey[[#This Row],[Q1]],Survey_codes,Survey_values)</f>
        <v>Very Satisfied</v>
      </c>
      <c r="J171" s="21" t="str">
        <f>_xlfn.XLOOKUP(Survey[[#This Row],[Q2]],Survey_codes,Survey_values)</f>
        <v>Very Satisfied</v>
      </c>
      <c r="K171" s="21" t="str">
        <f>_xlfn.XLOOKUP(Survey[[#This Row],[Q5]],School_codes,School_values)</f>
        <v>Private</v>
      </c>
      <c r="L171" s="37">
        <f>_xlfn.XLOOKUP(Survey[[#This Row],[Q6]],Conference_codes,Conference_values,FALSE,-1)</f>
        <v>2</v>
      </c>
    </row>
    <row r="172" spans="1:12" x14ac:dyDescent="0.35">
      <c r="A172" s="38" t="s">
        <v>3901</v>
      </c>
      <c r="B172" s="39" t="s">
        <v>3732</v>
      </c>
      <c r="C172" s="39" t="s">
        <v>3732</v>
      </c>
      <c r="D172" s="39" t="s">
        <v>3733</v>
      </c>
      <c r="E172" s="39" t="s">
        <v>3733</v>
      </c>
      <c r="F172" s="39" t="s">
        <v>3732</v>
      </c>
      <c r="G172" s="39">
        <v>1</v>
      </c>
      <c r="H172" s="18" t="s">
        <v>3707</v>
      </c>
      <c r="I172" s="18" t="str">
        <f>_xlfn.XLOOKUP(Survey[[#This Row],[Q1]],Survey_codes,Survey_values)</f>
        <v>Very Satisfied</v>
      </c>
      <c r="J172" s="18" t="str">
        <f>_xlfn.XLOOKUP(Survey[[#This Row],[Q2]],Survey_codes,Survey_values)</f>
        <v>Very Satisfied</v>
      </c>
      <c r="K172" s="18" t="str">
        <f>_xlfn.XLOOKUP(Survey[[#This Row],[Q5]],School_codes,School_values)</f>
        <v>Public</v>
      </c>
      <c r="L172" s="40">
        <f>_xlfn.XLOOKUP(Survey[[#This Row],[Q6]],Conference_codes,Conference_values,FALSE,-1)</f>
        <v>1</v>
      </c>
    </row>
    <row r="173" spans="1:12" x14ac:dyDescent="0.35">
      <c r="A173" s="35" t="s">
        <v>3902</v>
      </c>
      <c r="B173" s="36" t="s">
        <v>3732</v>
      </c>
      <c r="C173" s="36" t="s">
        <v>3732</v>
      </c>
      <c r="D173" s="36" t="s">
        <v>3732</v>
      </c>
      <c r="E173" s="36" t="s">
        <v>3733</v>
      </c>
      <c r="F173" s="36" t="s">
        <v>3733</v>
      </c>
      <c r="G173" s="36">
        <v>3</v>
      </c>
      <c r="H173" s="21" t="s">
        <v>3707</v>
      </c>
      <c r="I173" s="21" t="str">
        <f>_xlfn.XLOOKUP(Survey[[#This Row],[Q1]],Survey_codes,Survey_values)</f>
        <v>Very Satisfied</v>
      </c>
      <c r="J173" s="21" t="str">
        <f>_xlfn.XLOOKUP(Survey[[#This Row],[Q2]],Survey_codes,Survey_values)</f>
        <v>Very Satisfied</v>
      </c>
      <c r="K173" s="21" t="str">
        <f>_xlfn.XLOOKUP(Survey[[#This Row],[Q5]],School_codes,School_values)</f>
        <v>Private</v>
      </c>
      <c r="L173" s="37" t="str">
        <f>_xlfn.XLOOKUP(Survey[[#This Row],[Q6]],Conference_codes,Conference_values,FALSE,-1)</f>
        <v>3+</v>
      </c>
    </row>
    <row r="174" spans="1:12" x14ac:dyDescent="0.35">
      <c r="A174" s="38" t="s">
        <v>3903</v>
      </c>
      <c r="B174" s="39" t="s">
        <v>3733</v>
      </c>
      <c r="C174" s="39" t="s">
        <v>3732</v>
      </c>
      <c r="D174" s="39" t="s">
        <v>3733</v>
      </c>
      <c r="E174" s="39" t="s">
        <v>3732</v>
      </c>
      <c r="F174" s="39" t="s">
        <v>3732</v>
      </c>
      <c r="G174" s="39">
        <v>3</v>
      </c>
      <c r="H174" s="18" t="s">
        <v>3707</v>
      </c>
      <c r="I174" s="18" t="str">
        <f>_xlfn.XLOOKUP(Survey[[#This Row],[Q1]],Survey_codes,Survey_values)</f>
        <v>Satisfied</v>
      </c>
      <c r="J174" s="18" t="str">
        <f>_xlfn.XLOOKUP(Survey[[#This Row],[Q2]],Survey_codes,Survey_values)</f>
        <v>Very Satisfied</v>
      </c>
      <c r="K174" s="18" t="str">
        <f>_xlfn.XLOOKUP(Survey[[#This Row],[Q5]],School_codes,School_values)</f>
        <v>Public</v>
      </c>
      <c r="L174" s="40" t="str">
        <f>_xlfn.XLOOKUP(Survey[[#This Row],[Q6]],Conference_codes,Conference_values,FALSE,-1)</f>
        <v>3+</v>
      </c>
    </row>
    <row r="175" spans="1:12" x14ac:dyDescent="0.35">
      <c r="A175" s="35" t="s">
        <v>3904</v>
      </c>
      <c r="B175" s="36" t="s">
        <v>3732</v>
      </c>
      <c r="C175" s="36" t="s">
        <v>3734</v>
      </c>
      <c r="D175" s="36" t="s">
        <v>3733</v>
      </c>
      <c r="E175" s="36" t="s">
        <v>3734</v>
      </c>
      <c r="F175" s="36" t="s">
        <v>3734</v>
      </c>
      <c r="G175" s="36">
        <v>1</v>
      </c>
      <c r="H175" s="21" t="s">
        <v>3708</v>
      </c>
      <c r="I175" s="21" t="str">
        <f>_xlfn.XLOOKUP(Survey[[#This Row],[Q1]],Survey_codes,Survey_values)</f>
        <v>Very Satisfied</v>
      </c>
      <c r="J175" s="21" t="str">
        <f>_xlfn.XLOOKUP(Survey[[#This Row],[Q2]],Survey_codes,Survey_values)</f>
        <v>Dissatisfied</v>
      </c>
      <c r="K175" s="21" t="str">
        <f>_xlfn.XLOOKUP(Survey[[#This Row],[Q5]],School_codes,School_values)</f>
        <v>Online</v>
      </c>
      <c r="L175" s="37">
        <f>_xlfn.XLOOKUP(Survey[[#This Row],[Q6]],Conference_codes,Conference_values,FALSE,-1)</f>
        <v>1</v>
      </c>
    </row>
    <row r="176" spans="1:12" x14ac:dyDescent="0.35">
      <c r="A176" s="38" t="s">
        <v>3905</v>
      </c>
      <c r="B176" s="39" t="s">
        <v>3732</v>
      </c>
      <c r="C176" s="39" t="s">
        <v>3732</v>
      </c>
      <c r="D176" s="39" t="s">
        <v>3732</v>
      </c>
      <c r="E176" s="39" t="s">
        <v>3733</v>
      </c>
      <c r="F176" s="39" t="s">
        <v>3732</v>
      </c>
      <c r="G176" s="39">
        <v>3</v>
      </c>
      <c r="H176" s="18" t="s">
        <v>3707</v>
      </c>
      <c r="I176" s="18" t="str">
        <f>_xlfn.XLOOKUP(Survey[[#This Row],[Q1]],Survey_codes,Survey_values)</f>
        <v>Very Satisfied</v>
      </c>
      <c r="J176" s="18" t="str">
        <f>_xlfn.XLOOKUP(Survey[[#This Row],[Q2]],Survey_codes,Survey_values)</f>
        <v>Very Satisfied</v>
      </c>
      <c r="K176" s="18" t="str">
        <f>_xlfn.XLOOKUP(Survey[[#This Row],[Q5]],School_codes,School_values)</f>
        <v>Public</v>
      </c>
      <c r="L176" s="40" t="str">
        <f>_xlfn.XLOOKUP(Survey[[#This Row],[Q6]],Conference_codes,Conference_values,FALSE,-1)</f>
        <v>3+</v>
      </c>
    </row>
    <row r="177" spans="1:12" x14ac:dyDescent="0.35">
      <c r="A177" s="35" t="s">
        <v>3906</v>
      </c>
      <c r="B177" s="36" t="s">
        <v>3732</v>
      </c>
      <c r="C177" s="36" t="s">
        <v>3732</v>
      </c>
      <c r="D177" s="36" t="s">
        <v>3733</v>
      </c>
      <c r="E177" s="36" t="s">
        <v>3734</v>
      </c>
      <c r="F177" s="36" t="s">
        <v>3736</v>
      </c>
      <c r="G177" s="36">
        <v>0</v>
      </c>
      <c r="H177" s="21" t="s">
        <v>3708</v>
      </c>
      <c r="I177" s="21" t="str">
        <f>_xlfn.XLOOKUP(Survey[[#This Row],[Q1]],Survey_codes,Survey_values)</f>
        <v>Very Satisfied</v>
      </c>
      <c r="J177" s="21" t="str">
        <f>_xlfn.XLOOKUP(Survey[[#This Row],[Q2]],Survey_codes,Survey_values)</f>
        <v>Very Satisfied</v>
      </c>
      <c r="K177" s="21" t="str">
        <f>_xlfn.XLOOKUP(Survey[[#This Row],[Q5]],School_codes,School_values)</f>
        <v>Tutor</v>
      </c>
      <c r="L177" s="37">
        <f>_xlfn.XLOOKUP(Survey[[#This Row],[Q6]],Conference_codes,Conference_values,FALSE,-1)</f>
        <v>0</v>
      </c>
    </row>
    <row r="178" spans="1:12" x14ac:dyDescent="0.35">
      <c r="A178" s="38" t="s">
        <v>3907</v>
      </c>
      <c r="B178" s="39" t="s">
        <v>3732</v>
      </c>
      <c r="C178" s="39" t="s">
        <v>3733</v>
      </c>
      <c r="D178" s="39" t="s">
        <v>3734</v>
      </c>
      <c r="E178" s="39" t="s">
        <v>3734</v>
      </c>
      <c r="F178" s="39" t="s">
        <v>3732</v>
      </c>
      <c r="G178" s="39">
        <v>4</v>
      </c>
      <c r="H178" s="18" t="s">
        <v>3707</v>
      </c>
      <c r="I178" s="18" t="str">
        <f>_xlfn.XLOOKUP(Survey[[#This Row],[Q1]],Survey_codes,Survey_values)</f>
        <v>Very Satisfied</v>
      </c>
      <c r="J178" s="18" t="str">
        <f>_xlfn.XLOOKUP(Survey[[#This Row],[Q2]],Survey_codes,Survey_values)</f>
        <v>Satisfied</v>
      </c>
      <c r="K178" s="18" t="str">
        <f>_xlfn.XLOOKUP(Survey[[#This Row],[Q5]],School_codes,School_values)</f>
        <v>Public</v>
      </c>
      <c r="L178" s="40" t="str">
        <f>_xlfn.XLOOKUP(Survey[[#This Row],[Q6]],Conference_codes,Conference_values,FALSE,-1)</f>
        <v>3+</v>
      </c>
    </row>
    <row r="179" spans="1:12" x14ac:dyDescent="0.35">
      <c r="A179" s="35" t="s">
        <v>3908</v>
      </c>
      <c r="B179" s="36" t="s">
        <v>3733</v>
      </c>
      <c r="C179" s="36" t="s">
        <v>3732</v>
      </c>
      <c r="D179" s="36" t="s">
        <v>3733</v>
      </c>
      <c r="E179" s="36" t="s">
        <v>3732</v>
      </c>
      <c r="F179" s="36" t="s">
        <v>3732</v>
      </c>
      <c r="G179" s="36">
        <v>0</v>
      </c>
      <c r="H179" s="21" t="s">
        <v>3708</v>
      </c>
      <c r="I179" s="21" t="str">
        <f>_xlfn.XLOOKUP(Survey[[#This Row],[Q1]],Survey_codes,Survey_values)</f>
        <v>Satisfied</v>
      </c>
      <c r="J179" s="21" t="str">
        <f>_xlfn.XLOOKUP(Survey[[#This Row],[Q2]],Survey_codes,Survey_values)</f>
        <v>Very Satisfied</v>
      </c>
      <c r="K179" s="21" t="str">
        <f>_xlfn.XLOOKUP(Survey[[#This Row],[Q5]],School_codes,School_values)</f>
        <v>Public</v>
      </c>
      <c r="L179" s="37">
        <f>_xlfn.XLOOKUP(Survey[[#This Row],[Q6]],Conference_codes,Conference_values,FALSE,-1)</f>
        <v>0</v>
      </c>
    </row>
    <row r="180" spans="1:12" x14ac:dyDescent="0.35">
      <c r="A180" s="38" t="s">
        <v>3909</v>
      </c>
      <c r="B180" s="39" t="s">
        <v>3732</v>
      </c>
      <c r="C180" s="39" t="s">
        <v>3732</v>
      </c>
      <c r="D180" s="39" t="s">
        <v>3734</v>
      </c>
      <c r="E180" s="39" t="s">
        <v>3733</v>
      </c>
      <c r="F180" s="39" t="s">
        <v>3733</v>
      </c>
      <c r="G180" s="39">
        <v>4</v>
      </c>
      <c r="H180" s="18" t="s">
        <v>3707</v>
      </c>
      <c r="I180" s="18" t="str">
        <f>_xlfn.XLOOKUP(Survey[[#This Row],[Q1]],Survey_codes,Survey_values)</f>
        <v>Very Satisfied</v>
      </c>
      <c r="J180" s="18" t="str">
        <f>_xlfn.XLOOKUP(Survey[[#This Row],[Q2]],Survey_codes,Survey_values)</f>
        <v>Very Satisfied</v>
      </c>
      <c r="K180" s="18" t="str">
        <f>_xlfn.XLOOKUP(Survey[[#This Row],[Q5]],School_codes,School_values)</f>
        <v>Private</v>
      </c>
      <c r="L180" s="40" t="str">
        <f>_xlfn.XLOOKUP(Survey[[#This Row],[Q6]],Conference_codes,Conference_values,FALSE,-1)</f>
        <v>3+</v>
      </c>
    </row>
    <row r="181" spans="1:12" x14ac:dyDescent="0.35">
      <c r="A181" s="35" t="s">
        <v>3910</v>
      </c>
      <c r="B181" s="36" t="s">
        <v>3732</v>
      </c>
      <c r="C181" s="36" t="s">
        <v>3733</v>
      </c>
      <c r="D181" s="36" t="s">
        <v>3732</v>
      </c>
      <c r="E181" s="36" t="s">
        <v>3732</v>
      </c>
      <c r="F181" s="36" t="s">
        <v>3732</v>
      </c>
      <c r="G181" s="36">
        <v>5</v>
      </c>
      <c r="H181" s="21" t="s">
        <v>3707</v>
      </c>
      <c r="I181" s="21" t="str">
        <f>_xlfn.XLOOKUP(Survey[[#This Row],[Q1]],Survey_codes,Survey_values)</f>
        <v>Very Satisfied</v>
      </c>
      <c r="J181" s="21" t="str">
        <f>_xlfn.XLOOKUP(Survey[[#This Row],[Q2]],Survey_codes,Survey_values)</f>
        <v>Satisfied</v>
      </c>
      <c r="K181" s="21" t="str">
        <f>_xlfn.XLOOKUP(Survey[[#This Row],[Q5]],School_codes,School_values)</f>
        <v>Public</v>
      </c>
      <c r="L181" s="37" t="str">
        <f>_xlfn.XLOOKUP(Survey[[#This Row],[Q6]],Conference_codes,Conference_values,FALSE,-1)</f>
        <v>3+</v>
      </c>
    </row>
    <row r="182" spans="1:12" x14ac:dyDescent="0.35">
      <c r="A182" s="38" t="s">
        <v>3911</v>
      </c>
      <c r="B182" s="39" t="s">
        <v>3732</v>
      </c>
      <c r="C182" s="39" t="s">
        <v>3732</v>
      </c>
      <c r="D182" s="39" t="s">
        <v>3733</v>
      </c>
      <c r="E182" s="39" t="s">
        <v>3732</v>
      </c>
      <c r="F182" s="39" t="s">
        <v>3733</v>
      </c>
      <c r="G182" s="39">
        <v>0</v>
      </c>
      <c r="H182" s="18" t="s">
        <v>3707</v>
      </c>
      <c r="I182" s="18" t="str">
        <f>_xlfn.XLOOKUP(Survey[[#This Row],[Q1]],Survey_codes,Survey_values)</f>
        <v>Very Satisfied</v>
      </c>
      <c r="J182" s="18" t="str">
        <f>_xlfn.XLOOKUP(Survey[[#This Row],[Q2]],Survey_codes,Survey_values)</f>
        <v>Very Satisfied</v>
      </c>
      <c r="K182" s="18" t="str">
        <f>_xlfn.XLOOKUP(Survey[[#This Row],[Q5]],School_codes,School_values)</f>
        <v>Private</v>
      </c>
      <c r="L182" s="40">
        <f>_xlfn.XLOOKUP(Survey[[#This Row],[Q6]],Conference_codes,Conference_values,FALSE,-1)</f>
        <v>0</v>
      </c>
    </row>
    <row r="183" spans="1:12" x14ac:dyDescent="0.35">
      <c r="A183" s="35" t="s">
        <v>3912</v>
      </c>
      <c r="B183" s="36" t="s">
        <v>3736</v>
      </c>
      <c r="C183" s="36" t="s">
        <v>3734</v>
      </c>
      <c r="D183" s="36" t="s">
        <v>3732</v>
      </c>
      <c r="E183" s="36" t="s">
        <v>3732</v>
      </c>
      <c r="F183" s="36" t="s">
        <v>3733</v>
      </c>
      <c r="G183" s="36">
        <v>0</v>
      </c>
      <c r="H183" s="21" t="s">
        <v>3708</v>
      </c>
      <c r="I183" s="21" t="str">
        <f>_xlfn.XLOOKUP(Survey[[#This Row],[Q1]],Survey_codes,Survey_values)</f>
        <v>Very Dissatisfied</v>
      </c>
      <c r="J183" s="21" t="str">
        <f>_xlfn.XLOOKUP(Survey[[#This Row],[Q2]],Survey_codes,Survey_values)</f>
        <v>Dissatisfied</v>
      </c>
      <c r="K183" s="21" t="str">
        <f>_xlfn.XLOOKUP(Survey[[#This Row],[Q5]],School_codes,School_values)</f>
        <v>Private</v>
      </c>
      <c r="L183" s="37">
        <f>_xlfn.XLOOKUP(Survey[[#This Row],[Q6]],Conference_codes,Conference_values,FALSE,-1)</f>
        <v>0</v>
      </c>
    </row>
    <row r="184" spans="1:12" x14ac:dyDescent="0.35">
      <c r="A184" s="38" t="s">
        <v>3913</v>
      </c>
      <c r="B184" s="39" t="s">
        <v>3732</v>
      </c>
      <c r="C184" s="39" t="s">
        <v>3732</v>
      </c>
      <c r="D184" s="39" t="s">
        <v>3734</v>
      </c>
      <c r="E184" s="39" t="s">
        <v>3733</v>
      </c>
      <c r="F184" s="39" t="s">
        <v>3733</v>
      </c>
      <c r="G184" s="39">
        <v>6</v>
      </c>
      <c r="H184" s="18" t="s">
        <v>3707</v>
      </c>
      <c r="I184" s="18" t="str">
        <f>_xlfn.XLOOKUP(Survey[[#This Row],[Q1]],Survey_codes,Survey_values)</f>
        <v>Very Satisfied</v>
      </c>
      <c r="J184" s="18" t="str">
        <f>_xlfn.XLOOKUP(Survey[[#This Row],[Q2]],Survey_codes,Survey_values)</f>
        <v>Very Satisfied</v>
      </c>
      <c r="K184" s="18" t="str">
        <f>_xlfn.XLOOKUP(Survey[[#This Row],[Q5]],School_codes,School_values)</f>
        <v>Private</v>
      </c>
      <c r="L184" s="40" t="str">
        <f>_xlfn.XLOOKUP(Survey[[#This Row],[Q6]],Conference_codes,Conference_values,FALSE,-1)</f>
        <v>3+</v>
      </c>
    </row>
    <row r="185" spans="1:12" x14ac:dyDescent="0.35">
      <c r="A185" s="35" t="s">
        <v>3914</v>
      </c>
      <c r="B185" s="36" t="s">
        <v>3734</v>
      </c>
      <c r="C185" s="36" t="s">
        <v>3733</v>
      </c>
      <c r="D185" s="36" t="s">
        <v>3734</v>
      </c>
      <c r="E185" s="36" t="s">
        <v>3733</v>
      </c>
      <c r="F185" s="36" t="s">
        <v>3732</v>
      </c>
      <c r="G185" s="36">
        <v>0</v>
      </c>
      <c r="H185" s="21" t="s">
        <v>3708</v>
      </c>
      <c r="I185" s="21" t="str">
        <f>_xlfn.XLOOKUP(Survey[[#This Row],[Q1]],Survey_codes,Survey_values)</f>
        <v>Dissatisfied</v>
      </c>
      <c r="J185" s="21" t="str">
        <f>_xlfn.XLOOKUP(Survey[[#This Row],[Q2]],Survey_codes,Survey_values)</f>
        <v>Satisfied</v>
      </c>
      <c r="K185" s="21" t="str">
        <f>_xlfn.XLOOKUP(Survey[[#This Row],[Q5]],School_codes,School_values)</f>
        <v>Public</v>
      </c>
      <c r="L185" s="37">
        <f>_xlfn.XLOOKUP(Survey[[#This Row],[Q6]],Conference_codes,Conference_values,FALSE,-1)</f>
        <v>0</v>
      </c>
    </row>
    <row r="186" spans="1:12" x14ac:dyDescent="0.35">
      <c r="A186" s="38" t="s">
        <v>3915</v>
      </c>
      <c r="B186" s="39" t="s">
        <v>3734</v>
      </c>
      <c r="C186" s="39" t="s">
        <v>3734</v>
      </c>
      <c r="D186" s="39" t="s">
        <v>3732</v>
      </c>
      <c r="E186" s="39" t="s">
        <v>3733</v>
      </c>
      <c r="F186" s="39" t="s">
        <v>3732</v>
      </c>
      <c r="G186" s="39">
        <v>6</v>
      </c>
      <c r="H186" s="18" t="s">
        <v>3707</v>
      </c>
      <c r="I186" s="18" t="str">
        <f>_xlfn.XLOOKUP(Survey[[#This Row],[Q1]],Survey_codes,Survey_values)</f>
        <v>Dissatisfied</v>
      </c>
      <c r="J186" s="18" t="str">
        <f>_xlfn.XLOOKUP(Survey[[#This Row],[Q2]],Survey_codes,Survey_values)</f>
        <v>Dissatisfied</v>
      </c>
      <c r="K186" s="18" t="str">
        <f>_xlfn.XLOOKUP(Survey[[#This Row],[Q5]],School_codes,School_values)</f>
        <v>Public</v>
      </c>
      <c r="L186" s="40" t="str">
        <f>_xlfn.XLOOKUP(Survey[[#This Row],[Q6]],Conference_codes,Conference_values,FALSE,-1)</f>
        <v>3+</v>
      </c>
    </row>
    <row r="187" spans="1:12" x14ac:dyDescent="0.35">
      <c r="A187" s="35" t="s">
        <v>3916</v>
      </c>
      <c r="B187" s="36" t="s">
        <v>3733</v>
      </c>
      <c r="C187" s="36" t="s">
        <v>3733</v>
      </c>
      <c r="D187" s="36" t="s">
        <v>3733</v>
      </c>
      <c r="E187" s="36" t="s">
        <v>3733</v>
      </c>
      <c r="F187" s="36" t="s">
        <v>3732</v>
      </c>
      <c r="G187" s="36">
        <v>0</v>
      </c>
      <c r="H187" s="21" t="s">
        <v>3707</v>
      </c>
      <c r="I187" s="21" t="str">
        <f>_xlfn.XLOOKUP(Survey[[#This Row],[Q1]],Survey_codes,Survey_values)</f>
        <v>Satisfied</v>
      </c>
      <c r="J187" s="21" t="str">
        <f>_xlfn.XLOOKUP(Survey[[#This Row],[Q2]],Survey_codes,Survey_values)</f>
        <v>Satisfied</v>
      </c>
      <c r="K187" s="21" t="str">
        <f>_xlfn.XLOOKUP(Survey[[#This Row],[Q5]],School_codes,School_values)</f>
        <v>Public</v>
      </c>
      <c r="L187" s="37">
        <f>_xlfn.XLOOKUP(Survey[[#This Row],[Q6]],Conference_codes,Conference_values,FALSE,-1)</f>
        <v>0</v>
      </c>
    </row>
    <row r="188" spans="1:12" x14ac:dyDescent="0.35">
      <c r="A188" s="38" t="s">
        <v>3917</v>
      </c>
      <c r="B188" s="39" t="s">
        <v>3732</v>
      </c>
      <c r="C188" s="39" t="s">
        <v>3732</v>
      </c>
      <c r="D188" s="39" t="s">
        <v>3733</v>
      </c>
      <c r="E188" s="39" t="s">
        <v>3732</v>
      </c>
      <c r="F188" s="39" t="s">
        <v>3732</v>
      </c>
      <c r="G188" s="39">
        <v>2</v>
      </c>
      <c r="H188" s="18" t="s">
        <v>3707</v>
      </c>
      <c r="I188" s="18" t="str">
        <f>_xlfn.XLOOKUP(Survey[[#This Row],[Q1]],Survey_codes,Survey_values)</f>
        <v>Very Satisfied</v>
      </c>
      <c r="J188" s="18" t="str">
        <f>_xlfn.XLOOKUP(Survey[[#This Row],[Q2]],Survey_codes,Survey_values)</f>
        <v>Very Satisfied</v>
      </c>
      <c r="K188" s="18" t="str">
        <f>_xlfn.XLOOKUP(Survey[[#This Row],[Q5]],School_codes,School_values)</f>
        <v>Public</v>
      </c>
      <c r="L188" s="40">
        <f>_xlfn.XLOOKUP(Survey[[#This Row],[Q6]],Conference_codes,Conference_values,FALSE,-1)</f>
        <v>2</v>
      </c>
    </row>
    <row r="189" spans="1:12" x14ac:dyDescent="0.35">
      <c r="A189" s="35" t="s">
        <v>3918</v>
      </c>
      <c r="B189" s="36" t="s">
        <v>3733</v>
      </c>
      <c r="C189" s="36" t="s">
        <v>3732</v>
      </c>
      <c r="D189" s="36" t="s">
        <v>3732</v>
      </c>
      <c r="E189" s="36" t="s">
        <v>3733</v>
      </c>
      <c r="F189" s="36" t="s">
        <v>3732</v>
      </c>
      <c r="G189" s="36">
        <v>6</v>
      </c>
      <c r="H189" s="21" t="s">
        <v>3707</v>
      </c>
      <c r="I189" s="21" t="str">
        <f>_xlfn.XLOOKUP(Survey[[#This Row],[Q1]],Survey_codes,Survey_values)</f>
        <v>Satisfied</v>
      </c>
      <c r="J189" s="21" t="str">
        <f>_xlfn.XLOOKUP(Survey[[#This Row],[Q2]],Survey_codes,Survey_values)</f>
        <v>Very Satisfied</v>
      </c>
      <c r="K189" s="21" t="str">
        <f>_xlfn.XLOOKUP(Survey[[#This Row],[Q5]],School_codes,School_values)</f>
        <v>Public</v>
      </c>
      <c r="L189" s="37" t="str">
        <f>_xlfn.XLOOKUP(Survey[[#This Row],[Q6]],Conference_codes,Conference_values,FALSE,-1)</f>
        <v>3+</v>
      </c>
    </row>
    <row r="190" spans="1:12" x14ac:dyDescent="0.35">
      <c r="A190" s="38" t="s">
        <v>3919</v>
      </c>
      <c r="B190" s="39" t="s">
        <v>3732</v>
      </c>
      <c r="C190" s="39" t="s">
        <v>3732</v>
      </c>
      <c r="D190" s="39" t="s">
        <v>3733</v>
      </c>
      <c r="E190" s="39" t="s">
        <v>3733</v>
      </c>
      <c r="F190" s="39" t="s">
        <v>3732</v>
      </c>
      <c r="G190" s="39">
        <v>1</v>
      </c>
      <c r="H190" s="18" t="s">
        <v>3707</v>
      </c>
      <c r="I190" s="18" t="str">
        <f>_xlfn.XLOOKUP(Survey[[#This Row],[Q1]],Survey_codes,Survey_values)</f>
        <v>Very Satisfied</v>
      </c>
      <c r="J190" s="18" t="str">
        <f>_xlfn.XLOOKUP(Survey[[#This Row],[Q2]],Survey_codes,Survey_values)</f>
        <v>Very Satisfied</v>
      </c>
      <c r="K190" s="18" t="str">
        <f>_xlfn.XLOOKUP(Survey[[#This Row],[Q5]],School_codes,School_values)</f>
        <v>Public</v>
      </c>
      <c r="L190" s="40">
        <f>_xlfn.XLOOKUP(Survey[[#This Row],[Q6]],Conference_codes,Conference_values,FALSE,-1)</f>
        <v>1</v>
      </c>
    </row>
    <row r="191" spans="1:12" x14ac:dyDescent="0.35">
      <c r="A191" s="35" t="s">
        <v>3920</v>
      </c>
      <c r="B191" s="36" t="s">
        <v>3733</v>
      </c>
      <c r="C191" s="36" t="s">
        <v>3734</v>
      </c>
      <c r="D191" s="36" t="s">
        <v>3732</v>
      </c>
      <c r="E191" s="36" t="s">
        <v>3732</v>
      </c>
      <c r="F191" s="36" t="s">
        <v>3736</v>
      </c>
      <c r="G191" s="36">
        <v>0</v>
      </c>
      <c r="H191" s="21" t="s">
        <v>3708</v>
      </c>
      <c r="I191" s="21" t="str">
        <f>_xlfn.XLOOKUP(Survey[[#This Row],[Q1]],Survey_codes,Survey_values)</f>
        <v>Satisfied</v>
      </c>
      <c r="J191" s="21" t="str">
        <f>_xlfn.XLOOKUP(Survey[[#This Row],[Q2]],Survey_codes,Survey_values)</f>
        <v>Dissatisfied</v>
      </c>
      <c r="K191" s="21" t="str">
        <f>_xlfn.XLOOKUP(Survey[[#This Row],[Q5]],School_codes,School_values)</f>
        <v>Tutor</v>
      </c>
      <c r="L191" s="37">
        <f>_xlfn.XLOOKUP(Survey[[#This Row],[Q6]],Conference_codes,Conference_values,FALSE,-1)</f>
        <v>0</v>
      </c>
    </row>
    <row r="192" spans="1:12" x14ac:dyDescent="0.35">
      <c r="A192" s="38" t="s">
        <v>3921</v>
      </c>
      <c r="B192" s="39" t="s">
        <v>3736</v>
      </c>
      <c r="C192" s="39" t="s">
        <v>3733</v>
      </c>
      <c r="D192" s="39" t="s">
        <v>3732</v>
      </c>
      <c r="E192" s="39" t="s">
        <v>3733</v>
      </c>
      <c r="F192" s="39" t="s">
        <v>3736</v>
      </c>
      <c r="G192" s="39">
        <v>2</v>
      </c>
      <c r="H192" s="18" t="s">
        <v>3708</v>
      </c>
      <c r="I192" s="18" t="str">
        <f>_xlfn.XLOOKUP(Survey[[#This Row],[Q1]],Survey_codes,Survey_values)</f>
        <v>Very Dissatisfied</v>
      </c>
      <c r="J192" s="18" t="str">
        <f>_xlfn.XLOOKUP(Survey[[#This Row],[Q2]],Survey_codes,Survey_values)</f>
        <v>Satisfied</v>
      </c>
      <c r="K192" s="18" t="str">
        <f>_xlfn.XLOOKUP(Survey[[#This Row],[Q5]],School_codes,School_values)</f>
        <v>Tutor</v>
      </c>
      <c r="L192" s="40">
        <f>_xlfn.XLOOKUP(Survey[[#This Row],[Q6]],Conference_codes,Conference_values,FALSE,-1)</f>
        <v>2</v>
      </c>
    </row>
    <row r="193" spans="1:12" x14ac:dyDescent="0.35">
      <c r="A193" s="35" t="s">
        <v>3922</v>
      </c>
      <c r="B193" s="36" t="s">
        <v>3732</v>
      </c>
      <c r="C193" s="36" t="s">
        <v>3732</v>
      </c>
      <c r="D193" s="36" t="s">
        <v>3732</v>
      </c>
      <c r="E193" s="36" t="s">
        <v>3733</v>
      </c>
      <c r="F193" s="36" t="s">
        <v>3732</v>
      </c>
      <c r="G193" s="36">
        <v>2</v>
      </c>
      <c r="H193" s="21" t="s">
        <v>3707</v>
      </c>
      <c r="I193" s="21" t="str">
        <f>_xlfn.XLOOKUP(Survey[[#This Row],[Q1]],Survey_codes,Survey_values)</f>
        <v>Very Satisfied</v>
      </c>
      <c r="J193" s="21" t="str">
        <f>_xlfn.XLOOKUP(Survey[[#This Row],[Q2]],Survey_codes,Survey_values)</f>
        <v>Very Satisfied</v>
      </c>
      <c r="K193" s="21" t="str">
        <f>_xlfn.XLOOKUP(Survey[[#This Row],[Q5]],School_codes,School_values)</f>
        <v>Public</v>
      </c>
      <c r="L193" s="37">
        <f>_xlfn.XLOOKUP(Survey[[#This Row],[Q6]],Conference_codes,Conference_values,FALSE,-1)</f>
        <v>2</v>
      </c>
    </row>
    <row r="194" spans="1:12" x14ac:dyDescent="0.35">
      <c r="A194" s="38" t="s">
        <v>3923</v>
      </c>
      <c r="B194" s="39" t="s">
        <v>3733</v>
      </c>
      <c r="C194" s="39" t="s">
        <v>3736</v>
      </c>
      <c r="D194" s="39" t="s">
        <v>3732</v>
      </c>
      <c r="E194" s="39" t="s">
        <v>3732</v>
      </c>
      <c r="F194" s="39" t="s">
        <v>3734</v>
      </c>
      <c r="G194" s="39">
        <v>5</v>
      </c>
      <c r="H194" s="18" t="s">
        <v>3707</v>
      </c>
      <c r="I194" s="18" t="str">
        <f>_xlfn.XLOOKUP(Survey[[#This Row],[Q1]],Survey_codes,Survey_values)</f>
        <v>Satisfied</v>
      </c>
      <c r="J194" s="18" t="str">
        <f>_xlfn.XLOOKUP(Survey[[#This Row],[Q2]],Survey_codes,Survey_values)</f>
        <v>Very Dissatisfied</v>
      </c>
      <c r="K194" s="18" t="str">
        <f>_xlfn.XLOOKUP(Survey[[#This Row],[Q5]],School_codes,School_values)</f>
        <v>Online</v>
      </c>
      <c r="L194" s="40" t="str">
        <f>_xlfn.XLOOKUP(Survey[[#This Row],[Q6]],Conference_codes,Conference_values,FALSE,-1)</f>
        <v>3+</v>
      </c>
    </row>
    <row r="195" spans="1:12" x14ac:dyDescent="0.35">
      <c r="A195" s="35" t="s">
        <v>3924</v>
      </c>
      <c r="B195" s="36" t="s">
        <v>3732</v>
      </c>
      <c r="C195" s="36" t="s">
        <v>3732</v>
      </c>
      <c r="D195" s="36" t="s">
        <v>3732</v>
      </c>
      <c r="E195" s="36" t="s">
        <v>3732</v>
      </c>
      <c r="F195" s="36" t="s">
        <v>3732</v>
      </c>
      <c r="G195" s="36">
        <v>2</v>
      </c>
      <c r="H195" s="21" t="s">
        <v>3707</v>
      </c>
      <c r="I195" s="21" t="str">
        <f>_xlfn.XLOOKUP(Survey[[#This Row],[Q1]],Survey_codes,Survey_values)</f>
        <v>Very Satisfied</v>
      </c>
      <c r="J195" s="21" t="str">
        <f>_xlfn.XLOOKUP(Survey[[#This Row],[Q2]],Survey_codes,Survey_values)</f>
        <v>Very Satisfied</v>
      </c>
      <c r="K195" s="21" t="str">
        <f>_xlfn.XLOOKUP(Survey[[#This Row],[Q5]],School_codes,School_values)</f>
        <v>Public</v>
      </c>
      <c r="L195" s="37">
        <f>_xlfn.XLOOKUP(Survey[[#This Row],[Q6]],Conference_codes,Conference_values,FALSE,-1)</f>
        <v>2</v>
      </c>
    </row>
    <row r="196" spans="1:12" x14ac:dyDescent="0.35">
      <c r="A196" s="38" t="s">
        <v>3925</v>
      </c>
      <c r="B196" s="39" t="s">
        <v>3736</v>
      </c>
      <c r="C196" s="39" t="s">
        <v>3732</v>
      </c>
      <c r="D196" s="39" t="s">
        <v>3732</v>
      </c>
      <c r="E196" s="39" t="s">
        <v>3732</v>
      </c>
      <c r="F196" s="39" t="s">
        <v>3732</v>
      </c>
      <c r="G196" s="39">
        <v>2</v>
      </c>
      <c r="H196" s="18" t="s">
        <v>3707</v>
      </c>
      <c r="I196" s="18" t="str">
        <f>_xlfn.XLOOKUP(Survey[[#This Row],[Q1]],Survey_codes,Survey_values)</f>
        <v>Very Dissatisfied</v>
      </c>
      <c r="J196" s="18" t="str">
        <f>_xlfn.XLOOKUP(Survey[[#This Row],[Q2]],Survey_codes,Survey_values)</f>
        <v>Very Satisfied</v>
      </c>
      <c r="K196" s="18" t="str">
        <f>_xlfn.XLOOKUP(Survey[[#This Row],[Q5]],School_codes,School_values)</f>
        <v>Public</v>
      </c>
      <c r="L196" s="40">
        <f>_xlfn.XLOOKUP(Survey[[#This Row],[Q6]],Conference_codes,Conference_values,FALSE,-1)</f>
        <v>2</v>
      </c>
    </row>
    <row r="197" spans="1:12" x14ac:dyDescent="0.35">
      <c r="A197" s="35" t="s">
        <v>3926</v>
      </c>
      <c r="B197" s="36" t="s">
        <v>3733</v>
      </c>
      <c r="C197" s="36" t="s">
        <v>3732</v>
      </c>
      <c r="D197" s="36" t="s">
        <v>3733</v>
      </c>
      <c r="E197" s="36" t="s">
        <v>3734</v>
      </c>
      <c r="F197" s="36" t="s">
        <v>3732</v>
      </c>
      <c r="G197" s="36">
        <v>2</v>
      </c>
      <c r="H197" s="21" t="s">
        <v>3707</v>
      </c>
      <c r="I197" s="21" t="str">
        <f>_xlfn.XLOOKUP(Survey[[#This Row],[Q1]],Survey_codes,Survey_values)</f>
        <v>Satisfied</v>
      </c>
      <c r="J197" s="21" t="str">
        <f>_xlfn.XLOOKUP(Survey[[#This Row],[Q2]],Survey_codes,Survey_values)</f>
        <v>Very Satisfied</v>
      </c>
      <c r="K197" s="21" t="str">
        <f>_xlfn.XLOOKUP(Survey[[#This Row],[Q5]],School_codes,School_values)</f>
        <v>Public</v>
      </c>
      <c r="L197" s="37">
        <f>_xlfn.XLOOKUP(Survey[[#This Row],[Q6]],Conference_codes,Conference_values,FALSE,-1)</f>
        <v>2</v>
      </c>
    </row>
    <row r="198" spans="1:12" x14ac:dyDescent="0.35">
      <c r="A198" s="38" t="s">
        <v>3927</v>
      </c>
      <c r="B198" s="39" t="s">
        <v>3732</v>
      </c>
      <c r="C198" s="39" t="s">
        <v>3732</v>
      </c>
      <c r="D198" s="39" t="s">
        <v>3732</v>
      </c>
      <c r="E198" s="39" t="s">
        <v>3736</v>
      </c>
      <c r="F198" s="39" t="s">
        <v>3732</v>
      </c>
      <c r="G198" s="39">
        <v>6</v>
      </c>
      <c r="H198" s="18" t="s">
        <v>3707</v>
      </c>
      <c r="I198" s="18" t="str">
        <f>_xlfn.XLOOKUP(Survey[[#This Row],[Q1]],Survey_codes,Survey_values)</f>
        <v>Very Satisfied</v>
      </c>
      <c r="J198" s="18" t="str">
        <f>_xlfn.XLOOKUP(Survey[[#This Row],[Q2]],Survey_codes,Survey_values)</f>
        <v>Very Satisfied</v>
      </c>
      <c r="K198" s="18" t="str">
        <f>_xlfn.XLOOKUP(Survey[[#This Row],[Q5]],School_codes,School_values)</f>
        <v>Public</v>
      </c>
      <c r="L198" s="40" t="str">
        <f>_xlfn.XLOOKUP(Survey[[#This Row],[Q6]],Conference_codes,Conference_values,FALSE,-1)</f>
        <v>3+</v>
      </c>
    </row>
    <row r="199" spans="1:12" x14ac:dyDescent="0.35">
      <c r="A199" s="35" t="s">
        <v>3928</v>
      </c>
      <c r="B199" s="36" t="s">
        <v>3733</v>
      </c>
      <c r="C199" s="36" t="s">
        <v>3734</v>
      </c>
      <c r="D199" s="36" t="s">
        <v>3733</v>
      </c>
      <c r="E199" s="36" t="s">
        <v>3733</v>
      </c>
      <c r="F199" s="36" t="s">
        <v>3734</v>
      </c>
      <c r="G199" s="36">
        <v>0</v>
      </c>
      <c r="H199" s="21" t="s">
        <v>3708</v>
      </c>
      <c r="I199" s="21" t="str">
        <f>_xlfn.XLOOKUP(Survey[[#This Row],[Q1]],Survey_codes,Survey_values)</f>
        <v>Satisfied</v>
      </c>
      <c r="J199" s="21" t="str">
        <f>_xlfn.XLOOKUP(Survey[[#This Row],[Q2]],Survey_codes,Survey_values)</f>
        <v>Dissatisfied</v>
      </c>
      <c r="K199" s="21" t="str">
        <f>_xlfn.XLOOKUP(Survey[[#This Row],[Q5]],School_codes,School_values)</f>
        <v>Online</v>
      </c>
      <c r="L199" s="37">
        <f>_xlfn.XLOOKUP(Survey[[#This Row],[Q6]],Conference_codes,Conference_values,FALSE,-1)</f>
        <v>0</v>
      </c>
    </row>
    <row r="200" spans="1:12" x14ac:dyDescent="0.35">
      <c r="A200" s="38" t="s">
        <v>3929</v>
      </c>
      <c r="B200" s="39" t="s">
        <v>3733</v>
      </c>
      <c r="C200" s="39" t="s">
        <v>3732</v>
      </c>
      <c r="D200" s="39" t="s">
        <v>3733</v>
      </c>
      <c r="E200" s="39" t="s">
        <v>3732</v>
      </c>
      <c r="F200" s="39" t="s">
        <v>3732</v>
      </c>
      <c r="G200" s="39">
        <v>2</v>
      </c>
      <c r="H200" s="18" t="s">
        <v>3707</v>
      </c>
      <c r="I200" s="18" t="str">
        <f>_xlfn.XLOOKUP(Survey[[#This Row],[Q1]],Survey_codes,Survey_values)</f>
        <v>Satisfied</v>
      </c>
      <c r="J200" s="18" t="str">
        <f>_xlfn.XLOOKUP(Survey[[#This Row],[Q2]],Survey_codes,Survey_values)</f>
        <v>Very Satisfied</v>
      </c>
      <c r="K200" s="18" t="str">
        <f>_xlfn.XLOOKUP(Survey[[#This Row],[Q5]],School_codes,School_values)</f>
        <v>Public</v>
      </c>
      <c r="L200" s="40">
        <f>_xlfn.XLOOKUP(Survey[[#This Row],[Q6]],Conference_codes,Conference_values,FALSE,-1)</f>
        <v>2</v>
      </c>
    </row>
    <row r="201" spans="1:12" x14ac:dyDescent="0.35">
      <c r="A201" s="35" t="s">
        <v>3930</v>
      </c>
      <c r="B201" s="36" t="s">
        <v>3734</v>
      </c>
      <c r="C201" s="36" t="s">
        <v>3732</v>
      </c>
      <c r="D201" s="36" t="s">
        <v>3733</v>
      </c>
      <c r="E201" s="36" t="s">
        <v>3732</v>
      </c>
      <c r="F201" s="36" t="s">
        <v>3732</v>
      </c>
      <c r="G201" s="36">
        <v>0</v>
      </c>
      <c r="H201" s="21" t="s">
        <v>3708</v>
      </c>
      <c r="I201" s="21" t="str">
        <f>_xlfn.XLOOKUP(Survey[[#This Row],[Q1]],Survey_codes,Survey_values)</f>
        <v>Dissatisfied</v>
      </c>
      <c r="J201" s="21" t="str">
        <f>_xlfn.XLOOKUP(Survey[[#This Row],[Q2]],Survey_codes,Survey_values)</f>
        <v>Very Satisfied</v>
      </c>
      <c r="K201" s="21" t="str">
        <f>_xlfn.XLOOKUP(Survey[[#This Row],[Q5]],School_codes,School_values)</f>
        <v>Public</v>
      </c>
      <c r="L201" s="37">
        <f>_xlfn.XLOOKUP(Survey[[#This Row],[Q6]],Conference_codes,Conference_values,FALSE,-1)</f>
        <v>0</v>
      </c>
    </row>
    <row r="202" spans="1:12" x14ac:dyDescent="0.35">
      <c r="A202" s="38" t="s">
        <v>3931</v>
      </c>
      <c r="B202" s="39" t="s">
        <v>3733</v>
      </c>
      <c r="C202" s="39" t="s">
        <v>3732</v>
      </c>
      <c r="D202" s="39" t="s">
        <v>3734</v>
      </c>
      <c r="E202" s="39" t="s">
        <v>3733</v>
      </c>
      <c r="F202" s="39" t="s">
        <v>3732</v>
      </c>
      <c r="G202" s="39">
        <v>3</v>
      </c>
      <c r="H202" s="18" t="s">
        <v>3707</v>
      </c>
      <c r="I202" s="18" t="str">
        <f>_xlfn.XLOOKUP(Survey[[#This Row],[Q1]],Survey_codes,Survey_values)</f>
        <v>Satisfied</v>
      </c>
      <c r="J202" s="18" t="str">
        <f>_xlfn.XLOOKUP(Survey[[#This Row],[Q2]],Survey_codes,Survey_values)</f>
        <v>Very Satisfied</v>
      </c>
      <c r="K202" s="18" t="str">
        <f>_xlfn.XLOOKUP(Survey[[#This Row],[Q5]],School_codes,School_values)</f>
        <v>Public</v>
      </c>
      <c r="L202" s="40" t="str">
        <f>_xlfn.XLOOKUP(Survey[[#This Row],[Q6]],Conference_codes,Conference_values,FALSE,-1)</f>
        <v>3+</v>
      </c>
    </row>
    <row r="203" spans="1:12" x14ac:dyDescent="0.35">
      <c r="A203" s="35" t="s">
        <v>3932</v>
      </c>
      <c r="B203" s="36" t="s">
        <v>3732</v>
      </c>
      <c r="C203" s="36" t="s">
        <v>3734</v>
      </c>
      <c r="D203" s="36" t="s">
        <v>3732</v>
      </c>
      <c r="E203" s="36" t="s">
        <v>3733</v>
      </c>
      <c r="F203" s="36" t="s">
        <v>3732</v>
      </c>
      <c r="G203" s="36">
        <v>3</v>
      </c>
      <c r="H203" s="21" t="s">
        <v>3707</v>
      </c>
      <c r="I203" s="21" t="str">
        <f>_xlfn.XLOOKUP(Survey[[#This Row],[Q1]],Survey_codes,Survey_values)</f>
        <v>Very Satisfied</v>
      </c>
      <c r="J203" s="21" t="str">
        <f>_xlfn.XLOOKUP(Survey[[#This Row],[Q2]],Survey_codes,Survey_values)</f>
        <v>Dissatisfied</v>
      </c>
      <c r="K203" s="21" t="str">
        <f>_xlfn.XLOOKUP(Survey[[#This Row],[Q5]],School_codes,School_values)</f>
        <v>Public</v>
      </c>
      <c r="L203" s="37" t="str">
        <f>_xlfn.XLOOKUP(Survey[[#This Row],[Q6]],Conference_codes,Conference_values,FALSE,-1)</f>
        <v>3+</v>
      </c>
    </row>
    <row r="204" spans="1:12" x14ac:dyDescent="0.35">
      <c r="A204" s="38" t="s">
        <v>3933</v>
      </c>
      <c r="B204" s="39" t="s">
        <v>3732</v>
      </c>
      <c r="C204" s="39" t="s">
        <v>3733</v>
      </c>
      <c r="D204" s="39" t="s">
        <v>3732</v>
      </c>
      <c r="E204" s="39" t="s">
        <v>3734</v>
      </c>
      <c r="F204" s="39" t="s">
        <v>3733</v>
      </c>
      <c r="G204" s="39">
        <v>0</v>
      </c>
      <c r="H204" s="18" t="s">
        <v>3708</v>
      </c>
      <c r="I204" s="18" t="str">
        <f>_xlfn.XLOOKUP(Survey[[#This Row],[Q1]],Survey_codes,Survey_values)</f>
        <v>Very Satisfied</v>
      </c>
      <c r="J204" s="18" t="str">
        <f>_xlfn.XLOOKUP(Survey[[#This Row],[Q2]],Survey_codes,Survey_values)</f>
        <v>Satisfied</v>
      </c>
      <c r="K204" s="18" t="str">
        <f>_xlfn.XLOOKUP(Survey[[#This Row],[Q5]],School_codes,School_values)</f>
        <v>Private</v>
      </c>
      <c r="L204" s="40">
        <f>_xlfn.XLOOKUP(Survey[[#This Row],[Q6]],Conference_codes,Conference_values,FALSE,-1)</f>
        <v>0</v>
      </c>
    </row>
    <row r="205" spans="1:12" x14ac:dyDescent="0.35">
      <c r="A205" s="35" t="s">
        <v>3934</v>
      </c>
      <c r="B205" s="36" t="s">
        <v>3734</v>
      </c>
      <c r="C205" s="36" t="s">
        <v>3734</v>
      </c>
      <c r="D205" s="36" t="s">
        <v>3734</v>
      </c>
      <c r="E205" s="36" t="s">
        <v>3732</v>
      </c>
      <c r="F205" s="36" t="s">
        <v>3732</v>
      </c>
      <c r="G205" s="36">
        <v>1</v>
      </c>
      <c r="H205" s="21" t="s">
        <v>3708</v>
      </c>
      <c r="I205" s="21" t="str">
        <f>_xlfn.XLOOKUP(Survey[[#This Row],[Q1]],Survey_codes,Survey_values)</f>
        <v>Dissatisfied</v>
      </c>
      <c r="J205" s="21" t="str">
        <f>_xlfn.XLOOKUP(Survey[[#This Row],[Q2]],Survey_codes,Survey_values)</f>
        <v>Dissatisfied</v>
      </c>
      <c r="K205" s="21" t="str">
        <f>_xlfn.XLOOKUP(Survey[[#This Row],[Q5]],School_codes,School_values)</f>
        <v>Public</v>
      </c>
      <c r="L205" s="37">
        <f>_xlfn.XLOOKUP(Survey[[#This Row],[Q6]],Conference_codes,Conference_values,FALSE,-1)</f>
        <v>1</v>
      </c>
    </row>
    <row r="206" spans="1:12" x14ac:dyDescent="0.35">
      <c r="A206" s="38" t="s">
        <v>3935</v>
      </c>
      <c r="B206" s="39" t="s">
        <v>3733</v>
      </c>
      <c r="C206" s="39" t="s">
        <v>3732</v>
      </c>
      <c r="D206" s="39" t="s">
        <v>3733</v>
      </c>
      <c r="E206" s="39" t="s">
        <v>3733</v>
      </c>
      <c r="F206" s="39" t="s">
        <v>3732</v>
      </c>
      <c r="G206" s="39">
        <v>4</v>
      </c>
      <c r="H206" s="18" t="s">
        <v>3707</v>
      </c>
      <c r="I206" s="18" t="str">
        <f>_xlfn.XLOOKUP(Survey[[#This Row],[Q1]],Survey_codes,Survey_values)</f>
        <v>Satisfied</v>
      </c>
      <c r="J206" s="18" t="str">
        <f>_xlfn.XLOOKUP(Survey[[#This Row],[Q2]],Survey_codes,Survey_values)</f>
        <v>Very Satisfied</v>
      </c>
      <c r="K206" s="18" t="str">
        <f>_xlfn.XLOOKUP(Survey[[#This Row],[Q5]],School_codes,School_values)</f>
        <v>Public</v>
      </c>
      <c r="L206" s="40" t="str">
        <f>_xlfn.XLOOKUP(Survey[[#This Row],[Q6]],Conference_codes,Conference_values,FALSE,-1)</f>
        <v>3+</v>
      </c>
    </row>
    <row r="207" spans="1:12" x14ac:dyDescent="0.35">
      <c r="A207" s="35" t="s">
        <v>3936</v>
      </c>
      <c r="B207" s="36" t="s">
        <v>3733</v>
      </c>
      <c r="C207" s="36" t="s">
        <v>3734</v>
      </c>
      <c r="D207" s="36" t="s">
        <v>3733</v>
      </c>
      <c r="E207" s="36" t="s">
        <v>3733</v>
      </c>
      <c r="F207" s="36" t="s">
        <v>3732</v>
      </c>
      <c r="G207" s="36">
        <v>2</v>
      </c>
      <c r="H207" s="21" t="s">
        <v>3707</v>
      </c>
      <c r="I207" s="21" t="str">
        <f>_xlfn.XLOOKUP(Survey[[#This Row],[Q1]],Survey_codes,Survey_values)</f>
        <v>Satisfied</v>
      </c>
      <c r="J207" s="21" t="str">
        <f>_xlfn.XLOOKUP(Survey[[#This Row],[Q2]],Survey_codes,Survey_values)</f>
        <v>Dissatisfied</v>
      </c>
      <c r="K207" s="21" t="str">
        <f>_xlfn.XLOOKUP(Survey[[#This Row],[Q5]],School_codes,School_values)</f>
        <v>Public</v>
      </c>
      <c r="L207" s="37">
        <f>_xlfn.XLOOKUP(Survey[[#This Row],[Q6]],Conference_codes,Conference_values,FALSE,-1)</f>
        <v>2</v>
      </c>
    </row>
    <row r="208" spans="1:12" x14ac:dyDescent="0.35">
      <c r="A208" s="38" t="s">
        <v>3937</v>
      </c>
      <c r="B208" s="39" t="s">
        <v>3732</v>
      </c>
      <c r="C208" s="39" t="s">
        <v>3732</v>
      </c>
      <c r="D208" s="39" t="s">
        <v>3732</v>
      </c>
      <c r="E208" s="39" t="s">
        <v>3734</v>
      </c>
      <c r="F208" s="39" t="s">
        <v>3732</v>
      </c>
      <c r="G208" s="39">
        <v>2</v>
      </c>
      <c r="H208" s="18" t="s">
        <v>3707</v>
      </c>
      <c r="I208" s="18" t="str">
        <f>_xlfn.XLOOKUP(Survey[[#This Row],[Q1]],Survey_codes,Survey_values)</f>
        <v>Very Satisfied</v>
      </c>
      <c r="J208" s="18" t="str">
        <f>_xlfn.XLOOKUP(Survey[[#This Row],[Q2]],Survey_codes,Survey_values)</f>
        <v>Very Satisfied</v>
      </c>
      <c r="K208" s="18" t="str">
        <f>_xlfn.XLOOKUP(Survey[[#This Row],[Q5]],School_codes,School_values)</f>
        <v>Public</v>
      </c>
      <c r="L208" s="40">
        <f>_xlfn.XLOOKUP(Survey[[#This Row],[Q6]],Conference_codes,Conference_values,FALSE,-1)</f>
        <v>2</v>
      </c>
    </row>
    <row r="209" spans="1:12" x14ac:dyDescent="0.35">
      <c r="A209" s="35" t="s">
        <v>3938</v>
      </c>
      <c r="B209" s="36" t="s">
        <v>3733</v>
      </c>
      <c r="C209" s="36" t="s">
        <v>3733</v>
      </c>
      <c r="D209" s="36" t="s">
        <v>3732</v>
      </c>
      <c r="E209" s="36" t="s">
        <v>3733</v>
      </c>
      <c r="F209" s="36" t="s">
        <v>3733</v>
      </c>
      <c r="G209" s="36">
        <v>5</v>
      </c>
      <c r="H209" s="21" t="s">
        <v>3707</v>
      </c>
      <c r="I209" s="21" t="str">
        <f>_xlfn.XLOOKUP(Survey[[#This Row],[Q1]],Survey_codes,Survey_values)</f>
        <v>Satisfied</v>
      </c>
      <c r="J209" s="21" t="str">
        <f>_xlfn.XLOOKUP(Survey[[#This Row],[Q2]],Survey_codes,Survey_values)</f>
        <v>Satisfied</v>
      </c>
      <c r="K209" s="21" t="str">
        <f>_xlfn.XLOOKUP(Survey[[#This Row],[Q5]],School_codes,School_values)</f>
        <v>Private</v>
      </c>
      <c r="L209" s="37" t="str">
        <f>_xlfn.XLOOKUP(Survey[[#This Row],[Q6]],Conference_codes,Conference_values,FALSE,-1)</f>
        <v>3+</v>
      </c>
    </row>
    <row r="210" spans="1:12" x14ac:dyDescent="0.35">
      <c r="A210" s="38" t="s">
        <v>3939</v>
      </c>
      <c r="B210" s="39" t="s">
        <v>3732</v>
      </c>
      <c r="C210" s="39" t="s">
        <v>3732</v>
      </c>
      <c r="D210" s="39" t="s">
        <v>3732</v>
      </c>
      <c r="E210" s="39" t="s">
        <v>3732</v>
      </c>
      <c r="F210" s="39" t="s">
        <v>3732</v>
      </c>
      <c r="G210" s="39">
        <v>0</v>
      </c>
      <c r="H210" s="18" t="s">
        <v>3707</v>
      </c>
      <c r="I210" s="18" t="str">
        <f>_xlfn.XLOOKUP(Survey[[#This Row],[Q1]],Survey_codes,Survey_values)</f>
        <v>Very Satisfied</v>
      </c>
      <c r="J210" s="18" t="str">
        <f>_xlfn.XLOOKUP(Survey[[#This Row],[Q2]],Survey_codes,Survey_values)</f>
        <v>Very Satisfied</v>
      </c>
      <c r="K210" s="18" t="str">
        <f>_xlfn.XLOOKUP(Survey[[#This Row],[Q5]],School_codes,School_values)</f>
        <v>Public</v>
      </c>
      <c r="L210" s="40">
        <f>_xlfn.XLOOKUP(Survey[[#This Row],[Q6]],Conference_codes,Conference_values,FALSE,-1)</f>
        <v>0</v>
      </c>
    </row>
    <row r="211" spans="1:12" x14ac:dyDescent="0.35">
      <c r="A211" s="35" t="s">
        <v>3940</v>
      </c>
      <c r="B211" s="36" t="s">
        <v>3732</v>
      </c>
      <c r="C211" s="36" t="s">
        <v>3734</v>
      </c>
      <c r="D211" s="36" t="s">
        <v>3736</v>
      </c>
      <c r="E211" s="36" t="s">
        <v>3734</v>
      </c>
      <c r="F211" s="36" t="s">
        <v>3732</v>
      </c>
      <c r="G211" s="36">
        <v>5</v>
      </c>
      <c r="H211" s="21" t="s">
        <v>3707</v>
      </c>
      <c r="I211" s="21" t="str">
        <f>_xlfn.XLOOKUP(Survey[[#This Row],[Q1]],Survey_codes,Survey_values)</f>
        <v>Very Satisfied</v>
      </c>
      <c r="J211" s="21" t="str">
        <f>_xlfn.XLOOKUP(Survey[[#This Row],[Q2]],Survey_codes,Survey_values)</f>
        <v>Dissatisfied</v>
      </c>
      <c r="K211" s="21" t="str">
        <f>_xlfn.XLOOKUP(Survey[[#This Row],[Q5]],School_codes,School_values)</f>
        <v>Public</v>
      </c>
      <c r="L211" s="37" t="str">
        <f>_xlfn.XLOOKUP(Survey[[#This Row],[Q6]],Conference_codes,Conference_values,FALSE,-1)</f>
        <v>3+</v>
      </c>
    </row>
    <row r="212" spans="1:12" x14ac:dyDescent="0.35">
      <c r="A212" s="38" t="s">
        <v>3941</v>
      </c>
      <c r="B212" s="39" t="s">
        <v>3732</v>
      </c>
      <c r="C212" s="39" t="s">
        <v>3734</v>
      </c>
      <c r="D212" s="39" t="s">
        <v>3733</v>
      </c>
      <c r="E212" s="39" t="s">
        <v>3733</v>
      </c>
      <c r="F212" s="39" t="s">
        <v>3732</v>
      </c>
      <c r="G212" s="39">
        <v>0</v>
      </c>
      <c r="H212" s="18" t="s">
        <v>3708</v>
      </c>
      <c r="I212" s="18" t="str">
        <f>_xlfn.XLOOKUP(Survey[[#This Row],[Q1]],Survey_codes,Survey_values)</f>
        <v>Very Satisfied</v>
      </c>
      <c r="J212" s="18" t="str">
        <f>_xlfn.XLOOKUP(Survey[[#This Row],[Q2]],Survey_codes,Survey_values)</f>
        <v>Dissatisfied</v>
      </c>
      <c r="K212" s="18" t="str">
        <f>_xlfn.XLOOKUP(Survey[[#This Row],[Q5]],School_codes,School_values)</f>
        <v>Public</v>
      </c>
      <c r="L212" s="40">
        <f>_xlfn.XLOOKUP(Survey[[#This Row],[Q6]],Conference_codes,Conference_values,FALSE,-1)</f>
        <v>0</v>
      </c>
    </row>
    <row r="213" spans="1:12" x14ac:dyDescent="0.35">
      <c r="A213" s="35" t="s">
        <v>3942</v>
      </c>
      <c r="B213" s="36" t="s">
        <v>3736</v>
      </c>
      <c r="C213" s="36" t="s">
        <v>3732</v>
      </c>
      <c r="D213" s="36" t="s">
        <v>3732</v>
      </c>
      <c r="E213" s="36" t="s">
        <v>3733</v>
      </c>
      <c r="F213" s="36" t="s">
        <v>3732</v>
      </c>
      <c r="G213" s="36">
        <v>0</v>
      </c>
      <c r="H213" s="21" t="s">
        <v>3707</v>
      </c>
      <c r="I213" s="21" t="str">
        <f>_xlfn.XLOOKUP(Survey[[#This Row],[Q1]],Survey_codes,Survey_values)</f>
        <v>Very Dissatisfied</v>
      </c>
      <c r="J213" s="21" t="str">
        <f>_xlfn.XLOOKUP(Survey[[#This Row],[Q2]],Survey_codes,Survey_values)</f>
        <v>Very Satisfied</v>
      </c>
      <c r="K213" s="21" t="str">
        <f>_xlfn.XLOOKUP(Survey[[#This Row],[Q5]],School_codes,School_values)</f>
        <v>Public</v>
      </c>
      <c r="L213" s="37">
        <f>_xlfn.XLOOKUP(Survey[[#This Row],[Q6]],Conference_codes,Conference_values,FALSE,-1)</f>
        <v>0</v>
      </c>
    </row>
    <row r="214" spans="1:12" x14ac:dyDescent="0.35">
      <c r="A214" s="38" t="s">
        <v>3943</v>
      </c>
      <c r="B214" s="39" t="s">
        <v>3734</v>
      </c>
      <c r="C214" s="39" t="s">
        <v>3733</v>
      </c>
      <c r="D214" s="39" t="s">
        <v>3733</v>
      </c>
      <c r="E214" s="39" t="s">
        <v>3733</v>
      </c>
      <c r="F214" s="39" t="s">
        <v>3732</v>
      </c>
      <c r="G214" s="39">
        <v>0</v>
      </c>
      <c r="H214" s="18" t="s">
        <v>3708</v>
      </c>
      <c r="I214" s="18" t="str">
        <f>_xlfn.XLOOKUP(Survey[[#This Row],[Q1]],Survey_codes,Survey_values)</f>
        <v>Dissatisfied</v>
      </c>
      <c r="J214" s="18" t="str">
        <f>_xlfn.XLOOKUP(Survey[[#This Row],[Q2]],Survey_codes,Survey_values)</f>
        <v>Satisfied</v>
      </c>
      <c r="K214" s="18" t="str">
        <f>_xlfn.XLOOKUP(Survey[[#This Row],[Q5]],School_codes,School_values)</f>
        <v>Public</v>
      </c>
      <c r="L214" s="40">
        <f>_xlfn.XLOOKUP(Survey[[#This Row],[Q6]],Conference_codes,Conference_values,FALSE,-1)</f>
        <v>0</v>
      </c>
    </row>
    <row r="215" spans="1:12" x14ac:dyDescent="0.35">
      <c r="A215" s="35" t="s">
        <v>3944</v>
      </c>
      <c r="B215" s="36" t="s">
        <v>3733</v>
      </c>
      <c r="C215" s="36" t="s">
        <v>3732</v>
      </c>
      <c r="D215" s="36" t="s">
        <v>3733</v>
      </c>
      <c r="E215" s="36" t="s">
        <v>3733</v>
      </c>
      <c r="F215" s="36" t="s">
        <v>3732</v>
      </c>
      <c r="G215" s="36">
        <v>3</v>
      </c>
      <c r="H215" s="21" t="s">
        <v>3707</v>
      </c>
      <c r="I215" s="21" t="str">
        <f>_xlfn.XLOOKUP(Survey[[#This Row],[Q1]],Survey_codes,Survey_values)</f>
        <v>Satisfied</v>
      </c>
      <c r="J215" s="21" t="str">
        <f>_xlfn.XLOOKUP(Survey[[#This Row],[Q2]],Survey_codes,Survey_values)</f>
        <v>Very Satisfied</v>
      </c>
      <c r="K215" s="21" t="str">
        <f>_xlfn.XLOOKUP(Survey[[#This Row],[Q5]],School_codes,School_values)</f>
        <v>Public</v>
      </c>
      <c r="L215" s="37" t="str">
        <f>_xlfn.XLOOKUP(Survey[[#This Row],[Q6]],Conference_codes,Conference_values,FALSE,-1)</f>
        <v>3+</v>
      </c>
    </row>
    <row r="216" spans="1:12" x14ac:dyDescent="0.35">
      <c r="A216" s="38" t="s">
        <v>3945</v>
      </c>
      <c r="B216" s="39" t="s">
        <v>3732</v>
      </c>
      <c r="C216" s="39" t="s">
        <v>3732</v>
      </c>
      <c r="D216" s="39" t="s">
        <v>3732</v>
      </c>
      <c r="E216" s="39" t="s">
        <v>3733</v>
      </c>
      <c r="F216" s="39" t="s">
        <v>3732</v>
      </c>
      <c r="G216" s="39">
        <v>1</v>
      </c>
      <c r="H216" s="18" t="s">
        <v>3707</v>
      </c>
      <c r="I216" s="18" t="str">
        <f>_xlfn.XLOOKUP(Survey[[#This Row],[Q1]],Survey_codes,Survey_values)</f>
        <v>Very Satisfied</v>
      </c>
      <c r="J216" s="18" t="str">
        <f>_xlfn.XLOOKUP(Survey[[#This Row],[Q2]],Survey_codes,Survey_values)</f>
        <v>Very Satisfied</v>
      </c>
      <c r="K216" s="18" t="str">
        <f>_xlfn.XLOOKUP(Survey[[#This Row],[Q5]],School_codes,School_values)</f>
        <v>Public</v>
      </c>
      <c r="L216" s="40">
        <f>_xlfn.XLOOKUP(Survey[[#This Row],[Q6]],Conference_codes,Conference_values,FALSE,-1)</f>
        <v>1</v>
      </c>
    </row>
    <row r="217" spans="1:12" x14ac:dyDescent="0.35">
      <c r="A217" s="35" t="s">
        <v>3946</v>
      </c>
      <c r="B217" s="36" t="s">
        <v>3733</v>
      </c>
      <c r="C217" s="36" t="s">
        <v>3734</v>
      </c>
      <c r="D217" s="36" t="s">
        <v>3734</v>
      </c>
      <c r="E217" s="36" t="s">
        <v>3733</v>
      </c>
      <c r="F217" s="36" t="s">
        <v>3733</v>
      </c>
      <c r="G217" s="36">
        <v>1</v>
      </c>
      <c r="H217" s="21" t="s">
        <v>3708</v>
      </c>
      <c r="I217" s="21" t="str">
        <f>_xlfn.XLOOKUP(Survey[[#This Row],[Q1]],Survey_codes,Survey_values)</f>
        <v>Satisfied</v>
      </c>
      <c r="J217" s="21" t="str">
        <f>_xlfn.XLOOKUP(Survey[[#This Row],[Q2]],Survey_codes,Survey_values)</f>
        <v>Dissatisfied</v>
      </c>
      <c r="K217" s="21" t="str">
        <f>_xlfn.XLOOKUP(Survey[[#This Row],[Q5]],School_codes,School_values)</f>
        <v>Private</v>
      </c>
      <c r="L217" s="37">
        <f>_xlfn.XLOOKUP(Survey[[#This Row],[Q6]],Conference_codes,Conference_values,FALSE,-1)</f>
        <v>1</v>
      </c>
    </row>
    <row r="218" spans="1:12" x14ac:dyDescent="0.35">
      <c r="A218" s="38" t="s">
        <v>3947</v>
      </c>
      <c r="B218" s="39" t="s">
        <v>3733</v>
      </c>
      <c r="C218" s="39" t="s">
        <v>3734</v>
      </c>
      <c r="D218" s="39" t="s">
        <v>3733</v>
      </c>
      <c r="E218" s="39" t="s">
        <v>3732</v>
      </c>
      <c r="F218" s="39" t="s">
        <v>3736</v>
      </c>
      <c r="G218" s="39">
        <v>0</v>
      </c>
      <c r="H218" s="18" t="s">
        <v>3708</v>
      </c>
      <c r="I218" s="18" t="str">
        <f>_xlfn.XLOOKUP(Survey[[#This Row],[Q1]],Survey_codes,Survey_values)</f>
        <v>Satisfied</v>
      </c>
      <c r="J218" s="18" t="str">
        <f>_xlfn.XLOOKUP(Survey[[#This Row],[Q2]],Survey_codes,Survey_values)</f>
        <v>Dissatisfied</v>
      </c>
      <c r="K218" s="18" t="str">
        <f>_xlfn.XLOOKUP(Survey[[#This Row],[Q5]],School_codes,School_values)</f>
        <v>Tutor</v>
      </c>
      <c r="L218" s="40">
        <f>_xlfn.XLOOKUP(Survey[[#This Row],[Q6]],Conference_codes,Conference_values,FALSE,-1)</f>
        <v>0</v>
      </c>
    </row>
    <row r="219" spans="1:12" x14ac:dyDescent="0.35">
      <c r="A219" s="35" t="s">
        <v>3948</v>
      </c>
      <c r="B219" s="36" t="s">
        <v>3736</v>
      </c>
      <c r="C219" s="36" t="s">
        <v>3734</v>
      </c>
      <c r="D219" s="36" t="s">
        <v>3733</v>
      </c>
      <c r="E219" s="36" t="s">
        <v>3733</v>
      </c>
      <c r="F219" s="36" t="s">
        <v>3734</v>
      </c>
      <c r="G219" s="36">
        <v>0</v>
      </c>
      <c r="H219" s="21" t="s">
        <v>3708</v>
      </c>
      <c r="I219" s="21" t="str">
        <f>_xlfn.XLOOKUP(Survey[[#This Row],[Q1]],Survey_codes,Survey_values)</f>
        <v>Very Dissatisfied</v>
      </c>
      <c r="J219" s="21" t="str">
        <f>_xlfn.XLOOKUP(Survey[[#This Row],[Q2]],Survey_codes,Survey_values)</f>
        <v>Dissatisfied</v>
      </c>
      <c r="K219" s="21" t="str">
        <f>_xlfn.XLOOKUP(Survey[[#This Row],[Q5]],School_codes,School_values)</f>
        <v>Online</v>
      </c>
      <c r="L219" s="37">
        <f>_xlfn.XLOOKUP(Survey[[#This Row],[Q6]],Conference_codes,Conference_values,FALSE,-1)</f>
        <v>0</v>
      </c>
    </row>
    <row r="220" spans="1:12" x14ac:dyDescent="0.35">
      <c r="A220" s="38" t="s">
        <v>3949</v>
      </c>
      <c r="B220" s="39" t="s">
        <v>3736</v>
      </c>
      <c r="C220" s="39" t="s">
        <v>3733</v>
      </c>
      <c r="D220" s="39" t="s">
        <v>3733</v>
      </c>
      <c r="E220" s="39" t="s">
        <v>3733</v>
      </c>
      <c r="F220" s="39" t="s">
        <v>3736</v>
      </c>
      <c r="G220" s="39">
        <v>1</v>
      </c>
      <c r="H220" s="18" t="s">
        <v>3708</v>
      </c>
      <c r="I220" s="18" t="str">
        <f>_xlfn.XLOOKUP(Survey[[#This Row],[Q1]],Survey_codes,Survey_values)</f>
        <v>Very Dissatisfied</v>
      </c>
      <c r="J220" s="18" t="str">
        <f>_xlfn.XLOOKUP(Survey[[#This Row],[Q2]],Survey_codes,Survey_values)</f>
        <v>Satisfied</v>
      </c>
      <c r="K220" s="18" t="str">
        <f>_xlfn.XLOOKUP(Survey[[#This Row],[Q5]],School_codes,School_values)</f>
        <v>Tutor</v>
      </c>
      <c r="L220" s="40">
        <f>_xlfn.XLOOKUP(Survey[[#This Row],[Q6]],Conference_codes,Conference_values,FALSE,-1)</f>
        <v>1</v>
      </c>
    </row>
    <row r="221" spans="1:12" x14ac:dyDescent="0.35">
      <c r="A221" s="35" t="s">
        <v>3950</v>
      </c>
      <c r="B221" s="36" t="s">
        <v>3732</v>
      </c>
      <c r="C221" s="36" t="s">
        <v>3732</v>
      </c>
      <c r="D221" s="36" t="s">
        <v>3733</v>
      </c>
      <c r="E221" s="36" t="s">
        <v>3733</v>
      </c>
      <c r="F221" s="36" t="s">
        <v>3732</v>
      </c>
      <c r="G221" s="36">
        <v>2</v>
      </c>
      <c r="H221" s="21" t="s">
        <v>3707</v>
      </c>
      <c r="I221" s="21" t="str">
        <f>_xlfn.XLOOKUP(Survey[[#This Row],[Q1]],Survey_codes,Survey_values)</f>
        <v>Very Satisfied</v>
      </c>
      <c r="J221" s="21" t="str">
        <f>_xlfn.XLOOKUP(Survey[[#This Row],[Q2]],Survey_codes,Survey_values)</f>
        <v>Very Satisfied</v>
      </c>
      <c r="K221" s="21" t="str">
        <f>_xlfn.XLOOKUP(Survey[[#This Row],[Q5]],School_codes,School_values)</f>
        <v>Public</v>
      </c>
      <c r="L221" s="37">
        <f>_xlfn.XLOOKUP(Survey[[#This Row],[Q6]],Conference_codes,Conference_values,FALSE,-1)</f>
        <v>2</v>
      </c>
    </row>
    <row r="222" spans="1:12" x14ac:dyDescent="0.35">
      <c r="A222" s="38" t="s">
        <v>3951</v>
      </c>
      <c r="B222" s="39" t="s">
        <v>3733</v>
      </c>
      <c r="C222" s="39" t="s">
        <v>3732</v>
      </c>
      <c r="D222" s="39" t="s">
        <v>3732</v>
      </c>
      <c r="E222" s="39" t="s">
        <v>3733</v>
      </c>
      <c r="F222" s="39" t="s">
        <v>3733</v>
      </c>
      <c r="G222" s="39">
        <v>1</v>
      </c>
      <c r="H222" s="18" t="s">
        <v>3707</v>
      </c>
      <c r="I222" s="18" t="str">
        <f>_xlfn.XLOOKUP(Survey[[#This Row],[Q1]],Survey_codes,Survey_values)</f>
        <v>Satisfied</v>
      </c>
      <c r="J222" s="18" t="str">
        <f>_xlfn.XLOOKUP(Survey[[#This Row],[Q2]],Survey_codes,Survey_values)</f>
        <v>Very Satisfied</v>
      </c>
      <c r="K222" s="18" t="str">
        <f>_xlfn.XLOOKUP(Survey[[#This Row],[Q5]],School_codes,School_values)</f>
        <v>Private</v>
      </c>
      <c r="L222" s="40">
        <f>_xlfn.XLOOKUP(Survey[[#This Row],[Q6]],Conference_codes,Conference_values,FALSE,-1)</f>
        <v>1</v>
      </c>
    </row>
    <row r="223" spans="1:12" x14ac:dyDescent="0.35">
      <c r="A223" s="35" t="s">
        <v>3952</v>
      </c>
      <c r="B223" s="36" t="s">
        <v>3736</v>
      </c>
      <c r="C223" s="36" t="s">
        <v>3732</v>
      </c>
      <c r="D223" s="36" t="s">
        <v>3732</v>
      </c>
      <c r="E223" s="36" t="s">
        <v>3732</v>
      </c>
      <c r="F223" s="36" t="s">
        <v>3732</v>
      </c>
      <c r="G223" s="36">
        <v>0</v>
      </c>
      <c r="H223" s="21" t="s">
        <v>3708</v>
      </c>
      <c r="I223" s="21" t="str">
        <f>_xlfn.XLOOKUP(Survey[[#This Row],[Q1]],Survey_codes,Survey_values)</f>
        <v>Very Dissatisfied</v>
      </c>
      <c r="J223" s="21" t="str">
        <f>_xlfn.XLOOKUP(Survey[[#This Row],[Q2]],Survey_codes,Survey_values)</f>
        <v>Very Satisfied</v>
      </c>
      <c r="K223" s="21" t="str">
        <f>_xlfn.XLOOKUP(Survey[[#This Row],[Q5]],School_codes,School_values)</f>
        <v>Public</v>
      </c>
      <c r="L223" s="37">
        <f>_xlfn.XLOOKUP(Survey[[#This Row],[Q6]],Conference_codes,Conference_values,FALSE,-1)</f>
        <v>0</v>
      </c>
    </row>
    <row r="224" spans="1:12" x14ac:dyDescent="0.35">
      <c r="A224" s="38" t="s">
        <v>3953</v>
      </c>
      <c r="B224" s="39" t="s">
        <v>3736</v>
      </c>
      <c r="C224" s="39" t="s">
        <v>3733</v>
      </c>
      <c r="D224" s="39" t="s">
        <v>3732</v>
      </c>
      <c r="E224" s="39" t="s">
        <v>3734</v>
      </c>
      <c r="F224" s="39" t="s">
        <v>3736</v>
      </c>
      <c r="G224" s="39">
        <v>1</v>
      </c>
      <c r="H224" s="18" t="s">
        <v>3708</v>
      </c>
      <c r="I224" s="18" t="str">
        <f>_xlfn.XLOOKUP(Survey[[#This Row],[Q1]],Survey_codes,Survey_values)</f>
        <v>Very Dissatisfied</v>
      </c>
      <c r="J224" s="18" t="str">
        <f>_xlfn.XLOOKUP(Survey[[#This Row],[Q2]],Survey_codes,Survey_values)</f>
        <v>Satisfied</v>
      </c>
      <c r="K224" s="18" t="str">
        <f>_xlfn.XLOOKUP(Survey[[#This Row],[Q5]],School_codes,School_values)</f>
        <v>Tutor</v>
      </c>
      <c r="L224" s="40">
        <f>_xlfn.XLOOKUP(Survey[[#This Row],[Q6]],Conference_codes,Conference_values,FALSE,-1)</f>
        <v>1</v>
      </c>
    </row>
    <row r="225" spans="1:12" x14ac:dyDescent="0.35">
      <c r="A225" s="35" t="s">
        <v>3954</v>
      </c>
      <c r="B225" s="36" t="s">
        <v>3733</v>
      </c>
      <c r="C225" s="36" t="s">
        <v>3734</v>
      </c>
      <c r="D225" s="36" t="s">
        <v>3732</v>
      </c>
      <c r="E225" s="36" t="s">
        <v>3733</v>
      </c>
      <c r="F225" s="36" t="s">
        <v>3733</v>
      </c>
      <c r="G225" s="36">
        <v>1</v>
      </c>
      <c r="H225" s="21" t="s">
        <v>3708</v>
      </c>
      <c r="I225" s="21" t="str">
        <f>_xlfn.XLOOKUP(Survey[[#This Row],[Q1]],Survey_codes,Survey_values)</f>
        <v>Satisfied</v>
      </c>
      <c r="J225" s="21" t="str">
        <f>_xlfn.XLOOKUP(Survey[[#This Row],[Q2]],Survey_codes,Survey_values)</f>
        <v>Dissatisfied</v>
      </c>
      <c r="K225" s="21" t="str">
        <f>_xlfn.XLOOKUP(Survey[[#This Row],[Q5]],School_codes,School_values)</f>
        <v>Private</v>
      </c>
      <c r="L225" s="37">
        <f>_xlfn.XLOOKUP(Survey[[#This Row],[Q6]],Conference_codes,Conference_values,FALSE,-1)</f>
        <v>1</v>
      </c>
    </row>
    <row r="226" spans="1:12" x14ac:dyDescent="0.35">
      <c r="A226" s="38" t="s">
        <v>3955</v>
      </c>
      <c r="B226" s="39" t="s">
        <v>3732</v>
      </c>
      <c r="C226" s="39" t="s">
        <v>3733</v>
      </c>
      <c r="D226" s="39" t="s">
        <v>3733</v>
      </c>
      <c r="E226" s="39" t="s">
        <v>3736</v>
      </c>
      <c r="F226" s="39" t="s">
        <v>3732</v>
      </c>
      <c r="G226" s="39">
        <v>3</v>
      </c>
      <c r="H226" s="18" t="s">
        <v>3707</v>
      </c>
      <c r="I226" s="18" t="str">
        <f>_xlfn.XLOOKUP(Survey[[#This Row],[Q1]],Survey_codes,Survey_values)</f>
        <v>Very Satisfied</v>
      </c>
      <c r="J226" s="18" t="str">
        <f>_xlfn.XLOOKUP(Survey[[#This Row],[Q2]],Survey_codes,Survey_values)</f>
        <v>Satisfied</v>
      </c>
      <c r="K226" s="18" t="str">
        <f>_xlfn.XLOOKUP(Survey[[#This Row],[Q5]],School_codes,School_values)</f>
        <v>Public</v>
      </c>
      <c r="L226" s="40" t="str">
        <f>_xlfn.XLOOKUP(Survey[[#This Row],[Q6]],Conference_codes,Conference_values,FALSE,-1)</f>
        <v>3+</v>
      </c>
    </row>
    <row r="227" spans="1:12" x14ac:dyDescent="0.35">
      <c r="A227" s="35" t="s">
        <v>3956</v>
      </c>
      <c r="B227" s="36" t="s">
        <v>3733</v>
      </c>
      <c r="C227" s="36" t="s">
        <v>3732</v>
      </c>
      <c r="D227" s="36" t="s">
        <v>3733</v>
      </c>
      <c r="E227" s="36" t="s">
        <v>3734</v>
      </c>
      <c r="F227" s="36" t="s">
        <v>3732</v>
      </c>
      <c r="G227" s="36">
        <v>4</v>
      </c>
      <c r="H227" s="21" t="s">
        <v>3707</v>
      </c>
      <c r="I227" s="21" t="str">
        <f>_xlfn.XLOOKUP(Survey[[#This Row],[Q1]],Survey_codes,Survey_values)</f>
        <v>Satisfied</v>
      </c>
      <c r="J227" s="21" t="str">
        <f>_xlfn.XLOOKUP(Survey[[#This Row],[Q2]],Survey_codes,Survey_values)</f>
        <v>Very Satisfied</v>
      </c>
      <c r="K227" s="21" t="str">
        <f>_xlfn.XLOOKUP(Survey[[#This Row],[Q5]],School_codes,School_values)</f>
        <v>Public</v>
      </c>
      <c r="L227" s="37" t="str">
        <f>_xlfn.XLOOKUP(Survey[[#This Row],[Q6]],Conference_codes,Conference_values,FALSE,-1)</f>
        <v>3+</v>
      </c>
    </row>
    <row r="228" spans="1:12" x14ac:dyDescent="0.35">
      <c r="A228" s="38" t="s">
        <v>3957</v>
      </c>
      <c r="B228" s="39" t="s">
        <v>3732</v>
      </c>
      <c r="C228" s="39" t="s">
        <v>3732</v>
      </c>
      <c r="D228" s="39" t="s">
        <v>3733</v>
      </c>
      <c r="E228" s="39" t="s">
        <v>3733</v>
      </c>
      <c r="F228" s="39" t="s">
        <v>3732</v>
      </c>
      <c r="G228" s="39">
        <v>4</v>
      </c>
      <c r="H228" s="18" t="s">
        <v>3707</v>
      </c>
      <c r="I228" s="18" t="str">
        <f>_xlfn.XLOOKUP(Survey[[#This Row],[Q1]],Survey_codes,Survey_values)</f>
        <v>Very Satisfied</v>
      </c>
      <c r="J228" s="18" t="str">
        <f>_xlfn.XLOOKUP(Survey[[#This Row],[Q2]],Survey_codes,Survey_values)</f>
        <v>Very Satisfied</v>
      </c>
      <c r="K228" s="18" t="str">
        <f>_xlfn.XLOOKUP(Survey[[#This Row],[Q5]],School_codes,School_values)</f>
        <v>Public</v>
      </c>
      <c r="L228" s="40" t="str">
        <f>_xlfn.XLOOKUP(Survey[[#This Row],[Q6]],Conference_codes,Conference_values,FALSE,-1)</f>
        <v>3+</v>
      </c>
    </row>
    <row r="229" spans="1:12" x14ac:dyDescent="0.35">
      <c r="A229" s="35" t="s">
        <v>3958</v>
      </c>
      <c r="B229" s="36" t="s">
        <v>3733</v>
      </c>
      <c r="C229" s="36" t="s">
        <v>3732</v>
      </c>
      <c r="D229" s="36" t="s">
        <v>3733</v>
      </c>
      <c r="E229" s="36" t="s">
        <v>3733</v>
      </c>
      <c r="F229" s="36" t="s">
        <v>3732</v>
      </c>
      <c r="G229" s="36">
        <v>4</v>
      </c>
      <c r="H229" s="21" t="s">
        <v>3707</v>
      </c>
      <c r="I229" s="21" t="str">
        <f>_xlfn.XLOOKUP(Survey[[#This Row],[Q1]],Survey_codes,Survey_values)</f>
        <v>Satisfied</v>
      </c>
      <c r="J229" s="21" t="str">
        <f>_xlfn.XLOOKUP(Survey[[#This Row],[Q2]],Survey_codes,Survey_values)</f>
        <v>Very Satisfied</v>
      </c>
      <c r="K229" s="21" t="str">
        <f>_xlfn.XLOOKUP(Survey[[#This Row],[Q5]],School_codes,School_values)</f>
        <v>Public</v>
      </c>
      <c r="L229" s="37" t="str">
        <f>_xlfn.XLOOKUP(Survey[[#This Row],[Q6]],Conference_codes,Conference_values,FALSE,-1)</f>
        <v>3+</v>
      </c>
    </row>
    <row r="230" spans="1:12" x14ac:dyDescent="0.35">
      <c r="A230" s="38" t="s">
        <v>3959</v>
      </c>
      <c r="B230" s="39" t="s">
        <v>3732</v>
      </c>
      <c r="C230" s="39" t="s">
        <v>3732</v>
      </c>
      <c r="D230" s="39" t="s">
        <v>3732</v>
      </c>
      <c r="E230" s="39" t="s">
        <v>3733</v>
      </c>
      <c r="F230" s="39" t="s">
        <v>3733</v>
      </c>
      <c r="G230" s="39">
        <v>1</v>
      </c>
      <c r="H230" s="18" t="s">
        <v>3707</v>
      </c>
      <c r="I230" s="18" t="str">
        <f>_xlfn.XLOOKUP(Survey[[#This Row],[Q1]],Survey_codes,Survey_values)</f>
        <v>Very Satisfied</v>
      </c>
      <c r="J230" s="18" t="str">
        <f>_xlfn.XLOOKUP(Survey[[#This Row],[Q2]],Survey_codes,Survey_values)</f>
        <v>Very Satisfied</v>
      </c>
      <c r="K230" s="18" t="str">
        <f>_xlfn.XLOOKUP(Survey[[#This Row],[Q5]],School_codes,School_values)</f>
        <v>Private</v>
      </c>
      <c r="L230" s="40">
        <f>_xlfn.XLOOKUP(Survey[[#This Row],[Q6]],Conference_codes,Conference_values,FALSE,-1)</f>
        <v>1</v>
      </c>
    </row>
    <row r="231" spans="1:12" x14ac:dyDescent="0.35">
      <c r="A231" s="35" t="s">
        <v>3960</v>
      </c>
      <c r="B231" s="36" t="s">
        <v>3732</v>
      </c>
      <c r="C231" s="36" t="s">
        <v>3732</v>
      </c>
      <c r="D231" s="36" t="s">
        <v>3733</v>
      </c>
      <c r="E231" s="36" t="s">
        <v>3736</v>
      </c>
      <c r="F231" s="36" t="s">
        <v>3732</v>
      </c>
      <c r="G231" s="36">
        <v>1</v>
      </c>
      <c r="H231" s="21" t="s">
        <v>3707</v>
      </c>
      <c r="I231" s="21" t="str">
        <f>_xlfn.XLOOKUP(Survey[[#This Row],[Q1]],Survey_codes,Survey_values)</f>
        <v>Very Satisfied</v>
      </c>
      <c r="J231" s="21" t="str">
        <f>_xlfn.XLOOKUP(Survey[[#This Row],[Q2]],Survey_codes,Survey_values)</f>
        <v>Very Satisfied</v>
      </c>
      <c r="K231" s="21" t="str">
        <f>_xlfn.XLOOKUP(Survey[[#This Row],[Q5]],School_codes,School_values)</f>
        <v>Public</v>
      </c>
      <c r="L231" s="37">
        <f>_xlfn.XLOOKUP(Survey[[#This Row],[Q6]],Conference_codes,Conference_values,FALSE,-1)</f>
        <v>1</v>
      </c>
    </row>
    <row r="232" spans="1:12" x14ac:dyDescent="0.35">
      <c r="A232" s="38" t="s">
        <v>3961</v>
      </c>
      <c r="B232" s="39" t="s">
        <v>3733</v>
      </c>
      <c r="C232" s="39" t="s">
        <v>3732</v>
      </c>
      <c r="D232" s="39" t="s">
        <v>3732</v>
      </c>
      <c r="E232" s="39" t="s">
        <v>3734</v>
      </c>
      <c r="F232" s="39" t="s">
        <v>3732</v>
      </c>
      <c r="G232" s="39">
        <v>1</v>
      </c>
      <c r="H232" s="18" t="s">
        <v>3707</v>
      </c>
      <c r="I232" s="18" t="str">
        <f>_xlfn.XLOOKUP(Survey[[#This Row],[Q1]],Survey_codes,Survey_values)</f>
        <v>Satisfied</v>
      </c>
      <c r="J232" s="18" t="str">
        <f>_xlfn.XLOOKUP(Survey[[#This Row],[Q2]],Survey_codes,Survey_values)</f>
        <v>Very Satisfied</v>
      </c>
      <c r="K232" s="18" t="str">
        <f>_xlfn.XLOOKUP(Survey[[#This Row],[Q5]],School_codes,School_values)</f>
        <v>Public</v>
      </c>
      <c r="L232" s="40">
        <f>_xlfn.XLOOKUP(Survey[[#This Row],[Q6]],Conference_codes,Conference_values,FALSE,-1)</f>
        <v>1</v>
      </c>
    </row>
    <row r="233" spans="1:12" x14ac:dyDescent="0.35">
      <c r="A233" s="35" t="s">
        <v>3962</v>
      </c>
      <c r="B233" s="36" t="s">
        <v>3733</v>
      </c>
      <c r="C233" s="36" t="s">
        <v>3732</v>
      </c>
      <c r="D233" s="36" t="s">
        <v>3732</v>
      </c>
      <c r="E233" s="36" t="s">
        <v>3734</v>
      </c>
      <c r="F233" s="36" t="s">
        <v>3734</v>
      </c>
      <c r="G233" s="36">
        <v>3</v>
      </c>
      <c r="H233" s="21" t="s">
        <v>3707</v>
      </c>
      <c r="I233" s="21" t="str">
        <f>_xlfn.XLOOKUP(Survey[[#This Row],[Q1]],Survey_codes,Survey_values)</f>
        <v>Satisfied</v>
      </c>
      <c r="J233" s="21" t="str">
        <f>_xlfn.XLOOKUP(Survey[[#This Row],[Q2]],Survey_codes,Survey_values)</f>
        <v>Very Satisfied</v>
      </c>
      <c r="K233" s="21" t="str">
        <f>_xlfn.XLOOKUP(Survey[[#This Row],[Q5]],School_codes,School_values)</f>
        <v>Online</v>
      </c>
      <c r="L233" s="37" t="str">
        <f>_xlfn.XLOOKUP(Survey[[#This Row],[Q6]],Conference_codes,Conference_values,FALSE,-1)</f>
        <v>3+</v>
      </c>
    </row>
    <row r="234" spans="1:12" x14ac:dyDescent="0.35">
      <c r="A234" s="38" t="s">
        <v>3963</v>
      </c>
      <c r="B234" s="39" t="s">
        <v>3733</v>
      </c>
      <c r="C234" s="39" t="s">
        <v>3733</v>
      </c>
      <c r="D234" s="39" t="s">
        <v>3734</v>
      </c>
      <c r="E234" s="39" t="s">
        <v>3733</v>
      </c>
      <c r="F234" s="39" t="s">
        <v>3732</v>
      </c>
      <c r="G234" s="39">
        <v>3</v>
      </c>
      <c r="H234" s="18" t="s">
        <v>3707</v>
      </c>
      <c r="I234" s="18" t="str">
        <f>_xlfn.XLOOKUP(Survey[[#This Row],[Q1]],Survey_codes,Survey_values)</f>
        <v>Satisfied</v>
      </c>
      <c r="J234" s="18" t="str">
        <f>_xlfn.XLOOKUP(Survey[[#This Row],[Q2]],Survey_codes,Survey_values)</f>
        <v>Satisfied</v>
      </c>
      <c r="K234" s="18" t="str">
        <f>_xlfn.XLOOKUP(Survey[[#This Row],[Q5]],School_codes,School_values)</f>
        <v>Public</v>
      </c>
      <c r="L234" s="40" t="str">
        <f>_xlfn.XLOOKUP(Survey[[#This Row],[Q6]],Conference_codes,Conference_values,FALSE,-1)</f>
        <v>3+</v>
      </c>
    </row>
    <row r="235" spans="1:12" x14ac:dyDescent="0.35">
      <c r="A235" s="35" t="s">
        <v>3964</v>
      </c>
      <c r="B235" s="36" t="s">
        <v>3733</v>
      </c>
      <c r="C235" s="36" t="s">
        <v>3733</v>
      </c>
      <c r="D235" s="36" t="s">
        <v>3733</v>
      </c>
      <c r="E235" s="36" t="s">
        <v>3733</v>
      </c>
      <c r="F235" s="36" t="s">
        <v>3733</v>
      </c>
      <c r="G235" s="36">
        <v>3</v>
      </c>
      <c r="H235" s="21" t="s">
        <v>3707</v>
      </c>
      <c r="I235" s="21" t="str">
        <f>_xlfn.XLOOKUP(Survey[[#This Row],[Q1]],Survey_codes,Survey_values)</f>
        <v>Satisfied</v>
      </c>
      <c r="J235" s="21" t="str">
        <f>_xlfn.XLOOKUP(Survey[[#This Row],[Q2]],Survey_codes,Survey_values)</f>
        <v>Satisfied</v>
      </c>
      <c r="K235" s="21" t="str">
        <f>_xlfn.XLOOKUP(Survey[[#This Row],[Q5]],School_codes,School_values)</f>
        <v>Private</v>
      </c>
      <c r="L235" s="37" t="str">
        <f>_xlfn.XLOOKUP(Survey[[#This Row],[Q6]],Conference_codes,Conference_values,FALSE,-1)</f>
        <v>3+</v>
      </c>
    </row>
    <row r="236" spans="1:12" x14ac:dyDescent="0.35">
      <c r="A236" s="38" t="s">
        <v>3965</v>
      </c>
      <c r="B236" s="39" t="s">
        <v>3732</v>
      </c>
      <c r="C236" s="39" t="s">
        <v>3732</v>
      </c>
      <c r="D236" s="39" t="s">
        <v>3733</v>
      </c>
      <c r="E236" s="39" t="s">
        <v>3732</v>
      </c>
      <c r="F236" s="39" t="s">
        <v>3732</v>
      </c>
      <c r="G236" s="39">
        <v>0</v>
      </c>
      <c r="H236" s="18" t="s">
        <v>3707</v>
      </c>
      <c r="I236" s="18" t="str">
        <f>_xlfn.XLOOKUP(Survey[[#This Row],[Q1]],Survey_codes,Survey_values)</f>
        <v>Very Satisfied</v>
      </c>
      <c r="J236" s="18" t="str">
        <f>_xlfn.XLOOKUP(Survey[[#This Row],[Q2]],Survey_codes,Survey_values)</f>
        <v>Very Satisfied</v>
      </c>
      <c r="K236" s="18" t="str">
        <f>_xlfn.XLOOKUP(Survey[[#This Row],[Q5]],School_codes,School_values)</f>
        <v>Public</v>
      </c>
      <c r="L236" s="40">
        <f>_xlfn.XLOOKUP(Survey[[#This Row],[Q6]],Conference_codes,Conference_values,FALSE,-1)</f>
        <v>0</v>
      </c>
    </row>
    <row r="237" spans="1:12" x14ac:dyDescent="0.35">
      <c r="A237" s="35" t="s">
        <v>3966</v>
      </c>
      <c r="B237" s="36" t="s">
        <v>3734</v>
      </c>
      <c r="C237" s="36" t="s">
        <v>3733</v>
      </c>
      <c r="D237" s="36" t="s">
        <v>3733</v>
      </c>
      <c r="E237" s="36" t="s">
        <v>3733</v>
      </c>
      <c r="F237" s="36" t="s">
        <v>3732</v>
      </c>
      <c r="G237" s="36">
        <v>0</v>
      </c>
      <c r="H237" s="21" t="s">
        <v>3708</v>
      </c>
      <c r="I237" s="21" t="str">
        <f>_xlfn.XLOOKUP(Survey[[#This Row],[Q1]],Survey_codes,Survey_values)</f>
        <v>Dissatisfied</v>
      </c>
      <c r="J237" s="21" t="str">
        <f>_xlfn.XLOOKUP(Survey[[#This Row],[Q2]],Survey_codes,Survey_values)</f>
        <v>Satisfied</v>
      </c>
      <c r="K237" s="21" t="str">
        <f>_xlfn.XLOOKUP(Survey[[#This Row],[Q5]],School_codes,School_values)</f>
        <v>Public</v>
      </c>
      <c r="L237" s="37">
        <f>_xlfn.XLOOKUP(Survey[[#This Row],[Q6]],Conference_codes,Conference_values,FALSE,-1)</f>
        <v>0</v>
      </c>
    </row>
    <row r="238" spans="1:12" x14ac:dyDescent="0.35">
      <c r="A238" s="38" t="s">
        <v>3967</v>
      </c>
      <c r="B238" s="39" t="s">
        <v>3732</v>
      </c>
      <c r="C238" s="39" t="s">
        <v>3732</v>
      </c>
      <c r="D238" s="39" t="s">
        <v>3733</v>
      </c>
      <c r="E238" s="39" t="s">
        <v>3732</v>
      </c>
      <c r="F238" s="39" t="s">
        <v>3733</v>
      </c>
      <c r="G238" s="39">
        <v>1</v>
      </c>
      <c r="H238" s="18" t="s">
        <v>3707</v>
      </c>
      <c r="I238" s="18" t="str">
        <f>_xlfn.XLOOKUP(Survey[[#This Row],[Q1]],Survey_codes,Survey_values)</f>
        <v>Very Satisfied</v>
      </c>
      <c r="J238" s="18" t="str">
        <f>_xlfn.XLOOKUP(Survey[[#This Row],[Q2]],Survey_codes,Survey_values)</f>
        <v>Very Satisfied</v>
      </c>
      <c r="K238" s="18" t="str">
        <f>_xlfn.XLOOKUP(Survey[[#This Row],[Q5]],School_codes,School_values)</f>
        <v>Private</v>
      </c>
      <c r="L238" s="40">
        <f>_xlfn.XLOOKUP(Survey[[#This Row],[Q6]],Conference_codes,Conference_values,FALSE,-1)</f>
        <v>1</v>
      </c>
    </row>
    <row r="239" spans="1:12" x14ac:dyDescent="0.35">
      <c r="A239" s="35" t="s">
        <v>3968</v>
      </c>
      <c r="B239" s="36" t="s">
        <v>3732</v>
      </c>
      <c r="C239" s="36" t="s">
        <v>3734</v>
      </c>
      <c r="D239" s="36" t="s">
        <v>3732</v>
      </c>
      <c r="E239" s="36" t="s">
        <v>3734</v>
      </c>
      <c r="F239" s="36" t="s">
        <v>3733</v>
      </c>
      <c r="G239" s="36">
        <v>2</v>
      </c>
      <c r="H239" s="21" t="s">
        <v>3707</v>
      </c>
      <c r="I239" s="21" t="str">
        <f>_xlfn.XLOOKUP(Survey[[#This Row],[Q1]],Survey_codes,Survey_values)</f>
        <v>Very Satisfied</v>
      </c>
      <c r="J239" s="21" t="str">
        <f>_xlfn.XLOOKUP(Survey[[#This Row],[Q2]],Survey_codes,Survey_values)</f>
        <v>Dissatisfied</v>
      </c>
      <c r="K239" s="21" t="str">
        <f>_xlfn.XLOOKUP(Survey[[#This Row],[Q5]],School_codes,School_values)</f>
        <v>Private</v>
      </c>
      <c r="L239" s="37">
        <f>_xlfn.XLOOKUP(Survey[[#This Row],[Q6]],Conference_codes,Conference_values,FALSE,-1)</f>
        <v>2</v>
      </c>
    </row>
    <row r="240" spans="1:12" x14ac:dyDescent="0.35">
      <c r="A240" s="38" t="s">
        <v>3969</v>
      </c>
      <c r="B240" s="39" t="s">
        <v>3734</v>
      </c>
      <c r="C240" s="39" t="s">
        <v>3736</v>
      </c>
      <c r="D240" s="39" t="s">
        <v>3733</v>
      </c>
      <c r="E240" s="39" t="s">
        <v>3733</v>
      </c>
      <c r="F240" s="39" t="s">
        <v>3733</v>
      </c>
      <c r="G240" s="39">
        <v>0</v>
      </c>
      <c r="H240" s="18" t="s">
        <v>3708</v>
      </c>
      <c r="I240" s="18" t="str">
        <f>_xlfn.XLOOKUP(Survey[[#This Row],[Q1]],Survey_codes,Survey_values)</f>
        <v>Dissatisfied</v>
      </c>
      <c r="J240" s="18" t="str">
        <f>_xlfn.XLOOKUP(Survey[[#This Row],[Q2]],Survey_codes,Survey_values)</f>
        <v>Very Dissatisfied</v>
      </c>
      <c r="K240" s="18" t="str">
        <f>_xlfn.XLOOKUP(Survey[[#This Row],[Q5]],School_codes,School_values)</f>
        <v>Private</v>
      </c>
      <c r="L240" s="40">
        <f>_xlfn.XLOOKUP(Survey[[#This Row],[Q6]],Conference_codes,Conference_values,FALSE,-1)</f>
        <v>0</v>
      </c>
    </row>
    <row r="241" spans="1:12" x14ac:dyDescent="0.35">
      <c r="A241" s="35" t="s">
        <v>3970</v>
      </c>
      <c r="B241" s="36" t="s">
        <v>3732</v>
      </c>
      <c r="C241" s="36" t="s">
        <v>3734</v>
      </c>
      <c r="D241" s="36" t="s">
        <v>3734</v>
      </c>
      <c r="E241" s="36" t="s">
        <v>3733</v>
      </c>
      <c r="F241" s="36" t="s">
        <v>3733</v>
      </c>
      <c r="G241" s="36">
        <v>1</v>
      </c>
      <c r="H241" s="21" t="s">
        <v>3708</v>
      </c>
      <c r="I241" s="21" t="str">
        <f>_xlfn.XLOOKUP(Survey[[#This Row],[Q1]],Survey_codes,Survey_values)</f>
        <v>Very Satisfied</v>
      </c>
      <c r="J241" s="21" t="str">
        <f>_xlfn.XLOOKUP(Survey[[#This Row],[Q2]],Survey_codes,Survey_values)</f>
        <v>Dissatisfied</v>
      </c>
      <c r="K241" s="21" t="str">
        <f>_xlfn.XLOOKUP(Survey[[#This Row],[Q5]],School_codes,School_values)</f>
        <v>Private</v>
      </c>
      <c r="L241" s="37">
        <f>_xlfn.XLOOKUP(Survey[[#This Row],[Q6]],Conference_codes,Conference_values,FALSE,-1)</f>
        <v>1</v>
      </c>
    </row>
    <row r="242" spans="1:12" x14ac:dyDescent="0.35">
      <c r="A242" s="38" t="s">
        <v>3971</v>
      </c>
      <c r="B242" s="39" t="s">
        <v>3736</v>
      </c>
      <c r="C242" s="39" t="s">
        <v>3732</v>
      </c>
      <c r="D242" s="39" t="s">
        <v>3733</v>
      </c>
      <c r="E242" s="39" t="s">
        <v>3733</v>
      </c>
      <c r="F242" s="39" t="s">
        <v>3733</v>
      </c>
      <c r="G242" s="39">
        <v>1</v>
      </c>
      <c r="H242" s="18" t="s">
        <v>3707</v>
      </c>
      <c r="I242" s="18" t="str">
        <f>_xlfn.XLOOKUP(Survey[[#This Row],[Q1]],Survey_codes,Survey_values)</f>
        <v>Very Dissatisfied</v>
      </c>
      <c r="J242" s="18" t="str">
        <f>_xlfn.XLOOKUP(Survey[[#This Row],[Q2]],Survey_codes,Survey_values)</f>
        <v>Very Satisfied</v>
      </c>
      <c r="K242" s="18" t="str">
        <f>_xlfn.XLOOKUP(Survey[[#This Row],[Q5]],School_codes,School_values)</f>
        <v>Private</v>
      </c>
      <c r="L242" s="40">
        <f>_xlfn.XLOOKUP(Survey[[#This Row],[Q6]],Conference_codes,Conference_values,FALSE,-1)</f>
        <v>1</v>
      </c>
    </row>
    <row r="243" spans="1:12" x14ac:dyDescent="0.35">
      <c r="A243" s="35" t="s">
        <v>3972</v>
      </c>
      <c r="B243" s="36" t="s">
        <v>3732</v>
      </c>
      <c r="C243" s="36" t="s">
        <v>3733</v>
      </c>
      <c r="D243" s="36" t="s">
        <v>3732</v>
      </c>
      <c r="E243" s="36" t="s">
        <v>3732</v>
      </c>
      <c r="F243" s="36" t="s">
        <v>3733</v>
      </c>
      <c r="G243" s="36">
        <v>0</v>
      </c>
      <c r="H243" s="21" t="s">
        <v>3708</v>
      </c>
      <c r="I243" s="21" t="str">
        <f>_xlfn.XLOOKUP(Survey[[#This Row],[Q1]],Survey_codes,Survey_values)</f>
        <v>Very Satisfied</v>
      </c>
      <c r="J243" s="21" t="str">
        <f>_xlfn.XLOOKUP(Survey[[#This Row],[Q2]],Survey_codes,Survey_values)</f>
        <v>Satisfied</v>
      </c>
      <c r="K243" s="21" t="str">
        <f>_xlfn.XLOOKUP(Survey[[#This Row],[Q5]],School_codes,School_values)</f>
        <v>Private</v>
      </c>
      <c r="L243" s="37">
        <f>_xlfn.XLOOKUP(Survey[[#This Row],[Q6]],Conference_codes,Conference_values,FALSE,-1)</f>
        <v>0</v>
      </c>
    </row>
    <row r="244" spans="1:12" x14ac:dyDescent="0.35">
      <c r="A244" s="38" t="s">
        <v>3973</v>
      </c>
      <c r="B244" s="39" t="s">
        <v>3732</v>
      </c>
      <c r="C244" s="39" t="s">
        <v>3732</v>
      </c>
      <c r="D244" s="39" t="s">
        <v>3733</v>
      </c>
      <c r="E244" s="39" t="s">
        <v>3734</v>
      </c>
      <c r="F244" s="39" t="s">
        <v>3732</v>
      </c>
      <c r="G244" s="39">
        <v>2</v>
      </c>
      <c r="H244" s="18" t="s">
        <v>3707</v>
      </c>
      <c r="I244" s="18" t="str">
        <f>_xlfn.XLOOKUP(Survey[[#This Row],[Q1]],Survey_codes,Survey_values)</f>
        <v>Very Satisfied</v>
      </c>
      <c r="J244" s="18" t="str">
        <f>_xlfn.XLOOKUP(Survey[[#This Row],[Q2]],Survey_codes,Survey_values)</f>
        <v>Very Satisfied</v>
      </c>
      <c r="K244" s="18" t="str">
        <f>_xlfn.XLOOKUP(Survey[[#This Row],[Q5]],School_codes,School_values)</f>
        <v>Public</v>
      </c>
      <c r="L244" s="40">
        <f>_xlfn.XLOOKUP(Survey[[#This Row],[Q6]],Conference_codes,Conference_values,FALSE,-1)</f>
        <v>2</v>
      </c>
    </row>
    <row r="245" spans="1:12" x14ac:dyDescent="0.35">
      <c r="A245" s="35" t="s">
        <v>3974</v>
      </c>
      <c r="B245" s="36" t="s">
        <v>3734</v>
      </c>
      <c r="C245" s="36" t="s">
        <v>3733</v>
      </c>
      <c r="D245" s="36" t="s">
        <v>3733</v>
      </c>
      <c r="E245" s="36" t="s">
        <v>3733</v>
      </c>
      <c r="F245" s="36" t="s">
        <v>3734</v>
      </c>
      <c r="G245" s="36">
        <v>0</v>
      </c>
      <c r="H245" s="21" t="s">
        <v>3708</v>
      </c>
      <c r="I245" s="21" t="str">
        <f>_xlfn.XLOOKUP(Survey[[#This Row],[Q1]],Survey_codes,Survey_values)</f>
        <v>Dissatisfied</v>
      </c>
      <c r="J245" s="21" t="str">
        <f>_xlfn.XLOOKUP(Survey[[#This Row],[Q2]],Survey_codes,Survey_values)</f>
        <v>Satisfied</v>
      </c>
      <c r="K245" s="21" t="str">
        <f>_xlfn.XLOOKUP(Survey[[#This Row],[Q5]],School_codes,School_values)</f>
        <v>Online</v>
      </c>
      <c r="L245" s="37">
        <f>_xlfn.XLOOKUP(Survey[[#This Row],[Q6]],Conference_codes,Conference_values,FALSE,-1)</f>
        <v>0</v>
      </c>
    </row>
    <row r="246" spans="1:12" x14ac:dyDescent="0.35">
      <c r="A246" s="38" t="s">
        <v>3975</v>
      </c>
      <c r="B246" s="39" t="s">
        <v>3732</v>
      </c>
      <c r="C246" s="39" t="s">
        <v>3732</v>
      </c>
      <c r="D246" s="39" t="s">
        <v>3736</v>
      </c>
      <c r="E246" s="39" t="s">
        <v>3732</v>
      </c>
      <c r="F246" s="39" t="s">
        <v>3732</v>
      </c>
      <c r="G246" s="39">
        <v>5</v>
      </c>
      <c r="H246" s="18" t="s">
        <v>3707</v>
      </c>
      <c r="I246" s="18" t="str">
        <f>_xlfn.XLOOKUP(Survey[[#This Row],[Q1]],Survey_codes,Survey_values)</f>
        <v>Very Satisfied</v>
      </c>
      <c r="J246" s="18" t="str">
        <f>_xlfn.XLOOKUP(Survey[[#This Row],[Q2]],Survey_codes,Survey_values)</f>
        <v>Very Satisfied</v>
      </c>
      <c r="K246" s="18" t="str">
        <f>_xlfn.XLOOKUP(Survey[[#This Row],[Q5]],School_codes,School_values)</f>
        <v>Public</v>
      </c>
      <c r="L246" s="40" t="str">
        <f>_xlfn.XLOOKUP(Survey[[#This Row],[Q6]],Conference_codes,Conference_values,FALSE,-1)</f>
        <v>3+</v>
      </c>
    </row>
    <row r="247" spans="1:12" x14ac:dyDescent="0.35">
      <c r="A247" s="35" t="s">
        <v>3976</v>
      </c>
      <c r="B247" s="36" t="s">
        <v>3732</v>
      </c>
      <c r="C247" s="36" t="s">
        <v>3732</v>
      </c>
      <c r="D247" s="36" t="s">
        <v>3734</v>
      </c>
      <c r="E247" s="36" t="s">
        <v>3733</v>
      </c>
      <c r="F247" s="36" t="s">
        <v>3734</v>
      </c>
      <c r="G247" s="36">
        <v>1</v>
      </c>
      <c r="H247" s="21" t="s">
        <v>3707</v>
      </c>
      <c r="I247" s="21" t="str">
        <f>_xlfn.XLOOKUP(Survey[[#This Row],[Q1]],Survey_codes,Survey_values)</f>
        <v>Very Satisfied</v>
      </c>
      <c r="J247" s="21" t="str">
        <f>_xlfn.XLOOKUP(Survey[[#This Row],[Q2]],Survey_codes,Survey_values)</f>
        <v>Very Satisfied</v>
      </c>
      <c r="K247" s="21" t="str">
        <f>_xlfn.XLOOKUP(Survey[[#This Row],[Q5]],School_codes,School_values)</f>
        <v>Online</v>
      </c>
      <c r="L247" s="37">
        <f>_xlfn.XLOOKUP(Survey[[#This Row],[Q6]],Conference_codes,Conference_values,FALSE,-1)</f>
        <v>1</v>
      </c>
    </row>
    <row r="248" spans="1:12" x14ac:dyDescent="0.35">
      <c r="A248" s="38" t="s">
        <v>3977</v>
      </c>
      <c r="B248" s="39" t="s">
        <v>3732</v>
      </c>
      <c r="C248" s="39" t="s">
        <v>3733</v>
      </c>
      <c r="D248" s="39" t="s">
        <v>3732</v>
      </c>
      <c r="E248" s="39" t="s">
        <v>3734</v>
      </c>
      <c r="F248" s="39" t="s">
        <v>3733</v>
      </c>
      <c r="G248" s="39">
        <v>3</v>
      </c>
      <c r="H248" s="18" t="s">
        <v>3707</v>
      </c>
      <c r="I248" s="18" t="str">
        <f>_xlfn.XLOOKUP(Survey[[#This Row],[Q1]],Survey_codes,Survey_values)</f>
        <v>Very Satisfied</v>
      </c>
      <c r="J248" s="18" t="str">
        <f>_xlfn.XLOOKUP(Survey[[#This Row],[Q2]],Survey_codes,Survey_values)</f>
        <v>Satisfied</v>
      </c>
      <c r="K248" s="18" t="str">
        <f>_xlfn.XLOOKUP(Survey[[#This Row],[Q5]],School_codes,School_values)</f>
        <v>Private</v>
      </c>
      <c r="L248" s="40" t="str">
        <f>_xlfn.XLOOKUP(Survey[[#This Row],[Q6]],Conference_codes,Conference_values,FALSE,-1)</f>
        <v>3+</v>
      </c>
    </row>
    <row r="249" spans="1:12" x14ac:dyDescent="0.35">
      <c r="A249" s="35" t="s">
        <v>3978</v>
      </c>
      <c r="B249" s="36" t="s">
        <v>3733</v>
      </c>
      <c r="C249" s="36" t="s">
        <v>3732</v>
      </c>
      <c r="D249" s="36" t="s">
        <v>3733</v>
      </c>
      <c r="E249" s="36" t="s">
        <v>3732</v>
      </c>
      <c r="F249" s="36" t="s">
        <v>3733</v>
      </c>
      <c r="G249" s="36">
        <v>2</v>
      </c>
      <c r="H249" s="21" t="s">
        <v>3707</v>
      </c>
      <c r="I249" s="21" t="str">
        <f>_xlfn.XLOOKUP(Survey[[#This Row],[Q1]],Survey_codes,Survey_values)</f>
        <v>Satisfied</v>
      </c>
      <c r="J249" s="21" t="str">
        <f>_xlfn.XLOOKUP(Survey[[#This Row],[Q2]],Survey_codes,Survey_values)</f>
        <v>Very Satisfied</v>
      </c>
      <c r="K249" s="21" t="str">
        <f>_xlfn.XLOOKUP(Survey[[#This Row],[Q5]],School_codes,School_values)</f>
        <v>Private</v>
      </c>
      <c r="L249" s="37">
        <f>_xlfn.XLOOKUP(Survey[[#This Row],[Q6]],Conference_codes,Conference_values,FALSE,-1)</f>
        <v>2</v>
      </c>
    </row>
    <row r="250" spans="1:12" x14ac:dyDescent="0.35">
      <c r="A250" s="38" t="s">
        <v>3979</v>
      </c>
      <c r="B250" s="39" t="s">
        <v>3734</v>
      </c>
      <c r="C250" s="39" t="s">
        <v>3732</v>
      </c>
      <c r="D250" s="39" t="s">
        <v>3736</v>
      </c>
      <c r="E250" s="39" t="s">
        <v>3733</v>
      </c>
      <c r="F250" s="39" t="s">
        <v>3733</v>
      </c>
      <c r="G250" s="39">
        <v>6</v>
      </c>
      <c r="H250" s="18" t="s">
        <v>3707</v>
      </c>
      <c r="I250" s="18" t="str">
        <f>_xlfn.XLOOKUP(Survey[[#This Row],[Q1]],Survey_codes,Survey_values)</f>
        <v>Dissatisfied</v>
      </c>
      <c r="J250" s="18" t="str">
        <f>_xlfn.XLOOKUP(Survey[[#This Row],[Q2]],Survey_codes,Survey_values)</f>
        <v>Very Satisfied</v>
      </c>
      <c r="K250" s="18" t="str">
        <f>_xlfn.XLOOKUP(Survey[[#This Row],[Q5]],School_codes,School_values)</f>
        <v>Private</v>
      </c>
      <c r="L250" s="40" t="str">
        <f>_xlfn.XLOOKUP(Survey[[#This Row],[Q6]],Conference_codes,Conference_values,FALSE,-1)</f>
        <v>3+</v>
      </c>
    </row>
    <row r="251" spans="1:12" x14ac:dyDescent="0.35">
      <c r="A251" s="35" t="s">
        <v>3980</v>
      </c>
      <c r="B251" s="36" t="s">
        <v>3732</v>
      </c>
      <c r="C251" s="36" t="s">
        <v>3733</v>
      </c>
      <c r="D251" s="36" t="s">
        <v>3734</v>
      </c>
      <c r="E251" s="36" t="s">
        <v>3733</v>
      </c>
      <c r="F251" s="36" t="s">
        <v>3732</v>
      </c>
      <c r="G251" s="36">
        <v>4</v>
      </c>
      <c r="H251" s="21" t="s">
        <v>3707</v>
      </c>
      <c r="I251" s="21" t="str">
        <f>_xlfn.XLOOKUP(Survey[[#This Row],[Q1]],Survey_codes,Survey_values)</f>
        <v>Very Satisfied</v>
      </c>
      <c r="J251" s="21" t="str">
        <f>_xlfn.XLOOKUP(Survey[[#This Row],[Q2]],Survey_codes,Survey_values)</f>
        <v>Satisfied</v>
      </c>
      <c r="K251" s="21" t="str">
        <f>_xlfn.XLOOKUP(Survey[[#This Row],[Q5]],School_codes,School_values)</f>
        <v>Public</v>
      </c>
      <c r="L251" s="37" t="str">
        <f>_xlfn.XLOOKUP(Survey[[#This Row],[Q6]],Conference_codes,Conference_values,FALSE,-1)</f>
        <v>3+</v>
      </c>
    </row>
    <row r="252" spans="1:12" x14ac:dyDescent="0.35">
      <c r="A252" s="38" t="s">
        <v>3981</v>
      </c>
      <c r="B252" s="39" t="s">
        <v>3733</v>
      </c>
      <c r="C252" s="39" t="s">
        <v>3733</v>
      </c>
      <c r="D252" s="39" t="s">
        <v>3733</v>
      </c>
      <c r="E252" s="39" t="s">
        <v>3733</v>
      </c>
      <c r="F252" s="39" t="s">
        <v>3732</v>
      </c>
      <c r="G252" s="39">
        <v>3</v>
      </c>
      <c r="H252" s="18" t="s">
        <v>3707</v>
      </c>
      <c r="I252" s="18" t="str">
        <f>_xlfn.XLOOKUP(Survey[[#This Row],[Q1]],Survey_codes,Survey_values)</f>
        <v>Satisfied</v>
      </c>
      <c r="J252" s="18" t="str">
        <f>_xlfn.XLOOKUP(Survey[[#This Row],[Q2]],Survey_codes,Survey_values)</f>
        <v>Satisfied</v>
      </c>
      <c r="K252" s="18" t="str">
        <f>_xlfn.XLOOKUP(Survey[[#This Row],[Q5]],School_codes,School_values)</f>
        <v>Public</v>
      </c>
      <c r="L252" s="40" t="str">
        <f>_xlfn.XLOOKUP(Survey[[#This Row],[Q6]],Conference_codes,Conference_values,FALSE,-1)</f>
        <v>3+</v>
      </c>
    </row>
    <row r="253" spans="1:12" x14ac:dyDescent="0.35">
      <c r="A253" s="35" t="s">
        <v>3982</v>
      </c>
      <c r="B253" s="36" t="s">
        <v>3734</v>
      </c>
      <c r="C253" s="36" t="s">
        <v>3732</v>
      </c>
      <c r="D253" s="36" t="s">
        <v>3733</v>
      </c>
      <c r="E253" s="36" t="s">
        <v>3736</v>
      </c>
      <c r="F253" s="36" t="s">
        <v>3733</v>
      </c>
      <c r="G253" s="36">
        <v>2</v>
      </c>
      <c r="H253" s="21" t="s">
        <v>3707</v>
      </c>
      <c r="I253" s="21" t="str">
        <f>_xlfn.XLOOKUP(Survey[[#This Row],[Q1]],Survey_codes,Survey_values)</f>
        <v>Dissatisfied</v>
      </c>
      <c r="J253" s="21" t="str">
        <f>_xlfn.XLOOKUP(Survey[[#This Row],[Q2]],Survey_codes,Survey_values)</f>
        <v>Very Satisfied</v>
      </c>
      <c r="K253" s="21" t="str">
        <f>_xlfn.XLOOKUP(Survey[[#This Row],[Q5]],School_codes,School_values)</f>
        <v>Private</v>
      </c>
      <c r="L253" s="37">
        <f>_xlfn.XLOOKUP(Survey[[#This Row],[Q6]],Conference_codes,Conference_values,FALSE,-1)</f>
        <v>2</v>
      </c>
    </row>
    <row r="254" spans="1:12" x14ac:dyDescent="0.35">
      <c r="A254" s="38" t="s">
        <v>3983</v>
      </c>
      <c r="B254" s="39" t="s">
        <v>3734</v>
      </c>
      <c r="C254" s="39" t="s">
        <v>3732</v>
      </c>
      <c r="D254" s="39" t="s">
        <v>3733</v>
      </c>
      <c r="E254" s="39" t="s">
        <v>3732</v>
      </c>
      <c r="F254" s="39" t="s">
        <v>3732</v>
      </c>
      <c r="G254" s="39">
        <v>0</v>
      </c>
      <c r="H254" s="18" t="s">
        <v>3707</v>
      </c>
      <c r="I254" s="18" t="str">
        <f>_xlfn.XLOOKUP(Survey[[#This Row],[Q1]],Survey_codes,Survey_values)</f>
        <v>Dissatisfied</v>
      </c>
      <c r="J254" s="18" t="str">
        <f>_xlfn.XLOOKUP(Survey[[#This Row],[Q2]],Survey_codes,Survey_values)</f>
        <v>Very Satisfied</v>
      </c>
      <c r="K254" s="18" t="str">
        <f>_xlfn.XLOOKUP(Survey[[#This Row],[Q5]],School_codes,School_values)</f>
        <v>Public</v>
      </c>
      <c r="L254" s="40">
        <f>_xlfn.XLOOKUP(Survey[[#This Row],[Q6]],Conference_codes,Conference_values,FALSE,-1)</f>
        <v>0</v>
      </c>
    </row>
    <row r="255" spans="1:12" x14ac:dyDescent="0.35">
      <c r="A255" s="35" t="s">
        <v>3984</v>
      </c>
      <c r="B255" s="36" t="s">
        <v>3732</v>
      </c>
      <c r="C255" s="36" t="s">
        <v>3733</v>
      </c>
      <c r="D255" s="36" t="s">
        <v>3732</v>
      </c>
      <c r="E255" s="36" t="s">
        <v>3733</v>
      </c>
      <c r="F255" s="36" t="s">
        <v>3733</v>
      </c>
      <c r="G255" s="36">
        <v>2</v>
      </c>
      <c r="H255" s="21" t="s">
        <v>3707</v>
      </c>
      <c r="I255" s="21" t="str">
        <f>_xlfn.XLOOKUP(Survey[[#This Row],[Q1]],Survey_codes,Survey_values)</f>
        <v>Very Satisfied</v>
      </c>
      <c r="J255" s="21" t="str">
        <f>_xlfn.XLOOKUP(Survey[[#This Row],[Q2]],Survey_codes,Survey_values)</f>
        <v>Satisfied</v>
      </c>
      <c r="K255" s="21" t="str">
        <f>_xlfn.XLOOKUP(Survey[[#This Row],[Q5]],School_codes,School_values)</f>
        <v>Private</v>
      </c>
      <c r="L255" s="37">
        <f>_xlfn.XLOOKUP(Survey[[#This Row],[Q6]],Conference_codes,Conference_values,FALSE,-1)</f>
        <v>2</v>
      </c>
    </row>
    <row r="256" spans="1:12" x14ac:dyDescent="0.35">
      <c r="A256" s="38" t="s">
        <v>3985</v>
      </c>
      <c r="B256" s="39" t="s">
        <v>3736</v>
      </c>
      <c r="C256" s="39" t="s">
        <v>3734</v>
      </c>
      <c r="D256" s="39" t="s">
        <v>3733</v>
      </c>
      <c r="E256" s="39" t="s">
        <v>3732</v>
      </c>
      <c r="F256" s="39" t="s">
        <v>3732</v>
      </c>
      <c r="G256" s="39">
        <v>0</v>
      </c>
      <c r="H256" s="18" t="s">
        <v>3708</v>
      </c>
      <c r="I256" s="18" t="str">
        <f>_xlfn.XLOOKUP(Survey[[#This Row],[Q1]],Survey_codes,Survey_values)</f>
        <v>Very Dissatisfied</v>
      </c>
      <c r="J256" s="18" t="str">
        <f>_xlfn.XLOOKUP(Survey[[#This Row],[Q2]],Survey_codes,Survey_values)</f>
        <v>Dissatisfied</v>
      </c>
      <c r="K256" s="18" t="str">
        <f>_xlfn.XLOOKUP(Survey[[#This Row],[Q5]],School_codes,School_values)</f>
        <v>Public</v>
      </c>
      <c r="L256" s="40">
        <f>_xlfn.XLOOKUP(Survey[[#This Row],[Q6]],Conference_codes,Conference_values,FALSE,-1)</f>
        <v>0</v>
      </c>
    </row>
    <row r="257" spans="1:12" x14ac:dyDescent="0.35">
      <c r="A257" s="35" t="s">
        <v>3986</v>
      </c>
      <c r="B257" s="36" t="s">
        <v>3732</v>
      </c>
      <c r="C257" s="36" t="s">
        <v>3733</v>
      </c>
      <c r="D257" s="36" t="s">
        <v>3732</v>
      </c>
      <c r="E257" s="36" t="s">
        <v>3732</v>
      </c>
      <c r="F257" s="36" t="s">
        <v>3733</v>
      </c>
      <c r="G257" s="36">
        <v>2</v>
      </c>
      <c r="H257" s="21" t="s">
        <v>3707</v>
      </c>
      <c r="I257" s="21" t="str">
        <f>_xlfn.XLOOKUP(Survey[[#This Row],[Q1]],Survey_codes,Survey_values)</f>
        <v>Very Satisfied</v>
      </c>
      <c r="J257" s="21" t="str">
        <f>_xlfn.XLOOKUP(Survey[[#This Row],[Q2]],Survey_codes,Survey_values)</f>
        <v>Satisfied</v>
      </c>
      <c r="K257" s="21" t="str">
        <f>_xlfn.XLOOKUP(Survey[[#This Row],[Q5]],School_codes,School_values)</f>
        <v>Private</v>
      </c>
      <c r="L257" s="37">
        <f>_xlfn.XLOOKUP(Survey[[#This Row],[Q6]],Conference_codes,Conference_values,FALSE,-1)</f>
        <v>2</v>
      </c>
    </row>
    <row r="258" spans="1:12" x14ac:dyDescent="0.35">
      <c r="A258" s="38" t="s">
        <v>3987</v>
      </c>
      <c r="B258" s="39" t="s">
        <v>3736</v>
      </c>
      <c r="C258" s="39" t="s">
        <v>3733</v>
      </c>
      <c r="D258" s="39" t="s">
        <v>3732</v>
      </c>
      <c r="E258" s="39" t="s">
        <v>3733</v>
      </c>
      <c r="F258" s="39" t="s">
        <v>3736</v>
      </c>
      <c r="G258" s="39">
        <v>1</v>
      </c>
      <c r="H258" s="18" t="s">
        <v>3708</v>
      </c>
      <c r="I258" s="18" t="str">
        <f>_xlfn.XLOOKUP(Survey[[#This Row],[Q1]],Survey_codes,Survey_values)</f>
        <v>Very Dissatisfied</v>
      </c>
      <c r="J258" s="18" t="str">
        <f>_xlfn.XLOOKUP(Survey[[#This Row],[Q2]],Survey_codes,Survey_values)</f>
        <v>Satisfied</v>
      </c>
      <c r="K258" s="18" t="str">
        <f>_xlfn.XLOOKUP(Survey[[#This Row],[Q5]],School_codes,School_values)</f>
        <v>Tutor</v>
      </c>
      <c r="L258" s="40">
        <f>_xlfn.XLOOKUP(Survey[[#This Row],[Q6]],Conference_codes,Conference_values,FALSE,-1)</f>
        <v>1</v>
      </c>
    </row>
    <row r="259" spans="1:12" x14ac:dyDescent="0.35">
      <c r="A259" s="35" t="s">
        <v>3988</v>
      </c>
      <c r="B259" s="36" t="s">
        <v>3733</v>
      </c>
      <c r="C259" s="36" t="s">
        <v>3733</v>
      </c>
      <c r="D259" s="36" t="s">
        <v>3734</v>
      </c>
      <c r="E259" s="36" t="s">
        <v>3733</v>
      </c>
      <c r="F259" s="36" t="s">
        <v>3732</v>
      </c>
      <c r="G259" s="36">
        <v>2</v>
      </c>
      <c r="H259" s="21" t="s">
        <v>3707</v>
      </c>
      <c r="I259" s="21" t="str">
        <f>_xlfn.XLOOKUP(Survey[[#This Row],[Q1]],Survey_codes,Survey_values)</f>
        <v>Satisfied</v>
      </c>
      <c r="J259" s="21" t="str">
        <f>_xlfn.XLOOKUP(Survey[[#This Row],[Q2]],Survey_codes,Survey_values)</f>
        <v>Satisfied</v>
      </c>
      <c r="K259" s="21" t="str">
        <f>_xlfn.XLOOKUP(Survey[[#This Row],[Q5]],School_codes,School_values)</f>
        <v>Public</v>
      </c>
      <c r="L259" s="37">
        <f>_xlfn.XLOOKUP(Survey[[#This Row],[Q6]],Conference_codes,Conference_values,FALSE,-1)</f>
        <v>2</v>
      </c>
    </row>
    <row r="260" spans="1:12" x14ac:dyDescent="0.35">
      <c r="A260" s="38" t="s">
        <v>3989</v>
      </c>
      <c r="B260" s="39" t="s">
        <v>3734</v>
      </c>
      <c r="C260" s="39" t="s">
        <v>3732</v>
      </c>
      <c r="D260" s="39" t="s">
        <v>3733</v>
      </c>
      <c r="E260" s="39" t="s">
        <v>3733</v>
      </c>
      <c r="F260" s="39" t="s">
        <v>3732</v>
      </c>
      <c r="G260" s="39">
        <v>2</v>
      </c>
      <c r="H260" s="18" t="s">
        <v>3707</v>
      </c>
      <c r="I260" s="18" t="str">
        <f>_xlfn.XLOOKUP(Survey[[#This Row],[Q1]],Survey_codes,Survey_values)</f>
        <v>Dissatisfied</v>
      </c>
      <c r="J260" s="18" t="str">
        <f>_xlfn.XLOOKUP(Survey[[#This Row],[Q2]],Survey_codes,Survey_values)</f>
        <v>Very Satisfied</v>
      </c>
      <c r="K260" s="18" t="str">
        <f>_xlfn.XLOOKUP(Survey[[#This Row],[Q5]],School_codes,School_values)</f>
        <v>Public</v>
      </c>
      <c r="L260" s="40">
        <f>_xlfn.XLOOKUP(Survey[[#This Row],[Q6]],Conference_codes,Conference_values,FALSE,-1)</f>
        <v>2</v>
      </c>
    </row>
    <row r="261" spans="1:12" x14ac:dyDescent="0.35">
      <c r="A261" s="35" t="s">
        <v>3990</v>
      </c>
      <c r="B261" s="36" t="s">
        <v>3732</v>
      </c>
      <c r="C261" s="36" t="s">
        <v>3732</v>
      </c>
      <c r="D261" s="36" t="s">
        <v>3733</v>
      </c>
      <c r="E261" s="36" t="s">
        <v>3733</v>
      </c>
      <c r="F261" s="36" t="s">
        <v>3732</v>
      </c>
      <c r="G261" s="36">
        <v>3</v>
      </c>
      <c r="H261" s="21" t="s">
        <v>3707</v>
      </c>
      <c r="I261" s="21" t="str">
        <f>_xlfn.XLOOKUP(Survey[[#This Row],[Q1]],Survey_codes,Survey_values)</f>
        <v>Very Satisfied</v>
      </c>
      <c r="J261" s="21" t="str">
        <f>_xlfn.XLOOKUP(Survey[[#This Row],[Q2]],Survey_codes,Survey_values)</f>
        <v>Very Satisfied</v>
      </c>
      <c r="K261" s="21" t="str">
        <f>_xlfn.XLOOKUP(Survey[[#This Row],[Q5]],School_codes,School_values)</f>
        <v>Public</v>
      </c>
      <c r="L261" s="37" t="str">
        <f>_xlfn.XLOOKUP(Survey[[#This Row],[Q6]],Conference_codes,Conference_values,FALSE,-1)</f>
        <v>3+</v>
      </c>
    </row>
    <row r="262" spans="1:12" x14ac:dyDescent="0.35">
      <c r="A262" s="38" t="s">
        <v>3991</v>
      </c>
      <c r="B262" s="39" t="s">
        <v>3734</v>
      </c>
      <c r="C262" s="39" t="s">
        <v>3732</v>
      </c>
      <c r="D262" s="39" t="s">
        <v>3734</v>
      </c>
      <c r="E262" s="39" t="s">
        <v>3733</v>
      </c>
      <c r="F262" s="39" t="s">
        <v>3733</v>
      </c>
      <c r="G262" s="39">
        <v>3</v>
      </c>
      <c r="H262" s="18" t="s">
        <v>3707</v>
      </c>
      <c r="I262" s="18" t="str">
        <f>_xlfn.XLOOKUP(Survey[[#This Row],[Q1]],Survey_codes,Survey_values)</f>
        <v>Dissatisfied</v>
      </c>
      <c r="J262" s="18" t="str">
        <f>_xlfn.XLOOKUP(Survey[[#This Row],[Q2]],Survey_codes,Survey_values)</f>
        <v>Very Satisfied</v>
      </c>
      <c r="K262" s="18" t="str">
        <f>_xlfn.XLOOKUP(Survey[[#This Row],[Q5]],School_codes,School_values)</f>
        <v>Private</v>
      </c>
      <c r="L262" s="40" t="str">
        <f>_xlfn.XLOOKUP(Survey[[#This Row],[Q6]],Conference_codes,Conference_values,FALSE,-1)</f>
        <v>3+</v>
      </c>
    </row>
  </sheetData>
  <mergeCells count="2">
    <mergeCell ref="A4:H4"/>
    <mergeCell ref="I4:L4"/>
  </mergeCells>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B0945-500D-4A6D-9639-C4C9B361D23C}">
  <sheetPr codeName="Sheet10">
    <tabColor theme="6"/>
  </sheetPr>
  <dimension ref="A1:B20"/>
  <sheetViews>
    <sheetView topLeftCell="A2" zoomScaleNormal="100" workbookViewId="0">
      <selection activeCell="F12" sqref="F12"/>
    </sheetView>
  </sheetViews>
  <sheetFormatPr defaultRowHeight="14.5" x14ac:dyDescent="0.35"/>
  <cols>
    <col min="2" max="2" width="17" customWidth="1"/>
  </cols>
  <sheetData>
    <row r="1" spans="1:2" ht="28.5" x14ac:dyDescent="0.65">
      <c r="A1" s="25" t="s">
        <v>3700</v>
      </c>
    </row>
    <row r="2" spans="1:2" x14ac:dyDescent="0.35">
      <c r="A2" s="27" t="s">
        <v>3992</v>
      </c>
    </row>
    <row r="4" spans="1:2" x14ac:dyDescent="0.35">
      <c r="A4" s="41" t="s">
        <v>3993</v>
      </c>
      <c r="B4" s="41"/>
    </row>
    <row r="5" spans="1:2" x14ac:dyDescent="0.35">
      <c r="A5" s="11" t="s">
        <v>3732</v>
      </c>
      <c r="B5" s="11" t="s">
        <v>3994</v>
      </c>
    </row>
    <row r="6" spans="1:2" x14ac:dyDescent="0.35">
      <c r="A6" s="11" t="s">
        <v>3733</v>
      </c>
      <c r="B6" s="11" t="s">
        <v>3995</v>
      </c>
    </row>
    <row r="7" spans="1:2" x14ac:dyDescent="0.35">
      <c r="A7" s="11" t="s">
        <v>3734</v>
      </c>
      <c r="B7" s="11" t="s">
        <v>3996</v>
      </c>
    </row>
    <row r="8" spans="1:2" x14ac:dyDescent="0.35">
      <c r="A8" s="11" t="s">
        <v>3736</v>
      </c>
      <c r="B8" s="11" t="s">
        <v>3997</v>
      </c>
    </row>
    <row r="10" spans="1:2" x14ac:dyDescent="0.35">
      <c r="A10" s="41" t="s">
        <v>3998</v>
      </c>
      <c r="B10" s="41"/>
    </row>
    <row r="11" spans="1:2" x14ac:dyDescent="0.35">
      <c r="A11" s="11" t="s">
        <v>3732</v>
      </c>
      <c r="B11" s="11" t="s">
        <v>3710</v>
      </c>
    </row>
    <row r="12" spans="1:2" x14ac:dyDescent="0.35">
      <c r="A12" s="11" t="s">
        <v>3733</v>
      </c>
      <c r="B12" s="11" t="s">
        <v>3711</v>
      </c>
    </row>
    <row r="13" spans="1:2" x14ac:dyDescent="0.35">
      <c r="A13" s="11" t="s">
        <v>3734</v>
      </c>
      <c r="B13" s="11" t="s">
        <v>3712</v>
      </c>
    </row>
    <row r="14" spans="1:2" x14ac:dyDescent="0.35">
      <c r="A14" s="11" t="s">
        <v>3736</v>
      </c>
      <c r="B14" s="11" t="s">
        <v>3713</v>
      </c>
    </row>
    <row r="16" spans="1:2" x14ac:dyDescent="0.35">
      <c r="A16" s="41" t="s">
        <v>3999</v>
      </c>
      <c r="B16" s="41"/>
    </row>
    <row r="17" spans="1:2" x14ac:dyDescent="0.35">
      <c r="A17" s="11">
        <v>0</v>
      </c>
      <c r="B17" s="11">
        <v>0</v>
      </c>
    </row>
    <row r="18" spans="1:2" x14ac:dyDescent="0.35">
      <c r="A18" s="11">
        <v>1</v>
      </c>
      <c r="B18" s="11">
        <v>1</v>
      </c>
    </row>
    <row r="19" spans="1:2" x14ac:dyDescent="0.35">
      <c r="A19" s="11">
        <v>2</v>
      </c>
      <c r="B19" s="11">
        <v>2</v>
      </c>
    </row>
    <row r="20" spans="1:2" x14ac:dyDescent="0.35">
      <c r="A20" s="11">
        <v>3</v>
      </c>
      <c r="B20" s="11" t="s">
        <v>3715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08C7C-018E-40D5-8DAE-C32B81E0A192}">
  <sheetPr codeName="Sheet11">
    <tabColor theme="6"/>
  </sheetPr>
  <dimension ref="A1:F14"/>
  <sheetViews>
    <sheetView zoomScaleNormal="100" workbookViewId="0">
      <selection activeCell="F5" sqref="F5"/>
    </sheetView>
  </sheetViews>
  <sheetFormatPr defaultRowHeight="14.5" x14ac:dyDescent="0.35"/>
  <cols>
    <col min="1" max="1" width="12.6328125" bestFit="1" customWidth="1"/>
    <col min="2" max="2" width="15.26953125" bestFit="1" customWidth="1"/>
    <col min="3" max="3" width="10.36328125" bestFit="1" customWidth="1"/>
    <col min="4" max="4" width="7.90625" bestFit="1" customWidth="1"/>
    <col min="5" max="5" width="12.1796875" bestFit="1" customWidth="1"/>
    <col min="6" max="6" width="10.7265625" bestFit="1" customWidth="1"/>
    <col min="7" max="7" width="12.6328125" bestFit="1" customWidth="1"/>
    <col min="8" max="8" width="16.54296875" bestFit="1" customWidth="1"/>
    <col min="9" max="9" width="9.453125" bestFit="1" customWidth="1"/>
    <col min="10" max="10" width="19.54296875" bestFit="1" customWidth="1"/>
    <col min="11" max="11" width="14" bestFit="1" customWidth="1"/>
    <col min="12" max="12" width="9.453125" bestFit="1" customWidth="1"/>
    <col min="13" max="13" width="17.08984375" bestFit="1" customWidth="1"/>
    <col min="14" max="14" width="10.7265625" bestFit="1" customWidth="1"/>
  </cols>
  <sheetData>
    <row r="1" spans="1:6" ht="28.5" x14ac:dyDescent="0.65">
      <c r="A1" s="25" t="s">
        <v>3700</v>
      </c>
    </row>
    <row r="2" spans="1:6" x14ac:dyDescent="0.35">
      <c r="A2" s="27" t="s">
        <v>4000</v>
      </c>
    </row>
    <row r="4" spans="1:6" x14ac:dyDescent="0.35">
      <c r="A4" s="66" t="s">
        <v>4108</v>
      </c>
      <c r="B4" s="66" t="s">
        <v>4111</v>
      </c>
    </row>
    <row r="5" spans="1:6" x14ac:dyDescent="0.35">
      <c r="A5" s="66" t="s">
        <v>4109</v>
      </c>
      <c r="B5" t="s">
        <v>3997</v>
      </c>
      <c r="C5" t="s">
        <v>3996</v>
      </c>
      <c r="D5" t="s">
        <v>3995</v>
      </c>
      <c r="E5" t="s">
        <v>3994</v>
      </c>
      <c r="F5" t="s">
        <v>4110</v>
      </c>
    </row>
    <row r="6" spans="1:6" x14ac:dyDescent="0.35">
      <c r="A6" s="30" t="s">
        <v>3708</v>
      </c>
      <c r="B6">
        <v>7</v>
      </c>
      <c r="C6">
        <v>10</v>
      </c>
      <c r="D6">
        <v>9</v>
      </c>
      <c r="E6">
        <v>4</v>
      </c>
      <c r="F6">
        <v>30</v>
      </c>
    </row>
    <row r="7" spans="1:6" x14ac:dyDescent="0.35">
      <c r="A7" s="30" t="s">
        <v>3707</v>
      </c>
      <c r="B7">
        <v>7</v>
      </c>
      <c r="C7">
        <v>6</v>
      </c>
      <c r="D7">
        <v>27</v>
      </c>
      <c r="E7">
        <v>66</v>
      </c>
      <c r="F7">
        <v>106</v>
      </c>
    </row>
    <row r="8" spans="1:6" x14ac:dyDescent="0.35">
      <c r="A8" s="30" t="s">
        <v>4110</v>
      </c>
      <c r="B8">
        <v>14</v>
      </c>
      <c r="C8">
        <v>16</v>
      </c>
      <c r="D8">
        <v>36</v>
      </c>
      <c r="E8">
        <v>70</v>
      </c>
      <c r="F8">
        <v>136</v>
      </c>
    </row>
    <row r="10" spans="1:6" x14ac:dyDescent="0.35">
      <c r="A10" s="66" t="s">
        <v>4108</v>
      </c>
      <c r="B10" s="66" t="s">
        <v>4111</v>
      </c>
    </row>
    <row r="11" spans="1:6" x14ac:dyDescent="0.35">
      <c r="A11" s="66" t="s">
        <v>4109</v>
      </c>
      <c r="B11" t="s">
        <v>3997</v>
      </c>
      <c r="C11" t="s">
        <v>3996</v>
      </c>
      <c r="D11" t="s">
        <v>3995</v>
      </c>
      <c r="E11" t="s">
        <v>3994</v>
      </c>
      <c r="F11" t="s">
        <v>4110</v>
      </c>
    </row>
    <row r="12" spans="1:6" x14ac:dyDescent="0.35">
      <c r="A12" s="30" t="s">
        <v>3708</v>
      </c>
      <c r="B12">
        <v>1</v>
      </c>
      <c r="C12">
        <v>8</v>
      </c>
      <c r="D12">
        <v>14</v>
      </c>
      <c r="E12">
        <v>7</v>
      </c>
      <c r="F12">
        <v>30</v>
      </c>
    </row>
    <row r="13" spans="1:6" x14ac:dyDescent="0.35">
      <c r="A13" s="30" t="s">
        <v>3707</v>
      </c>
      <c r="B13">
        <v>1</v>
      </c>
      <c r="C13">
        <v>6</v>
      </c>
      <c r="D13">
        <v>29</v>
      </c>
      <c r="E13">
        <v>70</v>
      </c>
      <c r="F13">
        <v>106</v>
      </c>
    </row>
    <row r="14" spans="1:6" x14ac:dyDescent="0.35">
      <c r="A14" s="30" t="s">
        <v>4110</v>
      </c>
      <c r="B14">
        <v>2</v>
      </c>
      <c r="C14">
        <v>14</v>
      </c>
      <c r="D14">
        <v>43</v>
      </c>
      <c r="E14">
        <v>77</v>
      </c>
      <c r="F14">
        <v>136</v>
      </c>
    </row>
  </sheetData>
  <pageMargins left="0.7" right="0.7" top="0.75" bottom="0.75" header="0.3" footer="0.3"/>
  <pageSetup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025D9-1FB5-4F80-9B1B-C1C0B607889E}">
  <sheetPr codeName="Sheet13">
    <tabColor theme="6"/>
  </sheetPr>
  <dimension ref="A1:D32"/>
  <sheetViews>
    <sheetView showGridLines="0" topLeftCell="A10" zoomScaleNormal="100" workbookViewId="0">
      <selection activeCell="F28" sqref="F28"/>
    </sheetView>
  </sheetViews>
  <sheetFormatPr defaultRowHeight="14.5" x14ac:dyDescent="0.35"/>
  <cols>
    <col min="1" max="1" width="3" customWidth="1"/>
    <col min="2" max="2" width="5" customWidth="1"/>
    <col min="3" max="3" width="4.26953125" customWidth="1"/>
    <col min="4" max="4" width="92.7265625" customWidth="1"/>
  </cols>
  <sheetData>
    <row r="1" spans="1:4" ht="28.5" x14ac:dyDescent="0.65">
      <c r="A1" s="25" t="s">
        <v>3700</v>
      </c>
    </row>
    <row r="2" spans="1:4" x14ac:dyDescent="0.35">
      <c r="B2" s="27" t="s">
        <v>3717</v>
      </c>
    </row>
    <row r="4" spans="1:4" x14ac:dyDescent="0.35">
      <c r="B4" s="42" t="s">
        <v>4001</v>
      </c>
      <c r="C4" s="43" t="s">
        <v>4002</v>
      </c>
      <c r="D4" s="44"/>
    </row>
    <row r="5" spans="1:4" x14ac:dyDescent="0.35">
      <c r="B5" s="45"/>
      <c r="C5" s="46" t="s">
        <v>4003</v>
      </c>
      <c r="D5" s="47" t="s">
        <v>3994</v>
      </c>
    </row>
    <row r="6" spans="1:4" x14ac:dyDescent="0.35">
      <c r="B6" s="45"/>
      <c r="C6" s="46" t="s">
        <v>4004</v>
      </c>
      <c r="D6" s="47" t="s">
        <v>3995</v>
      </c>
    </row>
    <row r="7" spans="1:4" x14ac:dyDescent="0.35">
      <c r="B7" s="45"/>
      <c r="C7" s="46" t="s">
        <v>4005</v>
      </c>
      <c r="D7" s="47" t="s">
        <v>4006</v>
      </c>
    </row>
    <row r="8" spans="1:4" x14ac:dyDescent="0.35">
      <c r="B8" s="45"/>
      <c r="C8" s="46" t="s">
        <v>4007</v>
      </c>
      <c r="D8" s="47" t="s">
        <v>3997</v>
      </c>
    </row>
    <row r="9" spans="1:4" x14ac:dyDescent="0.35">
      <c r="B9" s="45" t="s">
        <v>4008</v>
      </c>
      <c r="C9" s="46" t="s">
        <v>4009</v>
      </c>
      <c r="D9" s="47"/>
    </row>
    <row r="10" spans="1:4" x14ac:dyDescent="0.35">
      <c r="B10" s="45"/>
      <c r="C10" s="46" t="s">
        <v>4003</v>
      </c>
      <c r="D10" s="47" t="s">
        <v>3994</v>
      </c>
    </row>
    <row r="11" spans="1:4" x14ac:dyDescent="0.35">
      <c r="B11" s="45"/>
      <c r="C11" s="46" t="s">
        <v>4004</v>
      </c>
      <c r="D11" s="47" t="s">
        <v>3995</v>
      </c>
    </row>
    <row r="12" spans="1:4" x14ac:dyDescent="0.35">
      <c r="B12" s="45"/>
      <c r="C12" s="46" t="s">
        <v>4005</v>
      </c>
      <c r="D12" s="47" t="s">
        <v>4006</v>
      </c>
    </row>
    <row r="13" spans="1:4" x14ac:dyDescent="0.35">
      <c r="B13" s="45"/>
      <c r="C13" s="46" t="s">
        <v>4007</v>
      </c>
      <c r="D13" s="47" t="s">
        <v>3997</v>
      </c>
    </row>
    <row r="14" spans="1:4" x14ac:dyDescent="0.35">
      <c r="B14" s="45" t="s">
        <v>4010</v>
      </c>
      <c r="C14" s="46" t="s">
        <v>4011</v>
      </c>
      <c r="D14" s="47"/>
    </row>
    <row r="15" spans="1:4" x14ac:dyDescent="0.35">
      <c r="B15" s="45"/>
      <c r="C15" s="46" t="s">
        <v>4003</v>
      </c>
      <c r="D15" s="47" t="s">
        <v>3994</v>
      </c>
    </row>
    <row r="16" spans="1:4" x14ac:dyDescent="0.35">
      <c r="B16" s="45"/>
      <c r="C16" s="46" t="s">
        <v>4004</v>
      </c>
      <c r="D16" s="47" t="s">
        <v>3995</v>
      </c>
    </row>
    <row r="17" spans="2:4" x14ac:dyDescent="0.35">
      <c r="B17" s="45"/>
      <c r="C17" s="46" t="s">
        <v>4005</v>
      </c>
      <c r="D17" s="47" t="s">
        <v>4006</v>
      </c>
    </row>
    <row r="18" spans="2:4" x14ac:dyDescent="0.35">
      <c r="B18" s="45"/>
      <c r="C18" s="46" t="s">
        <v>4007</v>
      </c>
      <c r="D18" s="47" t="s">
        <v>3997</v>
      </c>
    </row>
    <row r="19" spans="2:4" x14ac:dyDescent="0.35">
      <c r="B19" s="45" t="s">
        <v>4012</v>
      </c>
      <c r="C19" s="46" t="s">
        <v>4013</v>
      </c>
      <c r="D19" s="47"/>
    </row>
    <row r="20" spans="2:4" x14ac:dyDescent="0.35">
      <c r="B20" s="45"/>
      <c r="C20" s="46" t="s">
        <v>4003</v>
      </c>
      <c r="D20" s="47" t="s">
        <v>3994</v>
      </c>
    </row>
    <row r="21" spans="2:4" x14ac:dyDescent="0.35">
      <c r="B21" s="45"/>
      <c r="C21" s="46" t="s">
        <v>4004</v>
      </c>
      <c r="D21" s="47" t="s">
        <v>3995</v>
      </c>
    </row>
    <row r="22" spans="2:4" x14ac:dyDescent="0.35">
      <c r="B22" s="45"/>
      <c r="C22" s="46" t="s">
        <v>4005</v>
      </c>
      <c r="D22" s="47" t="s">
        <v>4006</v>
      </c>
    </row>
    <row r="23" spans="2:4" x14ac:dyDescent="0.35">
      <c r="B23" s="45"/>
      <c r="C23" s="46" t="s">
        <v>4007</v>
      </c>
      <c r="D23" s="47" t="s">
        <v>3997</v>
      </c>
    </row>
    <row r="24" spans="2:4" x14ac:dyDescent="0.35">
      <c r="B24" s="45" t="s">
        <v>4014</v>
      </c>
      <c r="C24" s="46" t="s">
        <v>4015</v>
      </c>
      <c r="D24" s="47"/>
    </row>
    <row r="25" spans="2:4" x14ac:dyDescent="0.35">
      <c r="B25" s="45"/>
      <c r="C25" s="46" t="s">
        <v>4003</v>
      </c>
      <c r="D25" s="47" t="s">
        <v>4016</v>
      </c>
    </row>
    <row r="26" spans="2:4" x14ac:dyDescent="0.35">
      <c r="B26" s="45"/>
      <c r="C26" s="46" t="s">
        <v>4004</v>
      </c>
      <c r="D26" s="47" t="s">
        <v>4017</v>
      </c>
    </row>
    <row r="27" spans="2:4" x14ac:dyDescent="0.35">
      <c r="B27" s="45"/>
      <c r="C27" s="46" t="s">
        <v>4005</v>
      </c>
      <c r="D27" s="47" t="s">
        <v>4018</v>
      </c>
    </row>
    <row r="28" spans="2:4" x14ac:dyDescent="0.35">
      <c r="B28" s="45"/>
      <c r="C28" s="46" t="s">
        <v>4007</v>
      </c>
      <c r="D28" s="47" t="s">
        <v>4019</v>
      </c>
    </row>
    <row r="29" spans="2:4" x14ac:dyDescent="0.35">
      <c r="B29" s="45" t="s">
        <v>4020</v>
      </c>
      <c r="C29" s="46" t="s">
        <v>4021</v>
      </c>
      <c r="D29" s="47"/>
    </row>
    <row r="30" spans="2:4" x14ac:dyDescent="0.35">
      <c r="B30" s="45" t="s">
        <v>4022</v>
      </c>
      <c r="C30" s="46" t="s">
        <v>4023</v>
      </c>
      <c r="D30" s="47"/>
    </row>
    <row r="31" spans="2:4" x14ac:dyDescent="0.35">
      <c r="B31" s="45"/>
      <c r="C31" s="46" t="s">
        <v>4003</v>
      </c>
      <c r="D31" s="47" t="s">
        <v>463</v>
      </c>
    </row>
    <row r="32" spans="2:4" x14ac:dyDescent="0.35">
      <c r="B32" s="48"/>
      <c r="C32" s="49" t="s">
        <v>4004</v>
      </c>
      <c r="D32" s="50" t="s">
        <v>361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12</vt:i4>
      </vt:variant>
    </vt:vector>
  </HeadingPairs>
  <TitlesOfParts>
    <vt:vector size="26" baseType="lpstr">
      <vt:lpstr>Part 1-&gt;</vt:lpstr>
      <vt:lpstr>Call graph</vt:lpstr>
      <vt:lpstr>Call Sheet</vt:lpstr>
      <vt:lpstr>Part 2-&gt;</vt:lpstr>
      <vt:lpstr>Biology Grades</vt:lpstr>
      <vt:lpstr>Part 3-&gt;</vt:lpstr>
      <vt:lpstr>Applications</vt:lpstr>
      <vt:lpstr>IT and Marketing Hires</vt:lpstr>
      <vt:lpstr>Part 4-&gt;</vt:lpstr>
      <vt:lpstr>Report</vt:lpstr>
      <vt:lpstr>Survey Results</vt:lpstr>
      <vt:lpstr>Lookup Tables</vt:lpstr>
      <vt:lpstr>PivotTables</vt:lpstr>
      <vt:lpstr>Survey Questions</vt:lpstr>
      <vt:lpstr>Conference_codes</vt:lpstr>
      <vt:lpstr>Conference_values</vt:lpstr>
      <vt:lpstr>'IT and Marketing Hires'!Criteria</vt:lpstr>
      <vt:lpstr>'IT and Marketing Hires'!Extract</vt:lpstr>
      <vt:lpstr>'Call Sheet'!Print_Area</vt:lpstr>
      <vt:lpstr>'Call Sheet'!Print_Titles</vt:lpstr>
      <vt:lpstr>School_codes</vt:lpstr>
      <vt:lpstr>School_values</vt:lpstr>
      <vt:lpstr>Student_Data</vt:lpstr>
      <vt:lpstr>Student_ID</vt:lpstr>
      <vt:lpstr>Survey_codes</vt:lpstr>
      <vt:lpstr>Survey_values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Stefan Welch</dc:creator>
  <cp:keywords/>
  <dc:description/>
  <cp:lastModifiedBy>Harshaanth Thiyagaraja Kumar</cp:lastModifiedBy>
  <cp:revision/>
  <cp:lastPrinted>2023-06-25T21:29:57Z</cp:lastPrinted>
  <dcterms:created xsi:type="dcterms:W3CDTF">2015-07-06T18:04:26Z</dcterms:created>
  <dcterms:modified xsi:type="dcterms:W3CDTF">2024-08-14T17:12:31Z</dcterms:modified>
  <cp:category/>
  <cp:contentStatus/>
</cp:coreProperties>
</file>