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414\Desktop\MFRP Smart Shop\documents\"/>
    </mc:Choice>
  </mc:AlternateContent>
  <bookViews>
    <workbookView xWindow="0" yWindow="1410" windowWidth="12000" windowHeight="6585" tabRatio="711" activeTab="4"/>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30" i="13" l="1"/>
  <c r="M30" i="13"/>
  <c r="P4" i="13"/>
  <c r="R29" i="13" l="1"/>
  <c r="Q29" i="13"/>
  <c r="P29" i="13"/>
  <c r="R28" i="13"/>
  <c r="Q28" i="13"/>
  <c r="P28" i="13"/>
  <c r="R27" i="13"/>
  <c r="Q27" i="13"/>
  <c r="P27" i="13"/>
  <c r="R26" i="13"/>
  <c r="Q26" i="13"/>
  <c r="P26" i="13"/>
  <c r="R25" i="13"/>
  <c r="Q25" i="13"/>
  <c r="P25" i="13"/>
  <c r="R24" i="13"/>
  <c r="Q24" i="13"/>
  <c r="P24" i="13"/>
  <c r="R23" i="13"/>
  <c r="Q23" i="13"/>
  <c r="P23" i="13"/>
  <c r="R22" i="13"/>
  <c r="Q22" i="13"/>
  <c r="P22" i="13"/>
  <c r="R21" i="13"/>
  <c r="Q21" i="13"/>
  <c r="P21" i="13"/>
  <c r="R20" i="13"/>
  <c r="Q20" i="13"/>
  <c r="P20" i="13"/>
  <c r="R19" i="13"/>
  <c r="Q19" i="13"/>
  <c r="P19" i="13"/>
  <c r="R18" i="13"/>
  <c r="Q18" i="13"/>
  <c r="P18" i="13"/>
  <c r="R17" i="13"/>
  <c r="Q17" i="13"/>
  <c r="P17" i="13"/>
  <c r="Q4" i="13" l="1"/>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A4" i="14"/>
  <c r="B7" i="14"/>
  <c r="F7" i="14" s="1"/>
  <c r="C7" i="14"/>
  <c r="G7" i="14"/>
  <c r="H6" i="17"/>
  <c r="H7" i="17"/>
  <c r="H8" i="17"/>
  <c r="E4" i="14" l="1"/>
  <c r="E7" i="14"/>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<sst xmlns="http://schemas.openxmlformats.org/spreadsheetml/2006/main" count="621" uniqueCount="281">
  <si>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</si>
  <si>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</si>
  <si>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</si>
  <si>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</si>
  <si>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</si>
  <si>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</si>
  <si>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</si>
  <si>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</si>
  <si>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</si>
  <si>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</si>
  <si>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</si>
  <si>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</si>
  <si>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</si>
  <si>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</si>
  <si>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</si>
  <si>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</si>
  <si>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</si>
  <si>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</si>
  <si>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</si>
  <si>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</si>
  <si>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</si>
  <si>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</si>
  <si>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</si>
  <si>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</si>
  <si>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</si>
  <si>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</si>
  <si>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</si>
  <si>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</si>
  <si>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</si>
  <si>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</si>
  <si>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</si>
  <si>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</si>
  <si>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</si>
  <si>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</si>
  <si>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</si>
  <si>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</si>
  <si>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</si>
  <si>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</si>
  <si>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</si>
  <si>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</si>
  <si>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</si>
  <si>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</si>
  <si>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</si>
  <si>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</si>
  <si>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</si>
  <si>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</si>
  <si>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</si>
  <si>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</si>
  <si>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</si>
  <si>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</si>
  <si>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</si>
  <si>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</si>
  <si>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</si>
  <si>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</si>
  <si>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</si>
  <si>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</si>
  <si>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</si>
  <si>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</si>
  <si>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</si>
  <si>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</si>
  <si>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</si>
  <si>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</si>
  <si>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</si>
  <si>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</si>
  <si>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</si>
  <si>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</si>
  <si>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</si>
  <si>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</si>
  <si>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</si>
  <si>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</si>
  <si>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</si>
  <si>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</si>
  <si>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</si>
  <si>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</si>
  <si>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</si>
  <si>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</si>
  <si>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</si>
  <si>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</si>
  <si>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</si>
  <si>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</si>
  <si>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</si>
  <si>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</si>
  <si>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</si>
  <si>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</si>
  <si>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</si>
  <si>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</si>
  <si>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</si>
  <si>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</si>
  <si>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</si>
  <si>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</si>
  <si>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</si>
  <si>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</si>
  <si>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</si>
  <si>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</si>
  <si>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</si>
  <si>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</si>
  <si>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</si>
  <si>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</si>
  <si>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</si>
  <si>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</si>
  <si>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</si>
  <si>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</si>
  <si>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</si>
  <si>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</si>
  <si>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</si>
  <si>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</si>
  <si>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</si>
  <si>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</si>
  <si>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</si>
  <si>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</si>
  <si>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</si>
  <si>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</si>
  <si>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</si>
  <si>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</si>
  <si>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</si>
  <si>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</si>
  <si>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</si>
  <si>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</si>
  <si>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</si>
  <si>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</si>
  <si>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Average</t>
  </si>
  <si>
    <t>TBU</t>
  </si>
  <si>
    <t>User Registration</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</si>
  <si>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</si>
  <si>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</si>
  <si>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</si>
  <si>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</si>
  <si>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</si>
  <si>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</si>
  <si>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</si>
  <si>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</si>
  <si>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</si>
  <si>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</si>
  <si>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</si>
  <si>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</si>
  <si>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</si>
  <si>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</si>
  <si>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</si>
  <si>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</si>
  <si>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</si>
  <si>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</si>
  <si>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</si>
  <si>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</si>
  <si>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</si>
  <si>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</si>
  <si>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</si>
  <si>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6 / Req_3.1 to Req_3.2</t>
  </si>
  <si>
    <t>FS 1</t>
  </si>
  <si>
    <t>FS 2</t>
  </si>
  <si>
    <t>FS 3</t>
  </si>
  <si>
    <t>FS 4</t>
  </si>
  <si>
    <t>FS 5</t>
  </si>
  <si>
    <t>FS 6</t>
  </si>
  <si>
    <t>FS 7</t>
  </si>
  <si>
    <t>FS 8</t>
  </si>
  <si>
    <t>FS 9</t>
  </si>
  <si>
    <t>FS 10</t>
  </si>
  <si>
    <t>FS 11</t>
  </si>
  <si>
    <t>FS 12</t>
  </si>
  <si>
    <t>FS 13</t>
  </si>
  <si>
    <t>Smart Shop</t>
  </si>
  <si>
    <r>
      <t xml:space="preserve">Product Backlog - Instructions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</si>
  <si>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</si>
  <si>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</si>
  <si>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</si>
  <si>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</si>
  <si>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Contact Number, User Id, Password</t>
  </si>
  <si>
    <t>On successful login of the user account, user should be able to search for products available in the stock. Ability of the portal to allow the user to sort the displayed items.</t>
  </si>
  <si>
    <t>The objective of this requirement is to allow the user to check the availability of products in store and sort</t>
  </si>
  <si>
    <t>On selecting the required product, system to display the exact location of the product to ease the customer in picking it.</t>
  </si>
  <si>
    <t>The objective of this requirement is to assist the user in finding the location of the product</t>
  </si>
  <si>
    <t xml:space="preserve">FS 7 / Req_3.3 </t>
  </si>
  <si>
    <t>Portal to allow the Admin to create user accounts with Shop Manager provileges by filling the below details and submit the new user creation:
First Name, Last Name, Age, Gender, Contact Number, User Id, Password</t>
  </si>
  <si>
    <t>FS 8 / Req_4.1 to Req_4.3</t>
  </si>
  <si>
    <t>The objective of this requirement is to allow the admin to create user account with shop manager privileges</t>
  </si>
  <si>
    <t>The objective of this requirement is to perform field level validation and save the user profile</t>
  </si>
  <si>
    <t xml:space="preserve">Failing to provide information on the mandatory fields be provided with an alert message – ‘Please update the highlighted mandatory field(s).’ Also, highlight the missed out field in red. 
</t>
  </si>
  <si>
    <t>Post-successful field level validation, save the information in the database and, display the message ‘Your details are submitted successfully’.</t>
  </si>
  <si>
    <t xml:space="preserve">FS 9 / Req_4.4 </t>
  </si>
  <si>
    <t>FS 10 / Req_4.5 to Req_4.6</t>
  </si>
  <si>
    <t>The objective of this requirement is to authenticate the shop manager credentials.</t>
  </si>
  <si>
    <t>FS 11 / Req_5.1</t>
  </si>
  <si>
    <t>When the shop manager Logs in with valid details he should be allowed to add/modify/delete or update the products in the inventory.</t>
  </si>
  <si>
    <t>The objective of this requirement is to allow the shop manager to perform stock management functions</t>
  </si>
  <si>
    <t>FS 12 / Req_6.1</t>
  </si>
  <si>
    <t>FS 13 / Req_6.2 to Req_6.3</t>
  </si>
  <si>
    <t>1. Shop manager needs to fill the basic details of the product like product name, product image,  number of items available, date of manf and date of exp” 
2. Clicking ‘Submit’ should validate the datatype constraints for each field and update the stock.</t>
  </si>
  <si>
    <t>The objective of this requirement is to allow the shop manager to validate the stock details and save to database</t>
  </si>
  <si>
    <t xml:space="preserve">A registered Shop manager
– is able to click ‘Login’ link, after keying in ‘UserID’ &amp; ‘Password’ field and get his credentials authenticated with the existing database entry, along with the additional provileges provided for the admin account.
</t>
  </si>
  <si>
    <t>A registered user – is able to click ‘Login’ link, after keying in ‘UserID’ &amp; ‘Password’ field and get his credentials authenticated with the existing database entry.</t>
  </si>
  <si>
    <t>Searching for the product</t>
  </si>
  <si>
    <t xml:space="preserve">Shop manager
Registration
</t>
  </si>
  <si>
    <t>Shop Manager credentail authentication</t>
  </si>
  <si>
    <t>Stock Management</t>
  </si>
  <si>
    <t>FS 1 / Req_1.1</t>
  </si>
  <si>
    <t>Product details addition</t>
  </si>
  <si>
    <t>Billing / Update Stock on billing</t>
  </si>
  <si>
    <t>Update Purchase history</t>
  </si>
  <si>
    <t>Update the Aisle and shelf details for the product</t>
  </si>
  <si>
    <t>Flash offers</t>
  </si>
  <si>
    <t>Update Offers / Deals</t>
  </si>
  <si>
    <t>Purchase Points</t>
  </si>
  <si>
    <t>Utilize purchase points on shopping</t>
  </si>
  <si>
    <t>New Products flash</t>
  </si>
  <si>
    <t>Display Purchase History</t>
  </si>
  <si>
    <t>Recommend products</t>
  </si>
  <si>
    <t>Log off</t>
  </si>
  <si>
    <t>Other validations</t>
  </si>
  <si>
    <t>FS 14</t>
  </si>
  <si>
    <t>FS 15</t>
  </si>
  <si>
    <t>FS 16</t>
  </si>
  <si>
    <t>FS 17</t>
  </si>
  <si>
    <t>FS 18</t>
  </si>
  <si>
    <t>FS 19</t>
  </si>
  <si>
    <t>FS 20</t>
  </si>
  <si>
    <t>FS 21</t>
  </si>
  <si>
    <t>FS 22</t>
  </si>
  <si>
    <t>FS 23</t>
  </si>
  <si>
    <t>FS 24</t>
  </si>
  <si>
    <t>FS 25</t>
  </si>
  <si>
    <t>FS 26</t>
  </si>
  <si>
    <t>FEA 14</t>
  </si>
  <si>
    <t>FEA 15</t>
  </si>
  <si>
    <t>FEA 16</t>
  </si>
  <si>
    <t>FEA 17</t>
  </si>
  <si>
    <t>FEA 18</t>
  </si>
  <si>
    <t>FEA 19</t>
  </si>
  <si>
    <t>FEA 20</t>
  </si>
  <si>
    <t>FEA 21</t>
  </si>
  <si>
    <t>FEA 22</t>
  </si>
  <si>
    <t>FEA 23</t>
  </si>
  <si>
    <t>FEA 24</t>
  </si>
  <si>
    <t>FEA 25</t>
  </si>
  <si>
    <t>FEA 26</t>
  </si>
  <si>
    <t>Shop manager needs to fill in the required fields for adding a new product.</t>
  </si>
  <si>
    <t>1. Shop manager needs to generate bill for the selected products of the customer.
2. Upon billing system should update the stock based on the billed quantity.</t>
  </si>
  <si>
    <t>System need to update the Purchase history once billing is done for the customer.</t>
  </si>
  <si>
    <t>Shop manager need to update the aisle and shelf details</t>
  </si>
  <si>
    <t>System need to flash the offers and deals for that day.</t>
  </si>
  <si>
    <t>Shop manager need to update the Offers / Deals for the day</t>
  </si>
  <si>
    <t>System need to update the Purchase points for the billed amount.</t>
  </si>
  <si>
    <t>User need to utilize the total purchase points when the limit is reached.</t>
  </si>
  <si>
    <t>System need to display the New products available in the store to the customer.</t>
  </si>
  <si>
    <t>System need to display the purchase history for the customer</t>
  </si>
  <si>
    <t>System need to display recommend products based on the previous purchase / search</t>
  </si>
  <si>
    <t>System need to disconnect from the system when User clicks Log off</t>
  </si>
  <si>
    <t>System need to allow add on validations like Forget User ID, Forget Password</t>
  </si>
  <si>
    <t>Low</t>
  </si>
  <si>
    <t>Medium</t>
  </si>
  <si>
    <t>The objective of this requirement is to allow the shop manager  to update the Product details.</t>
  </si>
  <si>
    <t>The objective of this requirement is  to allow the Shop manager to update the aisle and shelf details</t>
  </si>
  <si>
    <t>The objective of this requirement is to allow  the system to flash the offers and deals for that day.</t>
  </si>
  <si>
    <t>The objective of this requirement is to allow the Shop manager to update the Offers / Deals for the day.</t>
  </si>
  <si>
    <t>The objective of this requirement is to allow the system  to update the Purchase points for the billed amount.</t>
  </si>
  <si>
    <t>The objective of this requirement is to allow user to utilize the total purchase points when the limit is reached.</t>
  </si>
  <si>
    <t>The objective of this requirement is to allow  the system to display the New products available in the store to the customer.</t>
  </si>
  <si>
    <t>The objective of this requirement is to allow system  to display the purchase history for the customer</t>
  </si>
  <si>
    <t>The objective of this requirement is to allow  system to display recommend products based on the previous purchase / search</t>
  </si>
  <si>
    <t>The objective of this requirement is to allow system  to disconnect from the system on clicking Log off</t>
  </si>
  <si>
    <t>The objective of this requirement is to allow  system to add on validations like Forget User ID, Forget Password</t>
  </si>
  <si>
    <t>The objective of this requirement is to allow the shop manager to generate bill for the selected products of the customer.
2. Upon billing system should update the stock based on the billed quantity.</t>
  </si>
  <si>
    <t>The objective of this requirement is to allow the System to update the Purchase history once billing is done for the customer.</t>
  </si>
  <si>
    <t>FS 14 / Req_7.1 to 7.6</t>
  </si>
  <si>
    <t>FS 15 / Req_8.1 to 8.6, 9.1</t>
  </si>
  <si>
    <t>FS 16 / Req_10.1</t>
  </si>
  <si>
    <t>FS 17 / Req_11.1 to 11.4</t>
  </si>
  <si>
    <t>FS 18 / Req_12.1 to 12.3</t>
  </si>
  <si>
    <t>FS 19 / Req_13.1 to 13.5</t>
  </si>
  <si>
    <t>FS 20 / Req_14.1</t>
  </si>
  <si>
    <t>FS 21 / Req_15.1 to 15.5</t>
  </si>
  <si>
    <t>FS 22 / Req_16.1 to 16.2</t>
  </si>
  <si>
    <t>FS 23 / Req_17.1</t>
  </si>
  <si>
    <t>FS 24 / Req_18.1</t>
  </si>
  <si>
    <t>FS 25 / Req_19.1</t>
  </si>
  <si>
    <t>FS 26 / Req_20.1 to 20.5</t>
  </si>
  <si>
    <t>Vijayadithya</t>
  </si>
  <si>
    <t>Develpoer</t>
  </si>
  <si>
    <t>VD</t>
  </si>
  <si>
    <t>26/11</t>
  </si>
  <si>
    <t>COMPLETED</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</si>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</sst>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9"/>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92">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31" fillId="0" borderId="0" xfId="0" applyFont="1" applyAlignment="1">
      <alignment horizontal="center" vertical="center"/>
    </xf>
    <xf numFmtId="0" fontId="30" fillId="0" borderId="27" xfId="0" applyFont="1" applyBorder="1" applyAlignment="1">
      <alignment horizontal="justify" vertical="center" wrapText="1"/>
    </xf>
    <xf numFmtId="0" fontId="30" fillId="0" borderId="28" xfId="0" applyFont="1" applyBorder="1" applyAlignment="1">
      <alignment horizontal="justify" vertical="center" wrapText="1"/>
    </xf>
    <xf numFmtId="0" fontId="30" fillId="0" borderId="5" xfId="0" applyFont="1" applyBorder="1" applyAlignment="1">
      <alignment horizontal="justify" vertical="center" wrapText="1"/>
    </xf>
    <xf numFmtId="0" fontId="30" fillId="0" borderId="14" xfId="0" applyFont="1" applyBorder="1" applyAlignment="1">
      <alignment horizontal="left" vertical="center" wrapText="1"/>
    </xf>
    <xf numFmtId="0" fontId="31" fillId="0" borderId="5" xfId="0" applyFont="1" applyBorder="1" applyAlignment="1">
      <alignment horizontal="left" vertical="top"/>
    </xf>
    <xf numFmtId="0" fontId="31" fillId="0" borderId="5" xfId="0" applyFont="1" applyBorder="1" applyAlignment="1">
      <alignment horizontal="center" vertical="center"/>
    </xf>
    <xf numFmtId="0" fontId="1" fillId="0" borderId="5" xfId="0" applyFont="1" applyFill="1" applyBorder="1" applyAlignment="1">
      <alignment horizontal="left" vertical="center" wrapText="1"/>
    </xf>
    <xf numFmtId="164" fontId="1" fillId="2" borderId="5" xfId="0" applyNumberFormat="1" applyFont="1" applyFill="1" applyBorder="1" applyAlignment="1">
      <alignment horizontal="justify"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29" fillId="6" borderId="5" xfId="0" applyFont="1" applyFill="1" applyBorder="1" applyProtection="1">
      <protection locked="0"/>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numCache>
            </c:numRef>
          </c:cat>
          <c:val>
            <c:numRef>
              <c:f>'Report Data'!$D$4:$D$6</c:f>
              <c:numCache>
                <c:formatCode>General</c:formatCode>
                <c:ptCount val="3"/>
                <c:pt idx="0">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numCache>
            </c:numRef>
          </c:cat>
          <c:val>
            <c:numRef>
              <c:f>'Report Data'!$E$4:$E$6</c:f>
              <c:numCache>
                <c:formatCode>General</c:formatCode>
                <c:ptCount val="3"/>
                <c:pt idx="0">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numCache>
            </c:numRef>
          </c:cat>
          <c:val>
            <c:numRef>
              <c:f>'Report Data'!$F$4:$F$6</c:f>
              <c:numCache>
                <c:formatCode>General</c:formatCode>
                <c:ptCount val="3"/>
                <c:pt idx="0">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numCache>
            </c:numRef>
          </c:cat>
          <c:val>
            <c:numRef>
              <c:f>'Report Data'!$G$4:$G$6</c:f>
              <c:numCache>
                <c:formatCode>General</c:formatCode>
                <c:ptCount val="3"/>
                <c:pt idx="0">
                  <c:v>6.3</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3">
                  <c:v>Not Assigned</c:v>
                </c:pt>
              </c:strCache>
            </c:strRef>
          </c:cat>
          <c:val>
            <c:numRef>
              <c:f>'Report Data'!$C$4:$C$7</c:f>
              <c:numCache>
                <c:formatCode>General</c:formatCode>
                <c:ptCount val="4"/>
                <c:pt idx="0">
                  <c:v>6</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0" zoomScaleNormal="100" workbookViewId="0">
      <selection activeCell="D29" sqref="D2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4"/>
      <c r="C6" s="145"/>
      <c r="D6" s="145"/>
      <c r="E6" s="145"/>
      <c r="F6" s="145"/>
      <c r="G6" s="146"/>
    </row>
    <row r="7" spans="2:7" ht="21" customHeight="1" x14ac:dyDescent="0.2">
      <c r="B7" s="144"/>
      <c r="C7" s="145"/>
      <c r="D7" s="145"/>
      <c r="E7" s="145"/>
      <c r="F7" s="145"/>
      <c r="G7" s="146"/>
    </row>
    <row r="8" spans="2:7" ht="29.25" customHeight="1" x14ac:dyDescent="0.2">
      <c r="B8" s="144" t="s">
        <v>160</v>
      </c>
      <c r="C8" s="145"/>
      <c r="D8" s="145"/>
      <c r="E8" s="145"/>
      <c r="F8" s="145"/>
      <c r="G8" s="146"/>
    </row>
    <row r="9" spans="2:7" ht="23.25" x14ac:dyDescent="0.2">
      <c r="B9" s="147"/>
      <c r="C9" s="148"/>
      <c r="D9" s="148"/>
      <c r="E9" s="148"/>
      <c r="F9" s="148"/>
      <c r="G9" s="149"/>
    </row>
    <row r="10" spans="2:7" ht="55.5" customHeight="1" x14ac:dyDescent="0.2">
      <c r="B10" s="144" t="s">
        <v>114</v>
      </c>
      <c r="C10" s="145"/>
      <c r="D10" s="145"/>
      <c r="E10" s="145"/>
      <c r="F10" s="145"/>
      <c r="G10" s="146"/>
    </row>
    <row r="11" spans="2:7" ht="17.45" customHeight="1" x14ac:dyDescent="0.2">
      <c r="B11" s="150"/>
      <c r="C11" s="151"/>
      <c r="D11" s="151"/>
      <c r="E11" s="151"/>
      <c r="F11" s="151"/>
      <c r="G11" s="152"/>
    </row>
    <row r="12" spans="2:7" ht="18.75" customHeight="1" x14ac:dyDescent="0.2">
      <c r="B12" s="150"/>
      <c r="C12" s="151"/>
      <c r="D12" s="151"/>
      <c r="E12" s="151"/>
      <c r="F12" s="151"/>
      <c r="G12" s="152"/>
    </row>
    <row r="13" spans="2:7" ht="20.25" x14ac:dyDescent="0.2">
      <c r="B13" s="138"/>
      <c r="C13" s="139"/>
      <c r="D13" s="139"/>
      <c r="E13" s="139"/>
      <c r="F13" s="139"/>
      <c r="G13" s="140"/>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1"/>
      <c r="C21" s="142"/>
      <c r="D21" s="142"/>
      <c r="E21" s="142"/>
      <c r="F21" s="142"/>
      <c r="G21" s="143"/>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275</v>
      </c>
      <c r="E26" s="107"/>
      <c r="F26" s="107"/>
      <c r="G26" s="51"/>
      <c r="H26" s="1"/>
    </row>
    <row r="27" spans="1:8" x14ac:dyDescent="0.2">
      <c r="B27" s="11"/>
      <c r="C27" s="42" t="s">
        <v>4</v>
      </c>
      <c r="D27" s="107" t="s">
        <v>276</v>
      </c>
      <c r="E27" s="43"/>
      <c r="F27" s="43"/>
      <c r="G27" s="51"/>
      <c r="H27" s="1"/>
    </row>
    <row r="28" spans="1:8" ht="21" customHeight="1" x14ac:dyDescent="0.2">
      <c r="B28" s="11"/>
      <c r="C28" s="42" t="s">
        <v>5</v>
      </c>
      <c r="D28" s="107" t="s">
        <v>277</v>
      </c>
      <c r="E28" s="43"/>
      <c r="F28" s="43"/>
      <c r="G28" s="51"/>
      <c r="H28" s="1"/>
    </row>
    <row r="29" spans="1:8" x14ac:dyDescent="0.2">
      <c r="B29" s="11"/>
      <c r="C29" s="42" t="s">
        <v>0</v>
      </c>
      <c r="D29" s="137" t="s">
        <v>278</v>
      </c>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43" zoomScaleNormal="100" workbookViewId="0">
      <selection activeCell="D11" sqref="D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64" t="s">
        <v>161</v>
      </c>
      <c r="C1" s="165"/>
      <c r="D1" s="165"/>
      <c r="E1" s="165"/>
      <c r="F1" s="165"/>
      <c r="G1" s="165"/>
      <c r="H1" s="165"/>
      <c r="N1" s="56"/>
      <c r="O1" s="56"/>
    </row>
    <row r="2" spans="2:15" ht="13.5" thickTop="1" x14ac:dyDescent="0.2"/>
    <row r="3" spans="2:15" ht="3" customHeight="1" x14ac:dyDescent="0.2"/>
    <row r="4" spans="2:15" ht="28.5" customHeight="1" x14ac:dyDescent="0.2">
      <c r="C4" s="166" t="s">
        <v>22</v>
      </c>
      <c r="D4" s="167"/>
    </row>
    <row r="5" spans="2:15" x14ac:dyDescent="0.2">
      <c r="C5" s="59" t="s">
        <v>23</v>
      </c>
      <c r="D5" s="59"/>
    </row>
    <row r="6" spans="2:15" x14ac:dyDescent="0.2">
      <c r="C6" s="168" t="s">
        <v>24</v>
      </c>
      <c r="D6" s="169"/>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66" t="s">
        <v>43</v>
      </c>
      <c r="D18" s="167"/>
    </row>
    <row r="19" spans="3:4" ht="107.25" customHeight="1" x14ac:dyDescent="0.2">
      <c r="C19" s="155" t="s">
        <v>44</v>
      </c>
      <c r="D19" s="170"/>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53" t="s">
        <v>73</v>
      </c>
      <c r="D35" s="154"/>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53" t="s">
        <v>80</v>
      </c>
      <c r="D40" s="154"/>
    </row>
    <row r="41" spans="1:4" ht="354.75" customHeight="1" x14ac:dyDescent="0.2">
      <c r="C41" s="155" t="s">
        <v>81</v>
      </c>
      <c r="D41" s="156"/>
    </row>
    <row r="44" spans="1:4" x14ac:dyDescent="0.2">
      <c r="C44" s="153" t="s">
        <v>82</v>
      </c>
      <c r="D44" s="154"/>
    </row>
    <row r="45" spans="1:4" ht="360.75" customHeight="1" x14ac:dyDescent="0.2">
      <c r="C45" s="155" t="s">
        <v>83</v>
      </c>
      <c r="D45" s="156"/>
    </row>
    <row r="46" spans="1:4" x14ac:dyDescent="0.2">
      <c r="C46" s="153" t="s">
        <v>84</v>
      </c>
      <c r="D46" s="154"/>
    </row>
    <row r="47" spans="1:4" ht="153" customHeight="1" x14ac:dyDescent="0.2">
      <c r="C47" s="155" t="s">
        <v>85</v>
      </c>
      <c r="D47" s="156"/>
    </row>
    <row r="50" spans="3:4" ht="33" customHeight="1" x14ac:dyDescent="0.2">
      <c r="C50" s="163" t="s">
        <v>111</v>
      </c>
      <c r="D50" s="154"/>
    </row>
    <row r="51" spans="3:4" ht="33" customHeight="1" x14ac:dyDescent="0.2">
      <c r="C51" s="157" t="s">
        <v>112</v>
      </c>
      <c r="D51" s="158"/>
    </row>
    <row r="52" spans="3:4" ht="25.5" customHeight="1" x14ac:dyDescent="0.2">
      <c r="C52" s="159"/>
      <c r="D52" s="160"/>
    </row>
    <row r="53" spans="3:4" ht="25.5" customHeight="1" x14ac:dyDescent="0.2">
      <c r="C53" s="159"/>
      <c r="D53" s="160"/>
    </row>
    <row r="54" spans="3:4" ht="18" customHeight="1" x14ac:dyDescent="0.2">
      <c r="C54" s="159"/>
      <c r="D54" s="160"/>
    </row>
    <row r="55" spans="3:4" ht="25.5" customHeight="1" x14ac:dyDescent="0.2">
      <c r="C55" s="159"/>
      <c r="D55" s="160"/>
    </row>
    <row r="56" spans="3:4" ht="25.5" customHeight="1" x14ac:dyDescent="0.2">
      <c r="C56" s="161"/>
      <c r="D56" s="162"/>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C28" sqref="C28"/>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64" t="s">
        <v>162</v>
      </c>
      <c r="C1" s="165"/>
      <c r="D1" s="165"/>
      <c r="E1" s="165"/>
      <c r="F1" s="165"/>
      <c r="G1" s="165"/>
      <c r="H1" s="165"/>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194</v>
      </c>
      <c r="C3" s="106" t="s">
        <v>124</v>
      </c>
      <c r="D3" s="106" t="s">
        <v>123</v>
      </c>
      <c r="E3" s="71" t="s">
        <v>118</v>
      </c>
      <c r="F3" s="71" t="s">
        <v>120</v>
      </c>
      <c r="G3" s="71" t="s">
        <v>116</v>
      </c>
      <c r="H3" s="71" t="s">
        <v>117</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106">
        <v>2</v>
      </c>
      <c r="B4" s="106" t="s">
        <v>142</v>
      </c>
      <c r="C4" s="106" t="s">
        <v>115</v>
      </c>
      <c r="D4" s="106" t="s">
        <v>166</v>
      </c>
      <c r="E4" s="124" t="s">
        <v>118</v>
      </c>
      <c r="F4" s="71" t="s">
        <v>120</v>
      </c>
      <c r="G4" s="71" t="s">
        <v>116</v>
      </c>
      <c r="H4" s="71" t="s">
        <v>117</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143</v>
      </c>
      <c r="C5" s="106" t="s">
        <v>125</v>
      </c>
      <c r="D5" s="106" t="s">
        <v>126</v>
      </c>
      <c r="E5" s="125" t="s">
        <v>118</v>
      </c>
      <c r="F5" s="71" t="s">
        <v>120</v>
      </c>
      <c r="G5" s="71" t="s">
        <v>116</v>
      </c>
      <c r="H5" s="71" t="s">
        <v>117</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144</v>
      </c>
      <c r="C6" s="106" t="s">
        <v>119</v>
      </c>
      <c r="D6" s="106" t="s">
        <v>189</v>
      </c>
      <c r="E6" s="125" t="s">
        <v>118</v>
      </c>
      <c r="F6" s="71" t="s">
        <v>120</v>
      </c>
      <c r="G6" s="71" t="s">
        <v>116</v>
      </c>
      <c r="H6" s="71" t="s">
        <v>117</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145</v>
      </c>
      <c r="C7" s="106" t="s">
        <v>119</v>
      </c>
      <c r="D7" s="106" t="s">
        <v>128</v>
      </c>
      <c r="E7" s="125" t="s">
        <v>118</v>
      </c>
      <c r="F7" s="71" t="s">
        <v>120</v>
      </c>
      <c r="G7" s="71" t="s">
        <v>116</v>
      </c>
      <c r="H7" s="71" t="s">
        <v>117</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76.5" x14ac:dyDescent="0.2">
      <c r="A8" s="115">
        <v>6</v>
      </c>
      <c r="B8" s="106" t="s">
        <v>146</v>
      </c>
      <c r="C8" s="106" t="s">
        <v>168</v>
      </c>
      <c r="D8" s="106" t="s">
        <v>167</v>
      </c>
      <c r="E8" s="125" t="s">
        <v>118</v>
      </c>
      <c r="F8" s="71" t="s">
        <v>120</v>
      </c>
      <c r="G8" s="71" t="s">
        <v>116</v>
      </c>
      <c r="H8" s="71" t="s">
        <v>117</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63.75" x14ac:dyDescent="0.2">
      <c r="A9" s="106">
        <v>7</v>
      </c>
      <c r="B9" s="106" t="s">
        <v>171</v>
      </c>
      <c r="C9" s="106" t="s">
        <v>170</v>
      </c>
      <c r="D9" s="106" t="s">
        <v>169</v>
      </c>
      <c r="E9" s="125" t="s">
        <v>118</v>
      </c>
      <c r="F9" s="71" t="s">
        <v>120</v>
      </c>
      <c r="G9" s="71" t="s">
        <v>116</v>
      </c>
      <c r="H9" s="71" t="s">
        <v>117</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102" x14ac:dyDescent="0.2">
      <c r="A10" s="106">
        <v>8</v>
      </c>
      <c r="B10" s="106" t="s">
        <v>173</v>
      </c>
      <c r="C10" s="106" t="s">
        <v>174</v>
      </c>
      <c r="D10" s="106" t="s">
        <v>172</v>
      </c>
      <c r="E10" s="125" t="s">
        <v>118</v>
      </c>
      <c r="F10" s="71" t="s">
        <v>120</v>
      </c>
      <c r="G10" s="71" t="s">
        <v>116</v>
      </c>
      <c r="H10" s="71" t="s">
        <v>117</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102" x14ac:dyDescent="0.2">
      <c r="A11" s="106">
        <v>9</v>
      </c>
      <c r="B11" s="106" t="s">
        <v>178</v>
      </c>
      <c r="C11" s="106" t="s">
        <v>175</v>
      </c>
      <c r="D11" s="106" t="s">
        <v>176</v>
      </c>
      <c r="E11" s="125" t="s">
        <v>118</v>
      </c>
      <c r="F11" s="71" t="s">
        <v>120</v>
      </c>
      <c r="G11" s="71" t="s">
        <v>116</v>
      </c>
      <c r="H11" s="71" t="s">
        <v>117</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63.75" x14ac:dyDescent="0.2">
      <c r="A12" s="106">
        <v>10</v>
      </c>
      <c r="B12" s="106" t="s">
        <v>179</v>
      </c>
      <c r="C12" s="106" t="s">
        <v>175</v>
      </c>
      <c r="D12" s="106" t="s">
        <v>177</v>
      </c>
      <c r="E12" s="125" t="s">
        <v>118</v>
      </c>
      <c r="F12" s="106" t="s">
        <v>120</v>
      </c>
      <c r="G12" s="71" t="s">
        <v>116</v>
      </c>
      <c r="H12" s="71" t="s">
        <v>117</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108" x14ac:dyDescent="0.2">
      <c r="A13" s="106">
        <v>11</v>
      </c>
      <c r="B13" s="106" t="s">
        <v>181</v>
      </c>
      <c r="C13" s="106" t="s">
        <v>180</v>
      </c>
      <c r="D13" s="126" t="s">
        <v>188</v>
      </c>
      <c r="E13" s="125" t="s">
        <v>118</v>
      </c>
      <c r="F13" s="106" t="s">
        <v>120</v>
      </c>
      <c r="G13" s="71" t="s">
        <v>116</v>
      </c>
      <c r="H13" s="71" t="s">
        <v>117</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63.75" x14ac:dyDescent="0.2">
      <c r="A14" s="106">
        <v>12</v>
      </c>
      <c r="B14" s="106" t="s">
        <v>184</v>
      </c>
      <c r="C14" s="106" t="s">
        <v>183</v>
      </c>
      <c r="D14" s="106" t="s">
        <v>182</v>
      </c>
      <c r="E14" s="125" t="s">
        <v>118</v>
      </c>
      <c r="F14" s="106" t="s">
        <v>120</v>
      </c>
      <c r="G14" s="71" t="s">
        <v>116</v>
      </c>
      <c r="H14" s="71" t="s">
        <v>117</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120.75" thickBot="1" x14ac:dyDescent="0.25">
      <c r="A15" s="106">
        <v>13</v>
      </c>
      <c r="B15" s="106" t="s">
        <v>185</v>
      </c>
      <c r="C15" s="106" t="s">
        <v>187</v>
      </c>
      <c r="D15" s="127" t="s">
        <v>186</v>
      </c>
      <c r="E15" s="125" t="s">
        <v>118</v>
      </c>
      <c r="F15" s="106" t="s">
        <v>120</v>
      </c>
      <c r="G15" s="71" t="s">
        <v>116</v>
      </c>
      <c r="H15" s="71" t="s">
        <v>117</v>
      </c>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ht="36.75" thickBot="1" x14ac:dyDescent="0.25">
      <c r="A16" s="106">
        <v>14</v>
      </c>
      <c r="B16" s="136" t="s">
        <v>262</v>
      </c>
      <c r="C16" s="130" t="s">
        <v>249</v>
      </c>
      <c r="D16" s="127" t="s">
        <v>234</v>
      </c>
      <c r="E16" s="125" t="s">
        <v>118</v>
      </c>
      <c r="F16" s="106" t="s">
        <v>120</v>
      </c>
      <c r="G16" s="71" t="s">
        <v>116</v>
      </c>
      <c r="H16" s="71" t="s">
        <v>117</v>
      </c>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ht="72" x14ac:dyDescent="0.2">
      <c r="A17" s="106">
        <v>15</v>
      </c>
      <c r="B17" s="136" t="s">
        <v>263</v>
      </c>
      <c r="C17" s="127" t="s">
        <v>260</v>
      </c>
      <c r="D17" s="127" t="s">
        <v>235</v>
      </c>
      <c r="E17" s="125" t="s">
        <v>118</v>
      </c>
      <c r="F17" s="106" t="s">
        <v>120</v>
      </c>
      <c r="G17" s="71" t="s">
        <v>116</v>
      </c>
      <c r="H17" s="71" t="s">
        <v>117</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ht="48" x14ac:dyDescent="0.2">
      <c r="A18" s="106">
        <v>16</v>
      </c>
      <c r="B18" s="136" t="s">
        <v>264</v>
      </c>
      <c r="C18" s="127" t="s">
        <v>261</v>
      </c>
      <c r="D18" s="127" t="s">
        <v>236</v>
      </c>
      <c r="E18" s="125" t="s">
        <v>118</v>
      </c>
      <c r="F18" s="106" t="s">
        <v>120</v>
      </c>
      <c r="G18" s="71" t="s">
        <v>116</v>
      </c>
      <c r="H18" s="71" t="s">
        <v>117</v>
      </c>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ht="39" thickBot="1" x14ac:dyDescent="0.25">
      <c r="A19" s="106">
        <v>17</v>
      </c>
      <c r="B19" s="136" t="s">
        <v>265</v>
      </c>
      <c r="C19" s="131" t="s">
        <v>250</v>
      </c>
      <c r="D19" s="127" t="s">
        <v>237</v>
      </c>
      <c r="E19" s="125" t="s">
        <v>118</v>
      </c>
      <c r="F19" s="106" t="s">
        <v>120</v>
      </c>
      <c r="G19" s="71" t="s">
        <v>116</v>
      </c>
      <c r="H19" s="71" t="s">
        <v>117</v>
      </c>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ht="39" thickBot="1" x14ac:dyDescent="0.25">
      <c r="A20" s="106">
        <v>18</v>
      </c>
      <c r="B20" s="136" t="s">
        <v>266</v>
      </c>
      <c r="C20" s="131" t="s">
        <v>251</v>
      </c>
      <c r="D20" s="127" t="s">
        <v>238</v>
      </c>
      <c r="E20" s="125" t="s">
        <v>118</v>
      </c>
      <c r="F20" s="106" t="s">
        <v>120</v>
      </c>
      <c r="G20" s="71" t="s">
        <v>247</v>
      </c>
      <c r="H20" s="71" t="s">
        <v>117</v>
      </c>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ht="39" thickBot="1" x14ac:dyDescent="0.25">
      <c r="A21" s="106">
        <v>19</v>
      </c>
      <c r="B21" s="136" t="s">
        <v>267</v>
      </c>
      <c r="C21" s="131" t="s">
        <v>252</v>
      </c>
      <c r="D21" s="127" t="s">
        <v>239</v>
      </c>
      <c r="E21" s="125" t="s">
        <v>118</v>
      </c>
      <c r="F21" s="106" t="s">
        <v>120</v>
      </c>
      <c r="G21" s="71" t="s">
        <v>247</v>
      </c>
      <c r="H21" s="71" t="s">
        <v>117</v>
      </c>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ht="36.75" thickBot="1" x14ac:dyDescent="0.25">
      <c r="A22" s="106">
        <v>20</v>
      </c>
      <c r="B22" s="136" t="s">
        <v>268</v>
      </c>
      <c r="C22" s="131" t="s">
        <v>253</v>
      </c>
      <c r="D22" s="127" t="s">
        <v>240</v>
      </c>
      <c r="E22" s="125" t="s">
        <v>118</v>
      </c>
      <c r="F22" s="106" t="s">
        <v>120</v>
      </c>
      <c r="G22" s="71" t="s">
        <v>248</v>
      </c>
      <c r="H22" s="71" t="s">
        <v>117</v>
      </c>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ht="39" thickBot="1" x14ac:dyDescent="0.25">
      <c r="A23" s="106">
        <v>21</v>
      </c>
      <c r="B23" s="136" t="s">
        <v>269</v>
      </c>
      <c r="C23" s="131" t="s">
        <v>254</v>
      </c>
      <c r="D23" s="127" t="s">
        <v>241</v>
      </c>
      <c r="E23" s="125" t="s">
        <v>118</v>
      </c>
      <c r="F23" s="106" t="s">
        <v>120</v>
      </c>
      <c r="G23" s="71" t="s">
        <v>248</v>
      </c>
      <c r="H23" s="71" t="s">
        <v>117</v>
      </c>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ht="48.75" thickBot="1" x14ac:dyDescent="0.25">
      <c r="A24" s="106">
        <v>22</v>
      </c>
      <c r="B24" s="136" t="s">
        <v>270</v>
      </c>
      <c r="C24" s="131" t="s">
        <v>255</v>
      </c>
      <c r="D24" s="127" t="s">
        <v>242</v>
      </c>
      <c r="E24" s="125" t="s">
        <v>118</v>
      </c>
      <c r="F24" s="106" t="s">
        <v>120</v>
      </c>
      <c r="G24" s="71" t="s">
        <v>247</v>
      </c>
      <c r="H24" s="71" t="s">
        <v>117</v>
      </c>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ht="36.75" thickBot="1" x14ac:dyDescent="0.25">
      <c r="A25" s="106">
        <v>23</v>
      </c>
      <c r="B25" s="136" t="s">
        <v>271</v>
      </c>
      <c r="C25" s="131" t="s">
        <v>256</v>
      </c>
      <c r="D25" s="127" t="s">
        <v>243</v>
      </c>
      <c r="E25" s="125" t="s">
        <v>118</v>
      </c>
      <c r="F25" s="106" t="s">
        <v>120</v>
      </c>
      <c r="G25" s="71" t="s">
        <v>248</v>
      </c>
      <c r="H25" s="71" t="s">
        <v>117</v>
      </c>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ht="48.75" thickBot="1" x14ac:dyDescent="0.25">
      <c r="A26" s="106">
        <v>24</v>
      </c>
      <c r="B26" s="136" t="s">
        <v>272</v>
      </c>
      <c r="C26" s="131" t="s">
        <v>257</v>
      </c>
      <c r="D26" s="127" t="s">
        <v>244</v>
      </c>
      <c r="E26" s="125" t="s">
        <v>118</v>
      </c>
      <c r="F26" s="106" t="s">
        <v>120</v>
      </c>
      <c r="G26" s="71" t="s">
        <v>248</v>
      </c>
      <c r="H26" s="71" t="s">
        <v>117</v>
      </c>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ht="36.75" thickBot="1" x14ac:dyDescent="0.25">
      <c r="A27" s="106">
        <v>25</v>
      </c>
      <c r="B27" s="136" t="s">
        <v>273</v>
      </c>
      <c r="C27" s="131" t="s">
        <v>258</v>
      </c>
      <c r="D27" s="127" t="s">
        <v>245</v>
      </c>
      <c r="E27" s="125" t="s">
        <v>118</v>
      </c>
      <c r="F27" s="106" t="s">
        <v>120</v>
      </c>
      <c r="G27" s="71" t="s">
        <v>116</v>
      </c>
      <c r="H27" s="71" t="s">
        <v>117</v>
      </c>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ht="39" thickBot="1" x14ac:dyDescent="0.25">
      <c r="A28" s="106">
        <v>26</v>
      </c>
      <c r="B28" s="136" t="s">
        <v>274</v>
      </c>
      <c r="C28" s="131" t="s">
        <v>259</v>
      </c>
      <c r="D28" s="127" t="s">
        <v>246</v>
      </c>
      <c r="E28" s="125" t="s">
        <v>118</v>
      </c>
      <c r="F28" s="106" t="s">
        <v>120</v>
      </c>
      <c r="G28" s="71" t="s">
        <v>116</v>
      </c>
      <c r="H28" s="71" t="s">
        <v>117</v>
      </c>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9:D65516">
      <formula1>"High,Medium,Low"</formula1>
    </dataValidation>
    <dataValidation type="list" allowBlank="1" showInputMessage="1" showErrorMessage="1" sqref="F1:G1 F29:G65516">
      <formula1>"Functional, External Interface, User Interface,System Interface, Non functional"</formula1>
    </dataValidation>
    <dataValidation type="list" allowBlank="1" showInputMessage="1" showErrorMessage="1" sqref="E1 E29:E65516">
      <formula1>"Simple,Average,Complex"</formula1>
    </dataValidation>
    <dataValidation type="list" allowBlank="1" showInputMessage="1" showErrorMessage="1" sqref="G3:G28">
      <formula1>"Low, Medium, High"</formula1>
    </dataValidation>
    <dataValidation type="list" allowBlank="1" showInputMessage="1" showErrorMessage="1" sqref="H3:H28">
      <formula1>"New Requirement, Enhancement, Bug, Issue"</formula1>
    </dataValidation>
    <dataValidation type="list" allowBlank="1" showInputMessage="1" showErrorMessage="1" sqref="F3:F2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6"/>
  <sheetViews>
    <sheetView topLeftCell="A26" workbookViewId="0">
      <selection activeCell="N30" sqref="N30"/>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64" t="s">
        <v>163</v>
      </c>
      <c r="C1" s="164"/>
      <c r="D1" s="164"/>
      <c r="E1" s="164"/>
      <c r="F1" s="164"/>
      <c r="G1" s="164"/>
      <c r="H1" s="164"/>
      <c r="I1" s="164"/>
      <c r="N1" s="56"/>
      <c r="O1" s="56"/>
    </row>
    <row r="2" spans="1:41"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71" t="s">
        <v>73</v>
      </c>
      <c r="Q2" s="171"/>
      <c r="R2" s="171"/>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1</v>
      </c>
      <c r="B4" s="109" t="s">
        <v>121</v>
      </c>
      <c r="C4" s="109" t="s">
        <v>121</v>
      </c>
      <c r="D4" s="109" t="s">
        <v>121</v>
      </c>
      <c r="E4" s="109">
        <v>1</v>
      </c>
      <c r="F4" s="109" t="s">
        <v>121</v>
      </c>
      <c r="G4" s="128" t="s">
        <v>147</v>
      </c>
      <c r="H4" s="109" t="s">
        <v>129</v>
      </c>
      <c r="I4" s="128" t="s">
        <v>122</v>
      </c>
      <c r="J4" s="106" t="s">
        <v>123</v>
      </c>
      <c r="K4" s="109" t="s">
        <v>279</v>
      </c>
      <c r="L4" s="108" t="s">
        <v>89</v>
      </c>
      <c r="M4" s="191">
        <v>0.35</v>
      </c>
      <c r="N4" s="191">
        <v>0.35</v>
      </c>
      <c r="O4" s="108" t="s">
        <v>280</v>
      </c>
      <c r="P4" s="110">
        <f t="shared" ref="P4:P16" si="0">IF(K4="X",IF(O4="Complete",N4,0),0)</f>
        <v>0</v>
      </c>
      <c r="Q4" s="111">
        <f t="shared" ref="Q4:Q16" si="1">IF(K4&lt;&gt;"X",IF(O4&lt;&gt;"Complete",N4,0),0)</f>
        <v>0</v>
      </c>
      <c r="R4" s="111">
        <f t="shared" ref="R4:R16" si="2">IF(K4&lt;&gt;"X",IF(O4="Complete",N4,0),0)</f>
        <v>0.35</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63.75" x14ac:dyDescent="0.2">
      <c r="A5" s="108">
        <v>2</v>
      </c>
      <c r="B5" s="109" t="s">
        <v>121</v>
      </c>
      <c r="C5" s="109" t="s">
        <v>121</v>
      </c>
      <c r="D5" s="109" t="s">
        <v>121</v>
      </c>
      <c r="E5" s="109">
        <v>1</v>
      </c>
      <c r="F5" s="109" t="s">
        <v>121</v>
      </c>
      <c r="G5" s="128" t="s">
        <v>148</v>
      </c>
      <c r="H5" s="109" t="s">
        <v>130</v>
      </c>
      <c r="I5" s="128" t="s">
        <v>122</v>
      </c>
      <c r="J5" s="106" t="s">
        <v>166</v>
      </c>
      <c r="K5" s="109" t="s">
        <v>279</v>
      </c>
      <c r="L5" s="108" t="s">
        <v>89</v>
      </c>
      <c r="M5" s="191">
        <v>0.35</v>
      </c>
      <c r="N5" s="191">
        <v>0.35</v>
      </c>
      <c r="O5" s="108" t="s">
        <v>280</v>
      </c>
      <c r="P5" s="110">
        <f t="shared" si="0"/>
        <v>0</v>
      </c>
      <c r="Q5" s="111">
        <f t="shared" si="1"/>
        <v>0</v>
      </c>
      <c r="R5" s="111">
        <f t="shared" si="2"/>
        <v>0.35</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108">
        <v>3</v>
      </c>
      <c r="B6" s="109" t="s">
        <v>121</v>
      </c>
      <c r="C6" s="109" t="s">
        <v>121</v>
      </c>
      <c r="D6" s="109" t="s">
        <v>121</v>
      </c>
      <c r="E6" s="109">
        <v>1</v>
      </c>
      <c r="F6" s="109" t="s">
        <v>121</v>
      </c>
      <c r="G6" s="128" t="s">
        <v>149</v>
      </c>
      <c r="H6" s="109" t="s">
        <v>131</v>
      </c>
      <c r="I6" s="128" t="s">
        <v>122</v>
      </c>
      <c r="J6" s="106" t="s">
        <v>126</v>
      </c>
      <c r="K6" s="109" t="s">
        <v>279</v>
      </c>
      <c r="L6" s="108" t="s">
        <v>89</v>
      </c>
      <c r="M6" s="191">
        <v>0.35</v>
      </c>
      <c r="N6" s="191">
        <v>0.35</v>
      </c>
      <c r="O6" s="108" t="s">
        <v>280</v>
      </c>
      <c r="P6" s="110">
        <f t="shared" si="0"/>
        <v>0</v>
      </c>
      <c r="Q6" s="111">
        <f t="shared" si="1"/>
        <v>0</v>
      </c>
      <c r="R6" s="111">
        <f t="shared" si="2"/>
        <v>0.35</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108">
        <v>4</v>
      </c>
      <c r="B7" s="109" t="s">
        <v>121</v>
      </c>
      <c r="C7" s="109" t="s">
        <v>121</v>
      </c>
      <c r="D7" s="109" t="s">
        <v>121</v>
      </c>
      <c r="E7" s="109">
        <v>1</v>
      </c>
      <c r="F7" s="109" t="s">
        <v>121</v>
      </c>
      <c r="G7" s="128" t="s">
        <v>150</v>
      </c>
      <c r="H7" s="109" t="s">
        <v>132</v>
      </c>
      <c r="I7" s="128" t="s">
        <v>127</v>
      </c>
      <c r="J7" s="106" t="s">
        <v>189</v>
      </c>
      <c r="K7" s="109" t="s">
        <v>279</v>
      </c>
      <c r="L7" s="109" t="s">
        <v>89</v>
      </c>
      <c r="M7" s="191">
        <v>0.35</v>
      </c>
      <c r="N7" s="191">
        <v>0.35</v>
      </c>
      <c r="O7" s="108" t="s">
        <v>280</v>
      </c>
      <c r="P7" s="110">
        <f t="shared" si="0"/>
        <v>0</v>
      </c>
      <c r="Q7" s="111">
        <f t="shared" si="1"/>
        <v>0</v>
      </c>
      <c r="R7" s="111">
        <f t="shared" si="2"/>
        <v>0.35</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108">
        <v>5</v>
      </c>
      <c r="B8" s="109" t="s">
        <v>121</v>
      </c>
      <c r="C8" s="109" t="s">
        <v>121</v>
      </c>
      <c r="D8" s="109" t="s">
        <v>121</v>
      </c>
      <c r="E8" s="109">
        <v>1</v>
      </c>
      <c r="F8" s="109" t="s">
        <v>121</v>
      </c>
      <c r="G8" s="128" t="s">
        <v>151</v>
      </c>
      <c r="H8" s="109" t="s">
        <v>133</v>
      </c>
      <c r="I8" s="128" t="s">
        <v>127</v>
      </c>
      <c r="J8" s="106" t="s">
        <v>128</v>
      </c>
      <c r="K8" s="109" t="s">
        <v>279</v>
      </c>
      <c r="L8" s="108" t="s">
        <v>89</v>
      </c>
      <c r="M8" s="191">
        <v>0.35</v>
      </c>
      <c r="N8" s="191">
        <v>0.35</v>
      </c>
      <c r="O8" s="108" t="s">
        <v>280</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108">
        <v>6</v>
      </c>
      <c r="B9" s="109" t="s">
        <v>121</v>
      </c>
      <c r="C9" s="109" t="s">
        <v>121</v>
      </c>
      <c r="D9" s="109" t="s">
        <v>121</v>
      </c>
      <c r="E9" s="109">
        <v>1</v>
      </c>
      <c r="F9" s="109" t="s">
        <v>121</v>
      </c>
      <c r="G9" s="128" t="s">
        <v>152</v>
      </c>
      <c r="H9" s="109" t="s">
        <v>134</v>
      </c>
      <c r="I9" s="128" t="s">
        <v>190</v>
      </c>
      <c r="J9" s="106" t="s">
        <v>167</v>
      </c>
      <c r="K9" s="109" t="s">
        <v>279</v>
      </c>
      <c r="L9" s="108" t="s">
        <v>89</v>
      </c>
      <c r="M9" s="191">
        <v>0.35</v>
      </c>
      <c r="N9" s="191">
        <v>0.35</v>
      </c>
      <c r="O9" s="108" t="s">
        <v>280</v>
      </c>
      <c r="P9" s="110">
        <f t="shared" si="0"/>
        <v>0</v>
      </c>
      <c r="Q9" s="111">
        <f t="shared" si="1"/>
        <v>0</v>
      </c>
      <c r="R9" s="111">
        <f t="shared" si="2"/>
        <v>0.35</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51" x14ac:dyDescent="0.2">
      <c r="A10" s="108">
        <v>7</v>
      </c>
      <c r="B10" s="109" t="s">
        <v>121</v>
      </c>
      <c r="C10" s="109" t="s">
        <v>121</v>
      </c>
      <c r="D10" s="109" t="s">
        <v>121</v>
      </c>
      <c r="E10" s="109">
        <v>1</v>
      </c>
      <c r="F10" s="109" t="s">
        <v>121</v>
      </c>
      <c r="G10" s="128" t="s">
        <v>153</v>
      </c>
      <c r="H10" s="109" t="s">
        <v>135</v>
      </c>
      <c r="I10" s="128" t="s">
        <v>190</v>
      </c>
      <c r="J10" s="106" t="s">
        <v>169</v>
      </c>
      <c r="K10" s="109" t="s">
        <v>279</v>
      </c>
      <c r="L10" s="108" t="s">
        <v>89</v>
      </c>
      <c r="M10" s="191">
        <v>0.35</v>
      </c>
      <c r="N10" s="191">
        <v>0.35</v>
      </c>
      <c r="O10" s="108" t="s">
        <v>280</v>
      </c>
      <c r="P10" s="110">
        <f t="shared" si="0"/>
        <v>0</v>
      </c>
      <c r="Q10" s="111">
        <f t="shared" si="1"/>
        <v>0</v>
      </c>
      <c r="R10" s="111">
        <f t="shared" si="2"/>
        <v>0.35</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76.5" x14ac:dyDescent="0.2">
      <c r="A11" s="108">
        <v>8</v>
      </c>
      <c r="B11" s="109" t="s">
        <v>121</v>
      </c>
      <c r="C11" s="109" t="s">
        <v>121</v>
      </c>
      <c r="D11" s="109" t="s">
        <v>121</v>
      </c>
      <c r="E11" s="109">
        <v>1</v>
      </c>
      <c r="F11" s="109" t="s">
        <v>121</v>
      </c>
      <c r="G11" s="128" t="s">
        <v>154</v>
      </c>
      <c r="H11" s="109" t="s">
        <v>136</v>
      </c>
      <c r="I11" s="128" t="s">
        <v>191</v>
      </c>
      <c r="J11" s="106" t="s">
        <v>172</v>
      </c>
      <c r="K11" s="109" t="s">
        <v>279</v>
      </c>
      <c r="L11" s="109" t="s">
        <v>91</v>
      </c>
      <c r="M11" s="191">
        <v>0.35</v>
      </c>
      <c r="N11" s="191">
        <v>0.35</v>
      </c>
      <c r="O11" s="108" t="s">
        <v>280</v>
      </c>
      <c r="P11" s="110">
        <f t="shared" si="0"/>
        <v>0</v>
      </c>
      <c r="Q11" s="111">
        <f t="shared" si="1"/>
        <v>0</v>
      </c>
      <c r="R11" s="111">
        <f t="shared" si="2"/>
        <v>0.35</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76.5" x14ac:dyDescent="0.2">
      <c r="A12" s="108">
        <v>9</v>
      </c>
      <c r="B12" s="109" t="s">
        <v>121</v>
      </c>
      <c r="C12" s="109" t="s">
        <v>121</v>
      </c>
      <c r="D12" s="109" t="s">
        <v>121</v>
      </c>
      <c r="E12" s="109">
        <v>1</v>
      </c>
      <c r="F12" s="109" t="s">
        <v>121</v>
      </c>
      <c r="G12" s="128" t="s">
        <v>155</v>
      </c>
      <c r="H12" s="109" t="s">
        <v>137</v>
      </c>
      <c r="I12" s="128" t="s">
        <v>191</v>
      </c>
      <c r="J12" s="106" t="s">
        <v>176</v>
      </c>
      <c r="K12" s="109" t="s">
        <v>279</v>
      </c>
      <c r="L12" s="109" t="s">
        <v>91</v>
      </c>
      <c r="M12" s="191">
        <v>0.35</v>
      </c>
      <c r="N12" s="191">
        <v>0.35</v>
      </c>
      <c r="O12" s="108" t="s">
        <v>280</v>
      </c>
      <c r="P12" s="110">
        <f t="shared" si="0"/>
        <v>0</v>
      </c>
      <c r="Q12" s="111">
        <f t="shared" si="1"/>
        <v>0</v>
      </c>
      <c r="R12" s="111">
        <f t="shared" si="2"/>
        <v>0.35</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51" x14ac:dyDescent="0.2">
      <c r="A13" s="108">
        <v>10</v>
      </c>
      <c r="B13" s="109" t="s">
        <v>121</v>
      </c>
      <c r="C13" s="109" t="s">
        <v>121</v>
      </c>
      <c r="D13" s="109" t="s">
        <v>121</v>
      </c>
      <c r="E13" s="109">
        <v>1</v>
      </c>
      <c r="F13" s="109" t="s">
        <v>121</v>
      </c>
      <c r="G13" s="128" t="s">
        <v>156</v>
      </c>
      <c r="H13" s="109" t="s">
        <v>138</v>
      </c>
      <c r="I13" s="128" t="s">
        <v>191</v>
      </c>
      <c r="J13" s="106" t="s">
        <v>177</v>
      </c>
      <c r="K13" s="109" t="s">
        <v>279</v>
      </c>
      <c r="L13" s="109" t="s">
        <v>91</v>
      </c>
      <c r="M13" s="191">
        <v>0.35</v>
      </c>
      <c r="N13" s="191">
        <v>0.35</v>
      </c>
      <c r="O13" s="108" t="s">
        <v>280</v>
      </c>
      <c r="P13" s="110">
        <f t="shared" si="0"/>
        <v>0</v>
      </c>
      <c r="Q13" s="111">
        <f t="shared" si="1"/>
        <v>0</v>
      </c>
      <c r="R13" s="111">
        <f t="shared" si="2"/>
        <v>0.35</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96" x14ac:dyDescent="0.2">
      <c r="A14" s="108">
        <v>11</v>
      </c>
      <c r="B14" s="109" t="s">
        <v>121</v>
      </c>
      <c r="C14" s="109" t="s">
        <v>121</v>
      </c>
      <c r="D14" s="109" t="s">
        <v>121</v>
      </c>
      <c r="E14" s="109">
        <v>1</v>
      </c>
      <c r="F14" s="109" t="s">
        <v>121</v>
      </c>
      <c r="G14" s="128" t="s">
        <v>157</v>
      </c>
      <c r="H14" s="109" t="s">
        <v>139</v>
      </c>
      <c r="I14" s="128" t="s">
        <v>192</v>
      </c>
      <c r="J14" s="126" t="s">
        <v>188</v>
      </c>
      <c r="K14" s="109" t="s">
        <v>279</v>
      </c>
      <c r="L14" s="109" t="s">
        <v>91</v>
      </c>
      <c r="M14" s="191">
        <v>0.35</v>
      </c>
      <c r="N14" s="191">
        <v>0.35</v>
      </c>
      <c r="O14" s="108" t="s">
        <v>280</v>
      </c>
      <c r="P14" s="110">
        <f t="shared" si="0"/>
        <v>0</v>
      </c>
      <c r="Q14" s="111">
        <f t="shared" si="1"/>
        <v>0</v>
      </c>
      <c r="R14" s="111">
        <f t="shared" si="2"/>
        <v>0.35</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51" x14ac:dyDescent="0.2">
      <c r="A15" s="108">
        <v>12</v>
      </c>
      <c r="B15" s="109" t="s">
        <v>121</v>
      </c>
      <c r="C15" s="109" t="s">
        <v>121</v>
      </c>
      <c r="D15" s="109" t="s">
        <v>121</v>
      </c>
      <c r="E15" s="109">
        <v>1</v>
      </c>
      <c r="F15" s="109" t="s">
        <v>121</v>
      </c>
      <c r="G15" s="128" t="s">
        <v>158</v>
      </c>
      <c r="H15" s="109" t="s">
        <v>140</v>
      </c>
      <c r="I15" s="129" t="s">
        <v>193</v>
      </c>
      <c r="J15" s="106" t="s">
        <v>182</v>
      </c>
      <c r="K15" s="109" t="s">
        <v>279</v>
      </c>
      <c r="L15" s="109" t="s">
        <v>91</v>
      </c>
      <c r="M15" s="191">
        <v>0.35</v>
      </c>
      <c r="N15" s="191">
        <v>0.35</v>
      </c>
      <c r="O15" s="108" t="s">
        <v>280</v>
      </c>
      <c r="P15" s="110">
        <f t="shared" si="0"/>
        <v>0</v>
      </c>
      <c r="Q15" s="111">
        <f t="shared" si="1"/>
        <v>0</v>
      </c>
      <c r="R15" s="111">
        <f t="shared" si="2"/>
        <v>0.35</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84" x14ac:dyDescent="0.2">
      <c r="A16" s="108">
        <v>13</v>
      </c>
      <c r="B16" s="109" t="s">
        <v>121</v>
      </c>
      <c r="C16" s="109" t="s">
        <v>121</v>
      </c>
      <c r="D16" s="109" t="s">
        <v>121</v>
      </c>
      <c r="E16" s="109">
        <v>1</v>
      </c>
      <c r="F16" s="109" t="s">
        <v>121</v>
      </c>
      <c r="G16" s="128" t="s">
        <v>159</v>
      </c>
      <c r="H16" s="109" t="s">
        <v>141</v>
      </c>
      <c r="I16" s="129" t="s">
        <v>193</v>
      </c>
      <c r="J16" s="133" t="s">
        <v>186</v>
      </c>
      <c r="K16" s="109" t="s">
        <v>279</v>
      </c>
      <c r="L16" s="109" t="s">
        <v>91</v>
      </c>
      <c r="M16" s="191">
        <v>0.35</v>
      </c>
      <c r="N16" s="191">
        <v>0.35</v>
      </c>
      <c r="O16" s="108" t="s">
        <v>280</v>
      </c>
      <c r="P16" s="110">
        <f t="shared" si="0"/>
        <v>0</v>
      </c>
      <c r="Q16" s="111">
        <f t="shared" si="1"/>
        <v>0</v>
      </c>
      <c r="R16" s="111">
        <f t="shared" si="2"/>
        <v>0.35</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1" customFormat="1" ht="25.5" x14ac:dyDescent="0.2">
      <c r="A17" s="108">
        <v>14</v>
      </c>
      <c r="B17" s="109" t="s">
        <v>121</v>
      </c>
      <c r="C17" s="109" t="s">
        <v>121</v>
      </c>
      <c r="D17" s="109" t="s">
        <v>121</v>
      </c>
      <c r="E17" s="109">
        <v>1</v>
      </c>
      <c r="F17" s="109" t="s">
        <v>121</v>
      </c>
      <c r="G17" s="128" t="s">
        <v>208</v>
      </c>
      <c r="H17" s="109" t="s">
        <v>221</v>
      </c>
      <c r="I17" s="134" t="s">
        <v>195</v>
      </c>
      <c r="J17" s="127" t="s">
        <v>234</v>
      </c>
      <c r="K17" s="109" t="s">
        <v>279</v>
      </c>
      <c r="L17" s="109" t="s">
        <v>91</v>
      </c>
      <c r="M17" s="191">
        <v>0.35</v>
      </c>
      <c r="N17" s="191">
        <v>0.35</v>
      </c>
      <c r="O17" s="108" t="s">
        <v>280</v>
      </c>
      <c r="P17" s="110">
        <f t="shared" ref="P17:P28" si="3">IF(K17="X",IF(O17="Complete",N17,0),0)</f>
        <v>0</v>
      </c>
      <c r="Q17" s="111">
        <f t="shared" ref="Q17:Q28" si="4">IF(K17&lt;&gt;"X",IF(O17&lt;&gt;"Complete",N17,0),0)</f>
        <v>0</v>
      </c>
      <c r="R17" s="111">
        <f t="shared" ref="R17:R28" si="5">IF(K17&lt;&gt;"X",IF(O17="Complete",N17,0),0)</f>
        <v>0.35</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1" customFormat="1" ht="60" x14ac:dyDescent="0.2">
      <c r="A18" s="108">
        <v>15</v>
      </c>
      <c r="B18" s="109" t="s">
        <v>121</v>
      </c>
      <c r="C18" s="109" t="s">
        <v>121</v>
      </c>
      <c r="D18" s="109" t="s">
        <v>121</v>
      </c>
      <c r="E18" s="109">
        <v>1</v>
      </c>
      <c r="F18" s="109" t="s">
        <v>121</v>
      </c>
      <c r="G18" s="128" t="s">
        <v>209</v>
      </c>
      <c r="H18" s="109" t="s">
        <v>222</v>
      </c>
      <c r="I18" s="135" t="s">
        <v>196</v>
      </c>
      <c r="J18" s="127" t="s">
        <v>235</v>
      </c>
      <c r="K18" s="109" t="s">
        <v>279</v>
      </c>
      <c r="L18" s="109" t="s">
        <v>91</v>
      </c>
      <c r="M18" s="191">
        <v>0.35</v>
      </c>
      <c r="N18" s="191">
        <v>0.35</v>
      </c>
      <c r="O18" s="108" t="s">
        <v>280</v>
      </c>
      <c r="P18" s="110">
        <f t="shared" si="3"/>
        <v>0</v>
      </c>
      <c r="Q18" s="111">
        <f t="shared" si="4"/>
        <v>0</v>
      </c>
      <c r="R18" s="111">
        <f t="shared" si="5"/>
        <v>0.35</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1" customFormat="1" ht="36" x14ac:dyDescent="0.2">
      <c r="A19" s="108">
        <v>16</v>
      </c>
      <c r="B19" s="109" t="s">
        <v>121</v>
      </c>
      <c r="C19" s="109" t="s">
        <v>121</v>
      </c>
      <c r="D19" s="109" t="s">
        <v>121</v>
      </c>
      <c r="E19" s="109">
        <v>1</v>
      </c>
      <c r="F19" s="109" t="s">
        <v>121</v>
      </c>
      <c r="G19" s="128" t="s">
        <v>210</v>
      </c>
      <c r="H19" s="109" t="s">
        <v>223</v>
      </c>
      <c r="I19" s="132" t="s">
        <v>197</v>
      </c>
      <c r="J19" s="127" t="s">
        <v>236</v>
      </c>
      <c r="K19" s="109" t="s">
        <v>279</v>
      </c>
      <c r="L19" s="109" t="s">
        <v>91</v>
      </c>
      <c r="M19" s="191">
        <v>0.35</v>
      </c>
      <c r="N19" s="191">
        <v>0.35</v>
      </c>
      <c r="O19" s="108" t="s">
        <v>280</v>
      </c>
      <c r="P19" s="110">
        <f t="shared" si="3"/>
        <v>0</v>
      </c>
      <c r="Q19" s="111">
        <f t="shared" si="4"/>
        <v>0</v>
      </c>
      <c r="R19" s="111">
        <f t="shared" si="5"/>
        <v>0.35</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1" customFormat="1" ht="25.5" x14ac:dyDescent="0.2">
      <c r="A20" s="108">
        <v>17</v>
      </c>
      <c r="B20" s="109" t="s">
        <v>121</v>
      </c>
      <c r="C20" s="109" t="s">
        <v>121</v>
      </c>
      <c r="D20" s="109" t="s">
        <v>121</v>
      </c>
      <c r="E20" s="109">
        <v>1</v>
      </c>
      <c r="F20" s="109" t="s">
        <v>121</v>
      </c>
      <c r="G20" s="128" t="s">
        <v>211</v>
      </c>
      <c r="H20" s="109" t="s">
        <v>224</v>
      </c>
      <c r="I20" s="132" t="s">
        <v>198</v>
      </c>
      <c r="J20" s="127" t="s">
        <v>237</v>
      </c>
      <c r="K20" s="109" t="s">
        <v>279</v>
      </c>
      <c r="L20" s="109" t="s">
        <v>91</v>
      </c>
      <c r="M20" s="191">
        <v>0.35</v>
      </c>
      <c r="N20" s="191">
        <v>0.35</v>
      </c>
      <c r="O20" s="108" t="s">
        <v>280</v>
      </c>
      <c r="P20" s="110">
        <f t="shared" si="3"/>
        <v>0</v>
      </c>
      <c r="Q20" s="111">
        <f t="shared" si="4"/>
        <v>0</v>
      </c>
      <c r="R20" s="111">
        <f t="shared" si="5"/>
        <v>0.35</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25.5" x14ac:dyDescent="0.2">
      <c r="A21" s="108">
        <v>18</v>
      </c>
      <c r="B21" s="109" t="s">
        <v>121</v>
      </c>
      <c r="C21" s="109" t="s">
        <v>121</v>
      </c>
      <c r="D21" s="109" t="s">
        <v>121</v>
      </c>
      <c r="E21" s="109">
        <v>1</v>
      </c>
      <c r="F21" s="109" t="s">
        <v>121</v>
      </c>
      <c r="G21" s="128" t="s">
        <v>212</v>
      </c>
      <c r="H21" s="109" t="s">
        <v>225</v>
      </c>
      <c r="I21" s="132" t="s">
        <v>199</v>
      </c>
      <c r="J21" s="127" t="s">
        <v>238</v>
      </c>
      <c r="K21" s="109" t="s">
        <v>279</v>
      </c>
      <c r="L21" s="109" t="s">
        <v>91</v>
      </c>
      <c r="M21" s="191"/>
      <c r="N21" s="191"/>
      <c r="O21" s="108" t="s">
        <v>280</v>
      </c>
      <c r="P21" s="110">
        <f t="shared" si="3"/>
        <v>0</v>
      </c>
      <c r="Q21" s="111">
        <f t="shared" si="4"/>
        <v>0</v>
      </c>
      <c r="R21" s="111">
        <f t="shared" si="5"/>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81" customFormat="1" ht="25.5" x14ac:dyDescent="0.2">
      <c r="A22" s="108">
        <v>19</v>
      </c>
      <c r="B22" s="109" t="s">
        <v>121</v>
      </c>
      <c r="C22" s="109" t="s">
        <v>121</v>
      </c>
      <c r="D22" s="109" t="s">
        <v>121</v>
      </c>
      <c r="E22" s="109">
        <v>1</v>
      </c>
      <c r="F22" s="109" t="s">
        <v>121</v>
      </c>
      <c r="G22" s="128" t="s">
        <v>213</v>
      </c>
      <c r="H22" s="109" t="s">
        <v>226</v>
      </c>
      <c r="I22" s="132" t="s">
        <v>200</v>
      </c>
      <c r="J22" s="127" t="s">
        <v>239</v>
      </c>
      <c r="K22" s="109" t="s">
        <v>279</v>
      </c>
      <c r="L22" s="109" t="s">
        <v>91</v>
      </c>
      <c r="M22" s="191"/>
      <c r="N22" s="191"/>
      <c r="O22" s="108" t="s">
        <v>280</v>
      </c>
      <c r="P22" s="110">
        <f t="shared" si="3"/>
        <v>0</v>
      </c>
      <c r="Q22" s="111">
        <f t="shared" si="4"/>
        <v>0</v>
      </c>
      <c r="R22" s="111">
        <f t="shared" si="5"/>
        <v>0</v>
      </c>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2" s="81" customFormat="1" ht="25.5" x14ac:dyDescent="0.2">
      <c r="A23" s="108">
        <v>20</v>
      </c>
      <c r="B23" s="109" t="s">
        <v>121</v>
      </c>
      <c r="C23" s="109" t="s">
        <v>121</v>
      </c>
      <c r="D23" s="109" t="s">
        <v>121</v>
      </c>
      <c r="E23" s="109">
        <v>1</v>
      </c>
      <c r="F23" s="109" t="s">
        <v>121</v>
      </c>
      <c r="G23" s="128" t="s">
        <v>214</v>
      </c>
      <c r="H23" s="109" t="s">
        <v>227</v>
      </c>
      <c r="I23" s="132" t="s">
        <v>201</v>
      </c>
      <c r="J23" s="127" t="s">
        <v>240</v>
      </c>
      <c r="K23" s="109" t="s">
        <v>279</v>
      </c>
      <c r="L23" s="109" t="s">
        <v>91</v>
      </c>
      <c r="M23" s="191"/>
      <c r="N23" s="191"/>
      <c r="O23" s="108" t="s">
        <v>280</v>
      </c>
      <c r="P23" s="110">
        <f t="shared" si="3"/>
        <v>0</v>
      </c>
      <c r="Q23" s="111">
        <f t="shared" si="4"/>
        <v>0</v>
      </c>
      <c r="R23" s="111">
        <f t="shared" si="5"/>
        <v>0</v>
      </c>
      <c r="S23" s="69"/>
      <c r="T23" s="69"/>
      <c r="U23" s="69"/>
      <c r="V23" s="69"/>
      <c r="W23" s="69"/>
      <c r="X23" s="69"/>
      <c r="Y23" s="69"/>
      <c r="Z23" s="69"/>
      <c r="AA23" s="69"/>
      <c r="AB23" s="69"/>
      <c r="AC23" s="69"/>
      <c r="AD23" s="69"/>
      <c r="AE23" s="69"/>
      <c r="AF23" s="69"/>
      <c r="AG23" s="69"/>
      <c r="AH23" s="69"/>
      <c r="AI23" s="69"/>
      <c r="AJ23" s="69"/>
      <c r="AK23" s="69"/>
      <c r="AL23" s="69"/>
      <c r="AM23" s="69"/>
      <c r="AN23" s="69"/>
      <c r="AO23" s="69"/>
    </row>
    <row r="24" spans="1:42" s="81" customFormat="1" ht="25.5" x14ac:dyDescent="0.2">
      <c r="A24" s="108">
        <v>21</v>
      </c>
      <c r="B24" s="109" t="s">
        <v>121</v>
      </c>
      <c r="C24" s="109" t="s">
        <v>121</v>
      </c>
      <c r="D24" s="109" t="s">
        <v>121</v>
      </c>
      <c r="E24" s="109">
        <v>1</v>
      </c>
      <c r="F24" s="109" t="s">
        <v>121</v>
      </c>
      <c r="G24" s="128" t="s">
        <v>215</v>
      </c>
      <c r="H24" s="109" t="s">
        <v>228</v>
      </c>
      <c r="I24" s="132" t="s">
        <v>202</v>
      </c>
      <c r="J24" s="127" t="s">
        <v>241</v>
      </c>
      <c r="K24" s="109" t="s">
        <v>279</v>
      </c>
      <c r="L24" s="109" t="s">
        <v>91</v>
      </c>
      <c r="M24" s="191"/>
      <c r="N24" s="191"/>
      <c r="O24" s="108" t="s">
        <v>280</v>
      </c>
      <c r="P24" s="110">
        <f t="shared" si="3"/>
        <v>0</v>
      </c>
      <c r="Q24" s="111">
        <f t="shared" si="4"/>
        <v>0</v>
      </c>
      <c r="R24" s="111">
        <f t="shared" si="5"/>
        <v>0</v>
      </c>
      <c r="S24" s="69"/>
      <c r="T24" s="69"/>
      <c r="U24" s="69"/>
      <c r="V24" s="69"/>
      <c r="W24" s="69"/>
      <c r="X24" s="69"/>
      <c r="Y24" s="69"/>
      <c r="Z24" s="69"/>
      <c r="AA24" s="69"/>
      <c r="AB24" s="69"/>
      <c r="AC24" s="69"/>
      <c r="AD24" s="69"/>
      <c r="AE24" s="69"/>
      <c r="AF24" s="69"/>
      <c r="AG24" s="69"/>
      <c r="AH24" s="69"/>
      <c r="AI24" s="69"/>
      <c r="AJ24" s="69"/>
      <c r="AK24" s="69"/>
      <c r="AL24" s="69"/>
      <c r="AM24" s="69"/>
      <c r="AN24" s="69"/>
      <c r="AO24" s="69"/>
    </row>
    <row r="25" spans="1:42" s="81" customFormat="1" ht="36" x14ac:dyDescent="0.2">
      <c r="A25" s="108">
        <v>22</v>
      </c>
      <c r="B25" s="109" t="s">
        <v>121</v>
      </c>
      <c r="C25" s="109" t="s">
        <v>121</v>
      </c>
      <c r="D25" s="109" t="s">
        <v>121</v>
      </c>
      <c r="E25" s="109">
        <v>1</v>
      </c>
      <c r="F25" s="109" t="s">
        <v>121</v>
      </c>
      <c r="G25" s="128" t="s">
        <v>216</v>
      </c>
      <c r="H25" s="109" t="s">
        <v>229</v>
      </c>
      <c r="I25" s="132" t="s">
        <v>203</v>
      </c>
      <c r="J25" s="127" t="s">
        <v>242</v>
      </c>
      <c r="K25" s="109" t="s">
        <v>279</v>
      </c>
      <c r="L25" s="109" t="s">
        <v>91</v>
      </c>
      <c r="M25" s="191"/>
      <c r="N25" s="191"/>
      <c r="O25" s="108" t="s">
        <v>280</v>
      </c>
      <c r="P25" s="110">
        <f t="shared" si="3"/>
        <v>0</v>
      </c>
      <c r="Q25" s="111">
        <f t="shared" si="4"/>
        <v>0</v>
      </c>
      <c r="R25" s="111">
        <f t="shared" si="5"/>
        <v>0</v>
      </c>
      <c r="S25" s="69"/>
      <c r="T25" s="69"/>
      <c r="U25" s="69"/>
      <c r="V25" s="69"/>
      <c r="W25" s="69"/>
      <c r="X25" s="69"/>
      <c r="Y25" s="69"/>
      <c r="Z25" s="69"/>
      <c r="AA25" s="69"/>
      <c r="AB25" s="69"/>
      <c r="AC25" s="69"/>
      <c r="AD25" s="69"/>
      <c r="AE25" s="69"/>
      <c r="AF25" s="69"/>
      <c r="AG25" s="69"/>
      <c r="AH25" s="69"/>
      <c r="AI25" s="69"/>
      <c r="AJ25" s="69"/>
      <c r="AK25" s="69"/>
      <c r="AL25" s="69"/>
      <c r="AM25" s="69"/>
      <c r="AN25" s="69"/>
      <c r="AO25" s="69"/>
    </row>
    <row r="26" spans="1:42" s="81" customFormat="1" ht="25.5" x14ac:dyDescent="0.2">
      <c r="A26" s="108">
        <v>23</v>
      </c>
      <c r="B26" s="109" t="s">
        <v>121</v>
      </c>
      <c r="C26" s="109" t="s">
        <v>121</v>
      </c>
      <c r="D26" s="109" t="s">
        <v>121</v>
      </c>
      <c r="E26" s="109">
        <v>1</v>
      </c>
      <c r="F26" s="109" t="s">
        <v>121</v>
      </c>
      <c r="G26" s="128" t="s">
        <v>217</v>
      </c>
      <c r="H26" s="109" t="s">
        <v>230</v>
      </c>
      <c r="I26" s="132" t="s">
        <v>204</v>
      </c>
      <c r="J26" s="127" t="s">
        <v>243</v>
      </c>
      <c r="K26" s="109" t="s">
        <v>279</v>
      </c>
      <c r="L26" s="109" t="s">
        <v>91</v>
      </c>
      <c r="M26" s="191"/>
      <c r="N26" s="191"/>
      <c r="O26" s="108" t="s">
        <v>280</v>
      </c>
      <c r="P26" s="110">
        <f t="shared" si="3"/>
        <v>0</v>
      </c>
      <c r="Q26" s="111">
        <f t="shared" si="4"/>
        <v>0</v>
      </c>
      <c r="R26" s="111">
        <f t="shared" si="5"/>
        <v>0</v>
      </c>
      <c r="S26" s="69"/>
      <c r="T26" s="69"/>
      <c r="U26" s="69"/>
      <c r="V26" s="69"/>
      <c r="W26" s="69"/>
      <c r="X26" s="69"/>
      <c r="Y26" s="69"/>
      <c r="Z26" s="69"/>
      <c r="AA26" s="69"/>
      <c r="AB26" s="69"/>
      <c r="AC26" s="69"/>
      <c r="AD26" s="69"/>
      <c r="AE26" s="69"/>
      <c r="AF26" s="69"/>
      <c r="AG26" s="69"/>
      <c r="AH26" s="69"/>
      <c r="AI26" s="69"/>
      <c r="AJ26" s="69"/>
      <c r="AK26" s="69"/>
      <c r="AL26" s="69"/>
      <c r="AM26" s="69"/>
      <c r="AN26" s="69"/>
      <c r="AO26" s="69"/>
    </row>
    <row r="27" spans="1:42" s="81" customFormat="1" ht="36" x14ac:dyDescent="0.2">
      <c r="A27" s="108">
        <v>24</v>
      </c>
      <c r="B27" s="109" t="s">
        <v>121</v>
      </c>
      <c r="C27" s="109" t="s">
        <v>121</v>
      </c>
      <c r="D27" s="109" t="s">
        <v>121</v>
      </c>
      <c r="E27" s="109">
        <v>1</v>
      </c>
      <c r="F27" s="109" t="s">
        <v>121</v>
      </c>
      <c r="G27" s="128" t="s">
        <v>218</v>
      </c>
      <c r="H27" s="109" t="s">
        <v>231</v>
      </c>
      <c r="I27" s="132" t="s">
        <v>205</v>
      </c>
      <c r="J27" s="127" t="s">
        <v>244</v>
      </c>
      <c r="K27" s="109" t="s">
        <v>279</v>
      </c>
      <c r="L27" s="109" t="s">
        <v>91</v>
      </c>
      <c r="M27" s="191"/>
      <c r="N27" s="191"/>
      <c r="O27" s="108" t="s">
        <v>280</v>
      </c>
      <c r="P27" s="110">
        <f t="shared" si="3"/>
        <v>0</v>
      </c>
      <c r="Q27" s="111">
        <f t="shared" si="4"/>
        <v>0</v>
      </c>
      <c r="R27" s="111">
        <f t="shared" si="5"/>
        <v>0</v>
      </c>
      <c r="S27" s="69"/>
      <c r="T27" s="69"/>
      <c r="U27" s="69"/>
      <c r="V27" s="69"/>
      <c r="W27" s="69"/>
      <c r="X27" s="69"/>
      <c r="Y27" s="69"/>
      <c r="Z27" s="69"/>
      <c r="AA27" s="69"/>
      <c r="AB27" s="69"/>
      <c r="AC27" s="69"/>
      <c r="AD27" s="69"/>
      <c r="AE27" s="69"/>
      <c r="AF27" s="69"/>
      <c r="AG27" s="69"/>
      <c r="AH27" s="69"/>
      <c r="AI27" s="69"/>
      <c r="AJ27" s="69"/>
      <c r="AK27" s="69"/>
      <c r="AL27" s="69"/>
      <c r="AM27" s="69"/>
      <c r="AN27" s="69"/>
      <c r="AO27" s="69"/>
    </row>
    <row r="28" spans="1:42" s="81" customFormat="1" ht="25.5" x14ac:dyDescent="0.2">
      <c r="A28" s="108">
        <v>25</v>
      </c>
      <c r="B28" s="109" t="s">
        <v>121</v>
      </c>
      <c r="C28" s="109" t="s">
        <v>121</v>
      </c>
      <c r="D28" s="109" t="s">
        <v>121</v>
      </c>
      <c r="E28" s="109">
        <v>1</v>
      </c>
      <c r="F28" s="109" t="s">
        <v>121</v>
      </c>
      <c r="G28" s="128" t="s">
        <v>219</v>
      </c>
      <c r="H28" s="109" t="s">
        <v>232</v>
      </c>
      <c r="I28" s="132" t="s">
        <v>206</v>
      </c>
      <c r="J28" s="127" t="s">
        <v>245</v>
      </c>
      <c r="K28" s="109" t="s">
        <v>279</v>
      </c>
      <c r="L28" s="109" t="s">
        <v>91</v>
      </c>
      <c r="M28" s="191">
        <v>0.35</v>
      </c>
      <c r="N28" s="191">
        <v>0.35</v>
      </c>
      <c r="O28" s="108" t="s">
        <v>280</v>
      </c>
      <c r="P28" s="110">
        <f t="shared" si="3"/>
        <v>0</v>
      </c>
      <c r="Q28" s="111">
        <f t="shared" si="4"/>
        <v>0</v>
      </c>
      <c r="R28" s="111">
        <f t="shared" si="5"/>
        <v>0.35</v>
      </c>
      <c r="S28" s="69"/>
      <c r="T28" s="69"/>
      <c r="U28" s="69"/>
      <c r="V28" s="69"/>
      <c r="W28" s="69"/>
      <c r="X28" s="69"/>
      <c r="Y28" s="69"/>
      <c r="Z28" s="69"/>
      <c r="AA28" s="69"/>
      <c r="AB28" s="69"/>
      <c r="AC28" s="69"/>
      <c r="AD28" s="69"/>
      <c r="AE28" s="69"/>
      <c r="AF28" s="69"/>
      <c r="AG28" s="69"/>
      <c r="AH28" s="69"/>
      <c r="AI28" s="69"/>
      <c r="AJ28" s="69"/>
      <c r="AK28" s="69"/>
      <c r="AL28" s="69"/>
      <c r="AM28" s="69"/>
      <c r="AN28" s="69"/>
      <c r="AO28" s="69"/>
    </row>
    <row r="29" spans="1:42" s="81" customFormat="1" ht="25.5" x14ac:dyDescent="0.2">
      <c r="A29" s="108">
        <v>26</v>
      </c>
      <c r="B29" s="109" t="s">
        <v>121</v>
      </c>
      <c r="C29" s="109" t="s">
        <v>121</v>
      </c>
      <c r="D29" s="109" t="s">
        <v>121</v>
      </c>
      <c r="E29" s="109">
        <v>1</v>
      </c>
      <c r="F29" s="109" t="s">
        <v>121</v>
      </c>
      <c r="G29" s="128" t="s">
        <v>220</v>
      </c>
      <c r="H29" s="109" t="s">
        <v>233</v>
      </c>
      <c r="I29" s="132" t="s">
        <v>207</v>
      </c>
      <c r="J29" s="127" t="s">
        <v>246</v>
      </c>
      <c r="K29" s="109" t="s">
        <v>279</v>
      </c>
      <c r="L29" s="109" t="s">
        <v>91</v>
      </c>
      <c r="M29" s="191"/>
      <c r="N29" s="191"/>
      <c r="O29" s="108" t="s">
        <v>280</v>
      </c>
      <c r="P29" s="110">
        <f t="shared" ref="P29" si="6">IF(K29="X",IF(O29="Complete",N29,0),0)</f>
        <v>0</v>
      </c>
      <c r="Q29" s="111">
        <f t="shared" ref="Q29" si="7">IF(K29&lt;&gt;"X",IF(O29&lt;&gt;"Complete",N29,0),0)</f>
        <v>0</v>
      </c>
      <c r="R29" s="111">
        <f t="shared" ref="R29" si="8">IF(K29&lt;&gt;"X",IF(O29="Complete",N29,0),0)</f>
        <v>0</v>
      </c>
      <c r="S29" s="69"/>
      <c r="T29" s="69"/>
      <c r="U29" s="69"/>
      <c r="V29" s="69"/>
      <c r="W29" s="69"/>
      <c r="X29" s="69"/>
      <c r="Y29" s="69"/>
      <c r="Z29" s="69"/>
      <c r="AA29" s="69"/>
      <c r="AB29" s="69"/>
      <c r="AC29" s="69"/>
      <c r="AD29" s="69"/>
      <c r="AE29" s="69"/>
      <c r="AF29" s="69"/>
      <c r="AG29" s="69"/>
      <c r="AH29" s="69"/>
      <c r="AI29" s="69"/>
      <c r="AJ29" s="69"/>
      <c r="AK29" s="69"/>
      <c r="AL29" s="69"/>
      <c r="AM29" s="69"/>
      <c r="AN29" s="69"/>
      <c r="AO29" s="69"/>
    </row>
    <row r="30" spans="1:42" s="82" customFormat="1" ht="51" x14ac:dyDescent="0.2">
      <c r="A30" s="84"/>
      <c r="B30" s="85"/>
      <c r="C30" s="85"/>
      <c r="D30" s="85"/>
      <c r="E30" s="85"/>
      <c r="F30" s="85"/>
      <c r="G30" s="85"/>
      <c r="H30" s="85"/>
      <c r="I30" s="85"/>
      <c r="J30" s="85"/>
      <c r="K30" s="85"/>
      <c r="L30" s="86" t="s">
        <v>92</v>
      </c>
      <c r="M30" s="191">
        <f>SUM(M4:M29)</f>
        <v>6.299999999999998</v>
      </c>
      <c r="N30" s="191">
        <f>SUM(N4:N29)</f>
        <v>6.299999999999998</v>
      </c>
      <c r="O30" s="85"/>
      <c r="AP30" s="83"/>
    </row>
    <row r="31" spans="1:42" s="82" customFormat="1" x14ac:dyDescent="0.2">
      <c r="A31" s="88" t="s">
        <v>93</v>
      </c>
      <c r="B31" s="85"/>
      <c r="C31" s="85"/>
      <c r="D31" s="85"/>
      <c r="E31" s="85"/>
      <c r="F31" s="85"/>
      <c r="G31" s="85"/>
      <c r="H31" s="85"/>
      <c r="I31" s="85"/>
      <c r="J31" s="85"/>
      <c r="K31" s="85"/>
      <c r="L31" s="85"/>
      <c r="M31" s="191"/>
      <c r="N31" s="191"/>
      <c r="O31" s="85"/>
      <c r="AP31" s="83"/>
    </row>
    <row r="32" spans="1:42" s="82" customFormat="1" x14ac:dyDescent="0.2">
      <c r="A32" s="87"/>
      <c r="B32" s="85" t="s">
        <v>94</v>
      </c>
      <c r="C32" s="85"/>
      <c r="D32" s="85"/>
      <c r="E32" s="85"/>
      <c r="F32" s="85"/>
      <c r="G32" s="85"/>
      <c r="H32" s="85"/>
      <c r="I32" s="85"/>
      <c r="J32" s="85"/>
      <c r="K32" s="85"/>
      <c r="L32" s="85"/>
      <c r="M32" s="191"/>
      <c r="N32" s="191"/>
      <c r="O32" s="85"/>
      <c r="AP32" s="83"/>
    </row>
    <row r="33" spans="1:42" s="82" customFormat="1" x14ac:dyDescent="0.2">
      <c r="A33" s="85"/>
      <c r="B33" s="85"/>
      <c r="C33" s="85"/>
      <c r="D33" s="85"/>
      <c r="E33" s="85"/>
      <c r="F33" s="85"/>
      <c r="G33" s="85"/>
      <c r="H33" s="85"/>
      <c r="I33" s="85"/>
      <c r="J33" s="85"/>
      <c r="K33" s="85"/>
      <c r="L33" s="85"/>
      <c r="M33" s="191"/>
      <c r="N33" s="191"/>
      <c r="O33" s="85"/>
      <c r="AP33" s="83"/>
    </row>
    <row r="34" spans="1:42" s="82" customFormat="1" x14ac:dyDescent="0.2">
      <c r="A34" s="85"/>
      <c r="B34" s="85"/>
      <c r="C34" s="85"/>
      <c r="D34" s="85"/>
      <c r="E34" s="85"/>
      <c r="F34" s="85"/>
      <c r="G34" s="85"/>
      <c r="H34" s="85"/>
      <c r="I34" s="85"/>
      <c r="J34" s="85"/>
      <c r="K34" s="85"/>
      <c r="L34" s="85"/>
      <c r="M34" s="191"/>
      <c r="N34" s="191"/>
      <c r="O34" s="85"/>
      <c r="AP34" s="83"/>
    </row>
    <row r="35" spans="1:42" s="82" customFormat="1" x14ac:dyDescent="0.2">
      <c r="A35" s="85"/>
      <c r="B35" s="85"/>
      <c r="C35" s="85"/>
      <c r="D35" s="85"/>
      <c r="E35" s="85"/>
      <c r="F35" s="85"/>
      <c r="G35" s="85"/>
      <c r="H35" s="85"/>
      <c r="I35" s="85"/>
      <c r="J35" s="85"/>
      <c r="K35" s="85"/>
      <c r="L35" s="85"/>
      <c r="M35" s="191"/>
      <c r="N35" s="191"/>
      <c r="O35" s="85"/>
      <c r="AP35" s="83"/>
    </row>
    <row r="36" spans="1:42" s="82" customFormat="1" x14ac:dyDescent="0.2">
      <c r="A36" s="85"/>
      <c r="B36" s="85"/>
      <c r="C36" s="85"/>
      <c r="D36" s="85"/>
      <c r="E36" s="85"/>
      <c r="F36" s="85"/>
      <c r="G36" s="85"/>
      <c r="H36" s="85"/>
      <c r="I36" s="85"/>
      <c r="J36" s="85"/>
      <c r="K36" s="85"/>
      <c r="L36" s="85"/>
      <c r="M36" s="191"/>
      <c r="N36" s="191"/>
      <c r="O36" s="85"/>
      <c r="AP36" s="83"/>
    </row>
    <row r="37" spans="1:42" s="82" customFormat="1" x14ac:dyDescent="0.2">
      <c r="A37" s="85"/>
      <c r="B37" s="85"/>
      <c r="C37" s="85"/>
      <c r="D37" s="85"/>
      <c r="E37" s="85"/>
      <c r="F37" s="85"/>
      <c r="G37" s="85"/>
      <c r="H37" s="85"/>
      <c r="I37" s="85"/>
      <c r="J37" s="85"/>
      <c r="K37" s="85"/>
      <c r="L37" s="85"/>
      <c r="M37" s="191"/>
      <c r="N37" s="191"/>
      <c r="O37" s="85"/>
      <c r="AP37" s="83"/>
    </row>
    <row r="38" spans="1:42" s="82" customFormat="1" x14ac:dyDescent="0.2">
      <c r="A38" s="85"/>
      <c r="B38" s="85"/>
      <c r="C38" s="85"/>
      <c r="D38" s="85"/>
      <c r="E38" s="85"/>
      <c r="F38" s="85"/>
      <c r="G38" s="85"/>
      <c r="H38" s="85"/>
      <c r="I38" s="85"/>
      <c r="J38" s="85"/>
      <c r="K38" s="85"/>
      <c r="L38" s="85"/>
      <c r="M38" s="191"/>
      <c r="N38" s="191"/>
      <c r="O38" s="85"/>
      <c r="AP38" s="83"/>
    </row>
    <row r="39" spans="1:42" s="82" customFormat="1" x14ac:dyDescent="0.2">
      <c r="A39" s="85"/>
      <c r="B39" s="85"/>
      <c r="C39" s="85"/>
      <c r="D39" s="85"/>
      <c r="E39" s="85"/>
      <c r="F39" s="85"/>
      <c r="G39" s="85"/>
      <c r="H39" s="85"/>
      <c r="I39" s="85"/>
      <c r="J39" s="85"/>
      <c r="K39" s="85"/>
      <c r="L39" s="85"/>
      <c r="M39" s="85"/>
      <c r="N39" s="85"/>
      <c r="O39" s="85"/>
    </row>
    <row r="40" spans="1:42" s="82" customFormat="1" x14ac:dyDescent="0.2">
      <c r="A40" s="85"/>
      <c r="B40" s="85"/>
      <c r="C40" s="85"/>
      <c r="D40" s="85"/>
      <c r="E40" s="85"/>
      <c r="F40" s="85"/>
      <c r="G40" s="85"/>
      <c r="H40" s="85"/>
      <c r="I40" s="85"/>
      <c r="J40" s="85"/>
      <c r="K40" s="85"/>
      <c r="L40" s="85"/>
      <c r="M40" s="85"/>
      <c r="N40" s="85"/>
      <c r="O40" s="85"/>
    </row>
    <row r="41" spans="1:42" s="82" customFormat="1" x14ac:dyDescent="0.2">
      <c r="A41" s="85"/>
      <c r="B41" s="85"/>
      <c r="C41" s="85"/>
      <c r="D41" s="85"/>
      <c r="E41" s="85"/>
      <c r="F41" s="85"/>
      <c r="G41" s="85"/>
      <c r="H41" s="85"/>
      <c r="I41" s="85"/>
      <c r="J41" s="85"/>
      <c r="K41" s="85"/>
      <c r="L41" s="85"/>
      <c r="M41" s="85"/>
      <c r="N41" s="85"/>
      <c r="O41" s="85"/>
    </row>
    <row r="42" spans="1:42" s="82" customFormat="1" x14ac:dyDescent="0.2">
      <c r="A42" s="85"/>
      <c r="B42" s="85"/>
      <c r="C42" s="85"/>
      <c r="D42" s="85"/>
      <c r="E42" s="85"/>
      <c r="F42" s="85"/>
      <c r="G42" s="85"/>
      <c r="H42" s="85"/>
      <c r="I42" s="85"/>
      <c r="J42" s="85"/>
      <c r="K42" s="85"/>
      <c r="L42" s="85"/>
      <c r="M42" s="85"/>
      <c r="N42" s="85"/>
      <c r="O42" s="85"/>
    </row>
    <row r="43" spans="1:42" s="82" customFormat="1" x14ac:dyDescent="0.2">
      <c r="A43" s="85"/>
      <c r="B43" s="85"/>
      <c r="C43" s="85"/>
      <c r="D43" s="85"/>
      <c r="E43" s="85"/>
      <c r="F43" s="85"/>
      <c r="G43" s="85"/>
      <c r="H43" s="85"/>
      <c r="I43" s="85"/>
      <c r="J43" s="85"/>
      <c r="K43" s="85"/>
      <c r="L43" s="85"/>
      <c r="M43" s="85"/>
      <c r="N43" s="85"/>
      <c r="O43" s="85"/>
    </row>
    <row r="44" spans="1:42" s="82" customFormat="1" x14ac:dyDescent="0.2">
      <c r="A44" s="85"/>
      <c r="B44" s="85"/>
      <c r="C44" s="85"/>
      <c r="D44" s="85"/>
      <c r="E44" s="85"/>
      <c r="F44" s="85"/>
      <c r="G44" s="85"/>
      <c r="H44" s="85"/>
      <c r="I44" s="85"/>
      <c r="J44" s="85"/>
      <c r="K44" s="85"/>
      <c r="L44" s="85"/>
      <c r="M44" s="85"/>
      <c r="N44" s="89"/>
      <c r="O44" s="89"/>
    </row>
    <row r="45" spans="1:42" s="82" customFormat="1" x14ac:dyDescent="0.2">
      <c r="A45" s="85"/>
      <c r="B45" s="85"/>
      <c r="C45" s="85"/>
      <c r="D45" s="85"/>
      <c r="E45" s="85"/>
      <c r="F45" s="85"/>
      <c r="G45" s="85"/>
      <c r="H45" s="85"/>
      <c r="I45" s="85"/>
      <c r="J45" s="85"/>
      <c r="K45" s="85"/>
      <c r="L45" s="85"/>
      <c r="M45" s="85"/>
      <c r="N45" s="89"/>
      <c r="O45" s="89"/>
    </row>
    <row r="46" spans="1:42" s="82" customFormat="1" x14ac:dyDescent="0.2">
      <c r="A46" s="85"/>
      <c r="B46" s="85"/>
      <c r="C46" s="85"/>
      <c r="D46" s="85"/>
      <c r="E46" s="85"/>
      <c r="F46" s="85"/>
      <c r="G46" s="85"/>
      <c r="H46" s="85"/>
      <c r="I46" s="85"/>
      <c r="J46" s="85"/>
      <c r="K46" s="85"/>
      <c r="L46" s="85"/>
      <c r="M46" s="85"/>
      <c r="N46" s="89"/>
      <c r="O46" s="89"/>
    </row>
    <row r="47" spans="1:42" s="82" customFormat="1" x14ac:dyDescent="0.2">
      <c r="A47" s="85"/>
      <c r="B47" s="85"/>
      <c r="C47" s="85"/>
      <c r="D47" s="85"/>
      <c r="E47" s="85"/>
      <c r="F47" s="85"/>
      <c r="G47" s="85"/>
      <c r="H47" s="85"/>
      <c r="I47" s="85"/>
      <c r="J47" s="85"/>
      <c r="K47" s="85"/>
      <c r="L47" s="85"/>
      <c r="M47" s="85"/>
      <c r="N47" s="89"/>
      <c r="O47" s="89"/>
    </row>
    <row r="48" spans="1:42"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82" customFormat="1" x14ac:dyDescent="0.2">
      <c r="A76" s="85"/>
      <c r="B76" s="85"/>
      <c r="C76" s="85"/>
      <c r="D76" s="85"/>
      <c r="E76" s="85"/>
      <c r="F76" s="85"/>
      <c r="G76" s="85"/>
      <c r="H76" s="85"/>
      <c r="I76" s="85"/>
      <c r="J76" s="85"/>
      <c r="K76" s="85"/>
      <c r="L76" s="85"/>
      <c r="M76" s="85"/>
      <c r="N76" s="89"/>
      <c r="O76" s="89"/>
    </row>
    <row r="77" spans="1:15" s="82" customFormat="1" x14ac:dyDescent="0.2">
      <c r="A77" s="85"/>
      <c r="B77" s="85"/>
      <c r="C77" s="85"/>
      <c r="D77" s="85"/>
      <c r="E77" s="85"/>
      <c r="F77" s="85"/>
      <c r="G77" s="85"/>
      <c r="H77" s="85"/>
      <c r="I77" s="85"/>
      <c r="J77" s="85"/>
      <c r="K77" s="85"/>
      <c r="L77" s="85"/>
      <c r="M77" s="85"/>
      <c r="N77" s="89"/>
      <c r="O77" s="89"/>
    </row>
    <row r="78" spans="1:15" s="82" customFormat="1" x14ac:dyDescent="0.2">
      <c r="A78" s="85"/>
      <c r="B78" s="85"/>
      <c r="C78" s="85"/>
      <c r="D78" s="85"/>
      <c r="E78" s="85"/>
      <c r="F78" s="85"/>
      <c r="G78" s="85"/>
      <c r="H78" s="85"/>
      <c r="I78" s="85"/>
      <c r="J78" s="85"/>
      <c r="K78" s="85"/>
      <c r="L78" s="85"/>
      <c r="M78" s="85"/>
      <c r="N78" s="89"/>
      <c r="O78" s="89"/>
    </row>
    <row r="79" spans="1:15" s="82" customFormat="1" x14ac:dyDescent="0.2">
      <c r="A79" s="85"/>
      <c r="B79" s="85"/>
      <c r="C79" s="85"/>
      <c r="D79" s="85"/>
      <c r="E79" s="85"/>
      <c r="F79" s="85"/>
      <c r="G79" s="85"/>
      <c r="H79" s="85"/>
      <c r="I79" s="85"/>
      <c r="J79" s="85"/>
      <c r="K79" s="85"/>
      <c r="L79" s="85"/>
      <c r="M79" s="85"/>
      <c r="N79" s="89"/>
      <c r="O79" s="89"/>
    </row>
    <row r="80" spans="1:15" s="82" customFormat="1" x14ac:dyDescent="0.2">
      <c r="A80" s="85"/>
      <c r="B80" s="85"/>
      <c r="C80" s="85"/>
      <c r="D80" s="85"/>
      <c r="E80" s="85"/>
      <c r="F80" s="85"/>
      <c r="G80" s="85"/>
      <c r="H80" s="85"/>
      <c r="I80" s="85"/>
      <c r="J80" s="85"/>
      <c r="K80" s="85"/>
      <c r="L80" s="85"/>
      <c r="M80" s="85"/>
      <c r="N80" s="89"/>
      <c r="O80" s="89"/>
    </row>
    <row r="81" spans="1:15" s="82" customFormat="1" x14ac:dyDescent="0.2">
      <c r="A81" s="85"/>
      <c r="B81" s="85"/>
      <c r="C81" s="85"/>
      <c r="D81" s="85"/>
      <c r="E81" s="85"/>
      <c r="F81" s="85"/>
      <c r="G81" s="85"/>
      <c r="H81" s="85"/>
      <c r="I81" s="85"/>
      <c r="J81" s="85"/>
      <c r="K81" s="85"/>
      <c r="L81" s="85"/>
      <c r="M81" s="85"/>
      <c r="N81" s="89"/>
      <c r="O81" s="89"/>
    </row>
    <row r="82" spans="1:15" s="82" customFormat="1" x14ac:dyDescent="0.2">
      <c r="A82" s="85"/>
      <c r="B82" s="85"/>
      <c r="C82" s="85"/>
      <c r="D82" s="85"/>
      <c r="E82" s="85"/>
      <c r="F82" s="85"/>
      <c r="G82" s="85"/>
      <c r="H82" s="85"/>
      <c r="I82" s="85"/>
      <c r="J82" s="85"/>
      <c r="K82" s="85"/>
      <c r="L82" s="85"/>
      <c r="M82" s="85"/>
      <c r="N82" s="89"/>
      <c r="O82" s="89"/>
    </row>
    <row r="83" spans="1:15" s="82" customFormat="1" x14ac:dyDescent="0.2">
      <c r="A83" s="85"/>
      <c r="B83" s="85"/>
      <c r="C83" s="85"/>
      <c r="D83" s="85"/>
      <c r="E83" s="85"/>
      <c r="F83" s="85"/>
      <c r="G83" s="85"/>
      <c r="H83" s="85"/>
      <c r="I83" s="85"/>
      <c r="J83" s="85"/>
      <c r="K83" s="85"/>
      <c r="L83" s="85"/>
      <c r="M83" s="85"/>
      <c r="N83" s="89"/>
      <c r="O83" s="89"/>
    </row>
    <row r="84" spans="1:15" s="82" customFormat="1" x14ac:dyDescent="0.2">
      <c r="A84" s="85"/>
      <c r="B84" s="85"/>
      <c r="C84" s="85"/>
      <c r="D84" s="85"/>
      <c r="E84" s="85"/>
      <c r="F84" s="85"/>
      <c r="G84" s="85"/>
      <c r="H84" s="85"/>
      <c r="I84" s="85"/>
      <c r="J84" s="85"/>
      <c r="K84" s="85"/>
      <c r="L84" s="85"/>
      <c r="M84" s="85"/>
      <c r="N84" s="89"/>
      <c r="O84" s="89"/>
    </row>
    <row r="85" spans="1:15" s="82" customFormat="1" x14ac:dyDescent="0.2">
      <c r="A85" s="85"/>
      <c r="B85" s="85"/>
      <c r="C85" s="85"/>
      <c r="D85" s="85"/>
      <c r="E85" s="85"/>
      <c r="F85" s="85"/>
      <c r="G85" s="85"/>
      <c r="H85" s="85"/>
      <c r="I85" s="85"/>
      <c r="J85" s="85"/>
      <c r="K85" s="85"/>
      <c r="L85" s="85"/>
      <c r="M85" s="85"/>
      <c r="N85" s="89"/>
      <c r="O85" s="89"/>
    </row>
    <row r="86" spans="1:15" s="82" customFormat="1" x14ac:dyDescent="0.2">
      <c r="A86" s="85"/>
      <c r="B86" s="85"/>
      <c r="C86" s="85"/>
      <c r="D86" s="85"/>
      <c r="E86" s="85"/>
      <c r="F86" s="85"/>
      <c r="G86" s="85"/>
      <c r="H86" s="85"/>
      <c r="I86" s="85"/>
      <c r="J86" s="85"/>
      <c r="K86" s="85"/>
      <c r="L86" s="85"/>
      <c r="M86" s="85"/>
      <c r="N86" s="89"/>
      <c r="O86" s="89"/>
    </row>
    <row r="87" spans="1:15" s="82" customFormat="1" x14ac:dyDescent="0.2">
      <c r="A87" s="85"/>
      <c r="B87" s="85"/>
      <c r="C87" s="85"/>
      <c r="D87" s="85"/>
      <c r="E87" s="85"/>
      <c r="F87" s="85"/>
      <c r="G87" s="85"/>
      <c r="H87" s="85"/>
      <c r="I87" s="85"/>
      <c r="J87" s="85"/>
      <c r="K87" s="85"/>
      <c r="L87" s="85"/>
      <c r="M87" s="85"/>
      <c r="N87" s="89"/>
      <c r="O87" s="89"/>
    </row>
    <row r="88" spans="1:15" s="82" customFormat="1" x14ac:dyDescent="0.2">
      <c r="A88" s="85"/>
      <c r="B88" s="85"/>
      <c r="C88" s="85"/>
      <c r="D88" s="85"/>
      <c r="E88" s="85"/>
      <c r="F88" s="85"/>
      <c r="G88" s="85"/>
      <c r="H88" s="85"/>
      <c r="I88" s="85"/>
      <c r="J88" s="85"/>
      <c r="K88" s="85"/>
      <c r="L88" s="85"/>
      <c r="M88" s="85"/>
      <c r="N88" s="89"/>
      <c r="O88" s="89"/>
    </row>
    <row r="89" spans="1:15" s="82" customFormat="1" x14ac:dyDescent="0.2">
      <c r="A89" s="85"/>
      <c r="B89" s="85"/>
      <c r="C89" s="85"/>
      <c r="D89" s="85"/>
      <c r="E89" s="85"/>
      <c r="F89" s="85"/>
      <c r="G89" s="85"/>
      <c r="H89" s="85"/>
      <c r="I89" s="85"/>
      <c r="J89" s="85"/>
      <c r="K89" s="85"/>
      <c r="L89" s="85"/>
      <c r="M89" s="85"/>
      <c r="N89" s="89"/>
      <c r="O89" s="89"/>
    </row>
    <row r="90" spans="1:15" s="69" customFormat="1" x14ac:dyDescent="0.2">
      <c r="A90" s="76"/>
      <c r="B90" s="76"/>
      <c r="C90" s="76"/>
      <c r="D90" s="76"/>
      <c r="E90" s="76"/>
      <c r="F90" s="76"/>
      <c r="G90" s="76"/>
      <c r="H90" s="76"/>
      <c r="I90" s="76"/>
      <c r="J90" s="76"/>
      <c r="K90" s="76"/>
      <c r="L90" s="76"/>
      <c r="M90" s="76"/>
      <c r="N90" s="90"/>
      <c r="O90" s="9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80"/>
      <c r="O105" s="80"/>
    </row>
    <row r="106" spans="1:15" s="69" customFormat="1" x14ac:dyDescent="0.2">
      <c r="A106" s="76"/>
      <c r="B106" s="76"/>
      <c r="C106" s="76"/>
      <c r="D106" s="76"/>
      <c r="E106" s="76"/>
      <c r="F106" s="76"/>
      <c r="G106" s="76"/>
      <c r="H106" s="76"/>
      <c r="I106" s="76"/>
      <c r="J106" s="76"/>
      <c r="K106" s="76"/>
      <c r="L106" s="76"/>
      <c r="M106" s="76"/>
      <c r="N106" s="80"/>
      <c r="O106" s="80"/>
    </row>
    <row r="107" spans="1:15" s="69" customFormat="1" x14ac:dyDescent="0.2">
      <c r="A107" s="76"/>
      <c r="B107" s="76"/>
      <c r="C107" s="76"/>
      <c r="D107" s="76"/>
      <c r="E107" s="76"/>
      <c r="F107" s="76"/>
      <c r="G107" s="76"/>
      <c r="H107" s="76"/>
      <c r="I107" s="76"/>
      <c r="J107" s="76"/>
      <c r="K107" s="76"/>
      <c r="L107" s="76"/>
      <c r="M107" s="76"/>
      <c r="N107" s="80"/>
      <c r="O107" s="80"/>
    </row>
    <row r="108" spans="1:15" s="69" customFormat="1" x14ac:dyDescent="0.2">
      <c r="A108" s="76"/>
      <c r="B108" s="76"/>
      <c r="C108" s="76"/>
      <c r="D108" s="76"/>
      <c r="E108" s="76"/>
      <c r="F108" s="76"/>
      <c r="G108" s="76"/>
      <c r="H108" s="76"/>
      <c r="I108" s="76"/>
      <c r="J108" s="76"/>
      <c r="K108" s="76"/>
      <c r="L108" s="76"/>
      <c r="M108" s="76"/>
      <c r="N108" s="80"/>
      <c r="O108" s="80"/>
    </row>
    <row r="109" spans="1:15" s="69" customFormat="1" x14ac:dyDescent="0.2">
      <c r="A109" s="76"/>
      <c r="B109" s="76"/>
      <c r="C109" s="76"/>
      <c r="D109" s="76"/>
      <c r="E109" s="76"/>
      <c r="F109" s="76"/>
      <c r="G109" s="76"/>
      <c r="H109" s="76"/>
      <c r="I109" s="76"/>
      <c r="J109" s="76"/>
      <c r="K109" s="76"/>
      <c r="L109" s="76"/>
      <c r="M109" s="76"/>
      <c r="N109" s="80"/>
      <c r="O109" s="80"/>
    </row>
    <row r="110" spans="1:15" s="69" customFormat="1" x14ac:dyDescent="0.2">
      <c r="A110" s="76"/>
      <c r="B110" s="76"/>
      <c r="C110" s="76"/>
      <c r="D110" s="76"/>
      <c r="E110" s="76"/>
      <c r="F110" s="76"/>
      <c r="G110" s="76"/>
      <c r="H110" s="76"/>
      <c r="I110" s="76"/>
      <c r="J110" s="76"/>
      <c r="K110" s="76"/>
      <c r="L110" s="76"/>
      <c r="M110" s="76"/>
      <c r="N110" s="80"/>
      <c r="O110" s="80"/>
    </row>
    <row r="111" spans="1:15" s="69" customFormat="1" x14ac:dyDescent="0.2">
      <c r="A111" s="76"/>
      <c r="B111" s="76"/>
      <c r="C111" s="76"/>
      <c r="D111" s="76"/>
      <c r="E111" s="76"/>
      <c r="F111" s="76"/>
      <c r="G111" s="76"/>
      <c r="H111" s="76"/>
      <c r="I111" s="76"/>
      <c r="J111" s="76"/>
      <c r="K111" s="76"/>
      <c r="L111" s="76"/>
      <c r="M111" s="76"/>
      <c r="N111" s="80"/>
      <c r="O111" s="80"/>
    </row>
    <row r="112" spans="1:15" s="69" customFormat="1" x14ac:dyDescent="0.2">
      <c r="A112" s="76"/>
      <c r="B112" s="76"/>
      <c r="C112" s="76"/>
      <c r="D112" s="76"/>
      <c r="E112" s="76"/>
      <c r="F112" s="76"/>
      <c r="G112" s="76"/>
      <c r="H112" s="76"/>
      <c r="I112" s="76"/>
      <c r="J112" s="76"/>
      <c r="K112" s="76"/>
      <c r="L112" s="76"/>
      <c r="M112" s="76"/>
      <c r="N112" s="80"/>
      <c r="O112" s="80"/>
    </row>
    <row r="113" spans="1:15" s="69" customFormat="1" x14ac:dyDescent="0.2">
      <c r="A113" s="76"/>
      <c r="B113" s="76"/>
      <c r="C113" s="76"/>
      <c r="D113" s="76"/>
      <c r="E113" s="76"/>
      <c r="F113" s="76"/>
      <c r="G113" s="76"/>
      <c r="H113" s="76"/>
      <c r="I113" s="76"/>
      <c r="J113" s="76"/>
      <c r="K113" s="76"/>
      <c r="L113" s="76"/>
      <c r="M113" s="76"/>
      <c r="N113" s="80"/>
      <c r="O113" s="80"/>
    </row>
    <row r="114" spans="1:15" s="69" customFormat="1" x14ac:dyDescent="0.2">
      <c r="A114" s="76"/>
      <c r="B114" s="76"/>
      <c r="C114" s="76"/>
      <c r="D114" s="76"/>
      <c r="E114" s="76"/>
      <c r="F114" s="76"/>
      <c r="G114" s="76"/>
      <c r="H114" s="76"/>
      <c r="I114" s="76"/>
      <c r="J114" s="76"/>
      <c r="K114" s="76"/>
      <c r="L114" s="76"/>
      <c r="M114" s="76"/>
      <c r="N114" s="80"/>
      <c r="O114" s="80"/>
    </row>
    <row r="115" spans="1:15" s="69" customFormat="1" x14ac:dyDescent="0.2">
      <c r="A115" s="76"/>
      <c r="B115" s="76"/>
      <c r="C115" s="76"/>
      <c r="D115" s="76"/>
      <c r="E115" s="76"/>
      <c r="F115" s="76"/>
      <c r="G115" s="76"/>
      <c r="H115" s="76"/>
      <c r="I115" s="76"/>
      <c r="J115" s="76"/>
      <c r="K115" s="76"/>
      <c r="L115" s="76"/>
      <c r="M115" s="76"/>
      <c r="N115" s="80"/>
      <c r="O115" s="80"/>
    </row>
    <row r="116" spans="1:15" s="69" customFormat="1" x14ac:dyDescent="0.2">
      <c r="A116" s="76"/>
      <c r="B116" s="76"/>
      <c r="C116" s="76"/>
      <c r="D116" s="76"/>
      <c r="E116" s="76"/>
      <c r="F116" s="76"/>
      <c r="G116" s="76"/>
      <c r="H116" s="76"/>
      <c r="I116" s="76"/>
      <c r="J116" s="76"/>
      <c r="K116" s="76"/>
      <c r="L116" s="76"/>
      <c r="M116" s="76"/>
      <c r="N116" s="80"/>
      <c r="O116" s="80"/>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row r="175" spans="1:15" s="69" customFormat="1" x14ac:dyDescent="0.2">
      <c r="A175" s="76"/>
      <c r="B175" s="76"/>
      <c r="C175" s="76"/>
      <c r="D175" s="76"/>
      <c r="E175" s="76"/>
      <c r="F175" s="76"/>
      <c r="G175" s="76"/>
      <c r="H175" s="76"/>
      <c r="I175" s="76"/>
      <c r="J175" s="76"/>
      <c r="K175" s="76"/>
      <c r="L175" s="76"/>
      <c r="M175" s="76"/>
      <c r="N175" s="91"/>
      <c r="O175" s="91"/>
    </row>
    <row r="176" spans="1:15" s="69" customFormat="1" x14ac:dyDescent="0.2">
      <c r="A176" s="76"/>
      <c r="B176" s="76"/>
      <c r="C176" s="76"/>
      <c r="D176" s="76"/>
      <c r="E176" s="76"/>
      <c r="F176" s="76"/>
      <c r="G176" s="76"/>
      <c r="H176" s="76"/>
      <c r="I176" s="76"/>
      <c r="J176" s="76"/>
      <c r="K176" s="76"/>
      <c r="L176" s="76"/>
      <c r="M176" s="76"/>
      <c r="N176" s="91"/>
      <c r="O176" s="91"/>
    </row>
    <row r="177" spans="1:15" s="69" customFormat="1" x14ac:dyDescent="0.2">
      <c r="A177" s="76"/>
      <c r="B177" s="76"/>
      <c r="C177" s="76"/>
      <c r="D177" s="76"/>
      <c r="E177" s="76"/>
      <c r="F177" s="76"/>
      <c r="G177" s="76"/>
      <c r="H177" s="76"/>
      <c r="I177" s="76"/>
      <c r="J177" s="76"/>
      <c r="K177" s="76"/>
      <c r="L177" s="76"/>
      <c r="M177" s="76"/>
      <c r="N177" s="91"/>
      <c r="O177" s="91"/>
    </row>
    <row r="178" spans="1:15" s="69" customFormat="1" x14ac:dyDescent="0.2">
      <c r="A178" s="76"/>
      <c r="B178" s="76"/>
      <c r="C178" s="76"/>
      <c r="D178" s="76"/>
      <c r="E178" s="76"/>
      <c r="F178" s="76"/>
      <c r="G178" s="76"/>
      <c r="H178" s="76"/>
      <c r="I178" s="76"/>
      <c r="J178" s="76"/>
      <c r="K178" s="76"/>
      <c r="L178" s="76"/>
      <c r="M178" s="76"/>
      <c r="N178" s="91"/>
      <c r="O178" s="91"/>
    </row>
    <row r="179" spans="1:15" s="69" customFormat="1" x14ac:dyDescent="0.2">
      <c r="A179" s="76"/>
      <c r="B179" s="76"/>
      <c r="C179" s="76"/>
      <c r="D179" s="76"/>
      <c r="E179" s="76"/>
      <c r="F179" s="76"/>
      <c r="G179" s="76"/>
      <c r="H179" s="76"/>
      <c r="I179" s="76"/>
      <c r="J179" s="76"/>
      <c r="K179" s="76"/>
      <c r="L179" s="76"/>
      <c r="M179" s="76"/>
      <c r="N179" s="91"/>
      <c r="O179" s="91"/>
    </row>
    <row r="180" spans="1:15" s="69" customFormat="1" x14ac:dyDescent="0.2">
      <c r="A180" s="76"/>
      <c r="B180" s="76"/>
      <c r="C180" s="76"/>
      <c r="D180" s="76"/>
      <c r="E180" s="76"/>
      <c r="F180" s="76"/>
      <c r="G180" s="76"/>
      <c r="H180" s="76"/>
      <c r="I180" s="76"/>
      <c r="J180" s="76"/>
      <c r="K180" s="76"/>
      <c r="L180" s="76"/>
      <c r="M180" s="76"/>
      <c r="N180" s="91"/>
      <c r="O180" s="91"/>
    </row>
    <row r="181" spans="1:15" s="69" customFormat="1" x14ac:dyDescent="0.2">
      <c r="A181" s="76"/>
      <c r="B181" s="76"/>
      <c r="C181" s="76"/>
      <c r="D181" s="76"/>
      <c r="E181" s="76"/>
      <c r="F181" s="76"/>
      <c r="G181" s="76"/>
      <c r="H181" s="76"/>
      <c r="I181" s="76"/>
      <c r="J181" s="76"/>
      <c r="K181" s="76"/>
      <c r="L181" s="76"/>
      <c r="M181" s="76"/>
      <c r="N181" s="91"/>
      <c r="O181" s="91"/>
    </row>
    <row r="182" spans="1:15" s="69" customFormat="1" x14ac:dyDescent="0.2">
      <c r="A182" s="76"/>
      <c r="B182" s="76"/>
      <c r="C182" s="76"/>
      <c r="D182" s="76"/>
      <c r="E182" s="76"/>
      <c r="F182" s="76"/>
      <c r="G182" s="76"/>
      <c r="H182" s="76"/>
      <c r="I182" s="76"/>
      <c r="J182" s="76"/>
      <c r="K182" s="76"/>
      <c r="L182" s="76"/>
      <c r="M182" s="76"/>
      <c r="N182" s="91"/>
      <c r="O182" s="91"/>
    </row>
    <row r="183" spans="1:15" s="69" customFormat="1" x14ac:dyDescent="0.2">
      <c r="A183" s="76"/>
      <c r="B183" s="76"/>
      <c r="C183" s="76"/>
      <c r="D183" s="76"/>
      <c r="E183" s="76"/>
      <c r="F183" s="76"/>
      <c r="G183" s="76"/>
      <c r="H183" s="76"/>
      <c r="I183" s="76"/>
      <c r="J183" s="76"/>
      <c r="K183" s="76"/>
      <c r="L183" s="76"/>
      <c r="M183" s="76"/>
      <c r="N183" s="91"/>
      <c r="O183" s="91"/>
    </row>
    <row r="184" spans="1:15" s="69" customFormat="1" x14ac:dyDescent="0.2">
      <c r="A184" s="76"/>
      <c r="B184" s="76"/>
      <c r="C184" s="76"/>
      <c r="D184" s="76"/>
      <c r="E184" s="76"/>
      <c r="F184" s="76"/>
      <c r="G184" s="76"/>
      <c r="H184" s="76"/>
      <c r="I184" s="76"/>
      <c r="J184" s="76"/>
      <c r="K184" s="76"/>
      <c r="L184" s="76"/>
      <c r="M184" s="76"/>
      <c r="N184" s="91"/>
      <c r="O184" s="91"/>
    </row>
    <row r="185" spans="1:15" s="69" customFormat="1" x14ac:dyDescent="0.2">
      <c r="A185" s="76"/>
      <c r="B185" s="76"/>
      <c r="C185" s="76"/>
      <c r="D185" s="76"/>
      <c r="E185" s="76"/>
      <c r="F185" s="76"/>
      <c r="G185" s="76"/>
      <c r="H185" s="76"/>
      <c r="I185" s="76"/>
      <c r="J185" s="76"/>
      <c r="K185" s="76"/>
      <c r="L185" s="76"/>
      <c r="M185" s="76"/>
      <c r="N185" s="91"/>
      <c r="O185" s="91"/>
    </row>
    <row r="186" spans="1:15" s="69" customFormat="1" x14ac:dyDescent="0.2">
      <c r="A186" s="76"/>
      <c r="B186" s="76"/>
      <c r="C186" s="76"/>
      <c r="D186" s="76"/>
      <c r="E186" s="76"/>
      <c r="F186" s="76"/>
      <c r="G186" s="76"/>
      <c r="H186" s="76"/>
      <c r="I186" s="76"/>
      <c r="J186" s="76"/>
      <c r="K186" s="76"/>
      <c r="L186" s="76"/>
      <c r="M186" s="76"/>
      <c r="N186" s="91"/>
      <c r="O186" s="91"/>
    </row>
  </sheetData>
  <mergeCells count="2">
    <mergeCell ref="P2:R2"/>
    <mergeCell ref="B1:I1"/>
  </mergeCells>
  <dataValidations count="4">
    <dataValidation type="list" allowBlank="1" showInputMessage="1" showErrorMessage="1" sqref="O4:O29">
      <formula1>"Proposed, Assigned, Inprogress, Complete, Cancelled"</formula1>
    </dataValidation>
    <dataValidation type="list" allowBlank="1" showInputMessage="1" showErrorMessage="1" sqref="L40:M65542 N117:N65542 C30:C65542 F30:F65542 D31:E65542">
      <formula1>"Simple,Average,Complex"</formula1>
    </dataValidation>
    <dataValidation type="list" allowBlank="1" showInputMessage="1" showErrorMessage="1" sqref="B36:B65542 B30:B31">
      <formula1>"High,Medium,Low"</formula1>
    </dataValidation>
    <dataValidation type="list" allowBlank="1" showInputMessage="1" showErrorMessage="1" sqref="O117:O65542">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tabSelected="1" workbookViewId="0">
      <selection activeCell="G5" sqref="G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64" t="s">
        <v>164</v>
      </c>
      <c r="C1" s="165"/>
      <c r="D1" s="165"/>
      <c r="E1" s="165"/>
      <c r="F1" s="165"/>
      <c r="G1" s="165"/>
      <c r="H1" s="165"/>
      <c r="N1" s="56"/>
      <c r="O1" s="56"/>
    </row>
    <row r="2" spans="1:15" ht="16.5" thickTop="1" x14ac:dyDescent="0.25">
      <c r="A2" s="172" t="s">
        <v>95</v>
      </c>
      <c r="B2" s="173"/>
      <c r="C2" s="173"/>
      <c r="D2" s="173"/>
      <c r="E2" s="173"/>
      <c r="F2" s="174"/>
      <c r="G2" s="174"/>
    </row>
    <row r="3" spans="1:15" ht="38.25" x14ac:dyDescent="0.2">
      <c r="A3" s="93" t="s">
        <v>3</v>
      </c>
      <c r="B3" s="94"/>
      <c r="C3" s="68" t="s">
        <v>90</v>
      </c>
      <c r="D3" s="68" t="s">
        <v>96</v>
      </c>
      <c r="E3" s="68" t="s">
        <v>97</v>
      </c>
      <c r="F3" s="68" t="s">
        <v>98</v>
      </c>
      <c r="G3" s="68" t="s">
        <v>88</v>
      </c>
    </row>
    <row r="4" spans="1:15" x14ac:dyDescent="0.2">
      <c r="A4" s="95" t="str">
        <f>IF(B4 = "", "Not Assigned", "Release " &amp; B4)</f>
        <v>Release 1</v>
      </c>
      <c r="B4" s="95">
        <v>1</v>
      </c>
      <c r="C4" s="95">
        <v>6</v>
      </c>
      <c r="D4" s="95">
        <v>0</v>
      </c>
      <c r="E4" s="95">
        <f>SUMIF('Product - Release Tracking'!A$4:A$16,'Report Data'!B4,'Product - Release Tracking'!P$4:P$16)</f>
        <v>0</v>
      </c>
      <c r="F4" s="191">
        <v>0</v>
      </c>
      <c r="G4" s="95">
        <v>6.3</v>
      </c>
    </row>
    <row r="5" spans="1:15" x14ac:dyDescent="0.2">
      <c r="A5" s="95"/>
      <c r="B5" s="95"/>
      <c r="C5" s="95"/>
      <c r="D5" s="95"/>
      <c r="E5" s="95"/>
      <c r="F5" s="95"/>
      <c r="G5" s="95"/>
    </row>
    <row r="6" spans="1:15" x14ac:dyDescent="0.2">
      <c r="A6" s="95"/>
      <c r="B6" s="95"/>
      <c r="C6" s="95"/>
      <c r="D6" s="95"/>
      <c r="E6" s="95"/>
      <c r="F6" s="95"/>
      <c r="G6" s="95"/>
    </row>
    <row r="7" spans="1:15" x14ac:dyDescent="0.2">
      <c r="A7" s="95" t="str">
        <f>IF(B7 = "", "Not Assigned", "Release " &amp; B7)</f>
        <v>Not Assigned</v>
      </c>
      <c r="B7" s="95" t="str">
        <f>""</f>
        <v/>
      </c>
      <c r="C7" s="95">
        <f>SUMIF('Product - Release Tracking'!A$4:A$16,'Report Data'!B7,'Product - Release Tracking'!N$4:N$16)</f>
        <v>0</v>
      </c>
      <c r="D7" s="95">
        <f>D6-E7-G7</f>
        <v>0</v>
      </c>
      <c r="E7" s="95">
        <f>SUMIF('Product - Release Tracking'!A$4:A$16,'Report Data'!B7,'Product - Release Tracking'!P$4:P$16)</f>
        <v>0</v>
      </c>
      <c r="F7" s="95">
        <f>SUMIF('Product - Release Tracking'!A$4:A$16,'Report Data'!B7,'Product - Release Tracking'!Q$4:Q$16)</f>
        <v>0</v>
      </c>
      <c r="G7" s="95">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17" sqref="F1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75" t="s">
        <v>165</v>
      </c>
      <c r="C1" s="176"/>
      <c r="D1" s="176"/>
      <c r="E1" s="176"/>
      <c r="F1" s="177"/>
    </row>
    <row r="2" spans="1:10" ht="13.5" thickTop="1" x14ac:dyDescent="0.2"/>
    <row r="4" spans="1:10" ht="15" x14ac:dyDescent="0.2">
      <c r="B4" s="98"/>
      <c r="C4" s="178" t="s">
        <v>102</v>
      </c>
      <c r="D4" s="178"/>
      <c r="E4" s="178"/>
      <c r="F4" s="178"/>
      <c r="G4" s="179"/>
      <c r="H4" s="179"/>
      <c r="I4" s="179"/>
      <c r="J4" s="179"/>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80" t="s">
        <v>6</v>
      </c>
      <c r="B1" s="180"/>
      <c r="C1" s="180"/>
      <c r="D1" s="180"/>
      <c r="E1" s="180"/>
      <c r="F1" s="181"/>
    </row>
    <row r="2" spans="1:6" s="33" customFormat="1" ht="24" thickTop="1" x14ac:dyDescent="0.2">
      <c r="A2" s="31"/>
      <c r="B2" s="32"/>
      <c r="C2" s="32"/>
      <c r="D2" s="46"/>
      <c r="E2" s="32"/>
    </row>
    <row r="3" spans="1:6" x14ac:dyDescent="0.2">
      <c r="A3" s="182" t="s">
        <v>7</v>
      </c>
      <c r="B3" s="182"/>
      <c r="C3" s="182"/>
      <c r="D3" s="182"/>
      <c r="E3" s="182"/>
    </row>
    <row r="4" spans="1:6" x14ac:dyDescent="0.2">
      <c r="A4" s="34"/>
    </row>
    <row r="5" spans="1:6" x14ac:dyDescent="0.2">
      <c r="A5" s="37" t="s">
        <v>1</v>
      </c>
      <c r="B5" s="185" t="s">
        <v>18</v>
      </c>
      <c r="C5" s="186"/>
      <c r="D5" s="186"/>
      <c r="E5" s="187"/>
    </row>
    <row r="6" spans="1:6" x14ac:dyDescent="0.2">
      <c r="A6" s="35" t="s">
        <v>8</v>
      </c>
      <c r="B6" s="188" t="s">
        <v>21</v>
      </c>
      <c r="C6" s="189"/>
      <c r="D6" s="189"/>
      <c r="E6" s="190"/>
    </row>
    <row r="7" spans="1:6" x14ac:dyDescent="0.2">
      <c r="A7" s="183" t="s">
        <v>16</v>
      </c>
      <c r="B7" s="45" t="s">
        <v>11</v>
      </c>
      <c r="C7" s="45" t="s">
        <v>12</v>
      </c>
      <c r="D7" s="47" t="s">
        <v>13</v>
      </c>
      <c r="E7" s="45" t="s">
        <v>14</v>
      </c>
    </row>
    <row r="8" spans="1:6" x14ac:dyDescent="0.2">
      <c r="A8" s="183"/>
      <c r="B8" s="36"/>
      <c r="C8" s="36"/>
      <c r="D8" s="48"/>
      <c r="E8" s="36"/>
    </row>
    <row r="9" spans="1:6" x14ac:dyDescent="0.2">
      <c r="A9" s="183"/>
      <c r="B9" s="36"/>
      <c r="C9" s="36"/>
      <c r="D9" s="48"/>
      <c r="E9" s="36"/>
    </row>
    <row r="10" spans="1:6" x14ac:dyDescent="0.2">
      <c r="A10" s="183"/>
      <c r="B10" s="36"/>
      <c r="C10" s="36"/>
      <c r="D10" s="48"/>
      <c r="E10" s="36"/>
    </row>
    <row r="11" spans="1:6" x14ac:dyDescent="0.2">
      <c r="A11" s="184"/>
      <c r="B11" s="36"/>
      <c r="C11" s="36"/>
      <c r="D11" s="48"/>
      <c r="E11" s="36"/>
    </row>
    <row r="12" spans="1:6" x14ac:dyDescent="0.2">
      <c r="A12" s="183" t="s">
        <v>15</v>
      </c>
      <c r="B12" s="45" t="s">
        <v>11</v>
      </c>
      <c r="C12" s="45" t="s">
        <v>12</v>
      </c>
      <c r="D12" s="47" t="s">
        <v>13</v>
      </c>
      <c r="E12" s="45" t="s">
        <v>14</v>
      </c>
    </row>
    <row r="13" spans="1:6" x14ac:dyDescent="0.2">
      <c r="A13" s="183"/>
      <c r="B13" s="36"/>
      <c r="C13" s="36"/>
      <c r="D13" s="48"/>
      <c r="E13" s="36"/>
    </row>
    <row r="14" spans="1:6" x14ac:dyDescent="0.2">
      <c r="A14" s="183"/>
      <c r="B14" s="36"/>
      <c r="C14" s="36"/>
      <c r="D14" s="48"/>
      <c r="E14" s="36"/>
    </row>
    <row r="15" spans="1:6" x14ac:dyDescent="0.2">
      <c r="A15" s="183"/>
      <c r="B15" s="36"/>
      <c r="C15" s="36"/>
      <c r="D15" s="48"/>
      <c r="E15" s="36"/>
    </row>
    <row r="16" spans="1:6" x14ac:dyDescent="0.2">
      <c r="A16" s="184"/>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F7464A78-F4D3-46E5-8BE9-35BF4A1F14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 ds:uri="951c5514-b77c-4532-82d5-a05f2f7d58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2019-12-02T06:41:16Z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2369800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0f7157e9-e4cd-402d-bdc8-bc4e363eb499</vt:lpwstr>
  </property>
</Properties>
</file>