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53\Desktop\Final Project\"/>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P4" i="13" l="1"/>
  <c r="Q4" i="13"/>
  <c r="R4" i="13"/>
  <c r="P5" i="13"/>
  <c r="Q5" i="13"/>
  <c r="R5" i="13"/>
  <c r="P6" i="13"/>
  <c r="Q6" i="13"/>
  <c r="R6" i="13"/>
  <c r="P7" i="13"/>
  <c r="Q7" i="13"/>
  <c r="R7" i="13"/>
  <c r="P9" i="13"/>
  <c r="Q9" i="13"/>
  <c r="R9" i="13"/>
  <c r="P10" i="13"/>
  <c r="Q10" i="13"/>
  <c r="R10" i="13"/>
  <c r="P11" i="13"/>
  <c r="Q11" i="13"/>
  <c r="R11" i="13"/>
  <c r="N22" i="13"/>
  <c r="A4" i="14"/>
  <c r="B5" i="14"/>
  <c r="F5" i="14" s="1"/>
  <c r="C5" i="14"/>
  <c r="G5" i="14"/>
  <c r="H6" i="17"/>
  <c r="H7" i="17"/>
  <c r="H8" i="17"/>
  <c r="G4" i="14" l="1"/>
  <c r="E5" i="14"/>
  <c r="A5" i="14"/>
  <c r="D5" i="14" l="1"/>
</calcChain>
</file>

<file path=xl/comments1.xml><?xml version="1.0" encoding="utf-8"?>
<comments xmlns="http://schemas.openxmlformats.org/spreadsheetml/2006/main">
  <authors>
    <author>165550</author>
  </authors>
  <commentList>
    <comment ref="B5"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<sst xmlns="http://schemas.openxmlformats.org/spreadsheetml/2006/main" count="267" uniqueCount="170">
  <si>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</si>
  <si>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</si>
  <si>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</si>
  <si>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</si>
  <si>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</si>
  <si>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</si>
  <si>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</si>
  <si>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</si>
  <si>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</si>
  <si>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</si>
  <si>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</si>
  <si>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</si>
  <si>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</si>
  <si>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</si>
  <si>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</si>
  <si>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</si>
  <si>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</si>
  <si>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</si>
  <si>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</si>
  <si>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</si>
  <si>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</si>
  <si>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</si>
  <si>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</si>
  <si>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</si>
  <si>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</si>
  <si>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</si>
  <si>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</si>
  <si>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</si>
  <si>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</si>
  <si>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</si>
  <si>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</si>
  <si>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</si>
  <si>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</si>
  <si>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</si>
  <si>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</si>
  <si>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</si>
  <si>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</si>
  <si>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</si>
  <si>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</si>
  <si>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</si>
  <si>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</si>
  <si>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</si>
  <si>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</si>
  <si>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</si>
  <si>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</si>
  <si>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</si>
  <si>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</si>
  <si>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</si>
  <si>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</si>
  <si>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</si>
  <si>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</si>
  <si>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</si>
  <si>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</si>
  <si>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</si>
  <si>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</si>
  <si>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</si>
  <si>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</si>
  <si>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</si>
  <si>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</si>
  <si>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</si>
  <si>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</si>
  <si>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</si>
  <si>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</si>
  <si>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</si>
  <si>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</si>
  <si>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</si>
  <si>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</si>
  <si>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</si>
  <si>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</si>
  <si>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</si>
  <si>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</si>
  <si>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</si>
  <si>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</si>
  <si>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</si>
  <si>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</si>
  <si>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</si>
  <si>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</si>
  <si>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</si>
  <si>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</si>
  <si>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</si>
  <si>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</si>
  <si>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</si>
  <si>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</si>
  <si>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</si>
  <si>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</si>
  <si>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</si>
  <si>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</si>
  <si>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</si>
  <si>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</si>
  <si>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</si>
  <si>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</si>
  <si>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</si>
  <si>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</si>
  <si>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</si>
  <si>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</si>
  <si>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</si>
  <si>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</si>
  <si>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</si>
  <si>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</si>
  <si>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</si>
  <si>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</si>
  <si>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</si>
  <si>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</si>
  <si>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</si>
  <si>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</si>
  <si>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</si>
  <si>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</si>
  <si>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</si>
  <si>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</si>
  <si>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</si>
  <si>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</si>
  <si>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</si>
  <si>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</si>
  <si>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</si>
  <si>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</si>
  <si>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</si>
  <si>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</si>
  <si>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</si>
  <si>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</si>
  <si>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</si>
  <si>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</si>
  <si>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</si>
  <si>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</si>
  <si>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</si>
  <si>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</si>
  <si>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</si>
  <si>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</si>
  <si>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</si>
  <si>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</si>
  <si>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</si>
  <si>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</si>
  <si>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</si>
  <si>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</si>
  <si>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</si>
  <si>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</si>
  <si>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</si>
  <si>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</si>
  <si>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</si>
  <si>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</si>
  <si>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</si>
  <si>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</si>
  <si>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</si>
  <si>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</si>
  <si>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</si>
  <si>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</si>
  <si>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</si>
  <si>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</si>
  <si>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</si>
  <si>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</si>
  <si>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</si>
  <si>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</si>
  <si>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</si>
  <si>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</si>
  <si>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</si>
  <si>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</si>
  <si>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</si>
  <si>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</si>
  <si>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</si>
  <si>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</si>
  <si>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</si>
  <si>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</si>
  <si>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</si>
  <si>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</si>
  <si>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</si>
  <si>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</si>
  <si>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</si>
  <si>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</si>
  <si>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Complete</t>
  </si>
  <si>
    <t>GenC</t>
  </si>
  <si>
    <t>Bobburi Sri Harsha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</si>
</sst>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Data'!$B$4:$B$4</c:f>
              <c:numCache>
                <c:formatCode>General</c:formatCode>
                <c:ptCount val="1"/>
                <c:pt idx="0">
                  <c:v>1</c:v>
                </c:pt>
              </c:numCache>
            </c:numRef>
          </c:cat>
          <c:val>
            <c:numRef>
              <c:f>'Report Data'!$D$4:$D$4</c:f>
              <c:numCache>
                <c:formatCode>General</c:formatCode>
                <c:ptCount val="1"/>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Data'!$B$4:$B$4</c:f>
              <c:numCache>
                <c:formatCode>General</c:formatCode>
                <c:ptCount val="1"/>
                <c:pt idx="0">
                  <c:v>1</c:v>
                </c:pt>
              </c:numCache>
            </c:numRef>
          </c:cat>
          <c:val>
            <c:numRef>
              <c:f>'Report Data'!$E$4:$E$4</c:f>
              <c:numCache>
                <c:formatCode>General</c:formatCode>
                <c:ptCount val="1"/>
                <c:pt idx="0">
                  <c:v>7</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Data'!$B$4:$B$4</c:f>
              <c:numCache>
                <c:formatCode>General</c:formatCode>
                <c:ptCount val="1"/>
                <c:pt idx="0">
                  <c:v>1</c:v>
                </c:pt>
              </c:numCache>
            </c:numRef>
          </c:cat>
          <c:val>
            <c:numRef>
              <c:f>'Report Data'!$F$4:$F$4</c:f>
              <c:numCache>
                <c:formatCode>General</c:formatCode>
                <c:ptCount val="1"/>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Data'!$B$4:$B$4</c:f>
              <c:numCache>
                <c:formatCode>General</c:formatCode>
                <c:ptCount val="1"/>
                <c:pt idx="0">
                  <c:v>1</c:v>
                </c:pt>
              </c:numCache>
            </c:numRef>
          </c:cat>
          <c:val>
            <c:numRef>
              <c:f>'Report Data'!$G$4:$G$4</c:f>
              <c:numCache>
                <c:formatCode>General</c:formatCode>
                <c:ptCount val="1"/>
                <c:pt idx="0">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Not Assigned</c:v>
                </c:pt>
              </c:strCache>
            </c:strRef>
          </c:cat>
          <c:val>
            <c:numRef>
              <c:f>'Report Data'!$C$4:$C$5</c:f>
              <c:numCache>
                <c:formatCode>General</c:formatCode>
                <c:ptCount val="2"/>
                <c:pt idx="0">
                  <c:v>7</c:v>
                </c:pt>
                <c:pt idx="1">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horizontalDpi="90" verticalDpi="9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horizontalDpi="90" verticalDpi="9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zoomScaleNormal="100" workbookViewId="0">
      <selection activeCell="L11" sqref="L1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125</v>
      </c>
      <c r="C8" s="139"/>
      <c r="D8" s="139"/>
      <c r="E8" s="139"/>
      <c r="F8" s="139"/>
      <c r="G8" s="140"/>
    </row>
    <row r="9" spans="2:7" ht="23.25" x14ac:dyDescent="0.2">
      <c r="B9" s="141"/>
      <c r="C9" s="142"/>
      <c r="D9" s="142"/>
      <c r="E9" s="142"/>
      <c r="F9" s="142"/>
      <c r="G9" s="143"/>
    </row>
    <row r="10" spans="2:7" ht="55.5" customHeight="1" x14ac:dyDescent="0.2">
      <c r="B10" s="138" t="s">
        <v>114</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144</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07" t="s">
        <v>169</v>
      </c>
      <c r="E26" s="107"/>
      <c r="F26" s="107"/>
      <c r="G26" s="51"/>
      <c r="H26" s="1"/>
    </row>
    <row r="27" spans="1:8" x14ac:dyDescent="0.2">
      <c r="B27" s="11"/>
      <c r="C27" s="42" t="s">
        <v>4</v>
      </c>
      <c r="D27" s="107" t="s">
        <v>168</v>
      </c>
      <c r="E27" s="43"/>
      <c r="F27" s="43"/>
      <c r="G27" s="51"/>
      <c r="H27" s="1"/>
    </row>
    <row r="28" spans="1:8" ht="21" customHeight="1" x14ac:dyDescent="0.2">
      <c r="B28" s="11"/>
      <c r="C28" s="42" t="s">
        <v>5</v>
      </c>
      <c r="D28" s="43"/>
      <c r="E28" s="43"/>
      <c r="F28" s="43"/>
      <c r="G28" s="51"/>
      <c r="H28" s="1"/>
    </row>
    <row r="29" spans="1:8" x14ac:dyDescent="0.2">
      <c r="B29" s="11"/>
      <c r="C29" s="42" t="s">
        <v>0</v>
      </c>
      <c r="D29" s="44">
        <v>43801</v>
      </c>
      <c r="E29" s="44"/>
      <c r="F29" s="44"/>
      <c r="G29" s="51"/>
      <c r="H29" s="1"/>
    </row>
    <row r="30" spans="1:8" s="17" customFormat="1" x14ac:dyDescent="0.2">
      <c r="A30" s="14"/>
      <c r="B30" s="11"/>
      <c r="C30" s="15"/>
      <c r="D30" s="1"/>
      <c r="E30" s="1"/>
      <c r="F30" s="16"/>
      <c r="G30" s="52"/>
    </row>
    <row r="31" spans="1:8" s="17" customFormat="1" x14ac:dyDescent="0.2">
      <c r="A31" s="14"/>
      <c r="B31" s="38" t="s">
        <v>17</v>
      </c>
      <c r="C31" s="19">
        <v>144</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126</v>
      </c>
      <c r="C1" s="159"/>
      <c r="D1" s="159"/>
      <c r="E1" s="159"/>
      <c r="F1" s="159"/>
      <c r="G1" s="159"/>
      <c r="H1" s="159"/>
      <c r="N1" s="56"/>
      <c r="O1" s="56"/>
    </row>
    <row r="2" spans="2:15" ht="13.5" thickTop="1" x14ac:dyDescent="0.2"/>
    <row r="3" spans="2:15" ht="3" customHeight="1" x14ac:dyDescent="0.2"/>
    <row r="4" spans="2:15" ht="28.5" customHeight="1" x14ac:dyDescent="0.2">
      <c r="C4" s="160" t="s">
        <v>22</v>
      </c>
      <c r="D4" s="161"/>
    </row>
    <row r="5" spans="2:15" x14ac:dyDescent="0.2">
      <c r="C5" s="59" t="s">
        <v>23</v>
      </c>
      <c r="D5" s="59"/>
    </row>
    <row r="6" spans="2:15" x14ac:dyDescent="0.2">
      <c r="C6" s="162" t="s">
        <v>24</v>
      </c>
      <c r="D6" s="163"/>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0" t="s">
        <v>43</v>
      </c>
      <c r="D18" s="161"/>
    </row>
    <row r="19" spans="3:4" ht="107.25" customHeight="1" x14ac:dyDescent="0.2">
      <c r="C19" s="149" t="s">
        <v>44</v>
      </c>
      <c r="D19" s="164"/>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57" t="s">
        <v>111</v>
      </c>
      <c r="D50" s="148"/>
    </row>
    <row r="51" spans="3:4" ht="33" customHeight="1" x14ac:dyDescent="0.2">
      <c r="C51" s="151" t="s">
        <v>112</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B7" sqref="B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8" t="s">
        <v>127</v>
      </c>
      <c r="C1" s="159"/>
      <c r="D1" s="159"/>
      <c r="E1" s="159"/>
      <c r="F1" s="159"/>
      <c r="G1" s="159"/>
      <c r="H1" s="159"/>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133</v>
      </c>
      <c r="C3" s="106" t="s">
        <v>134</v>
      </c>
      <c r="D3" s="106" t="s">
        <v>135</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136</v>
      </c>
      <c r="C4" s="106" t="s">
        <v>137</v>
      </c>
      <c r="D4" s="122" t="s">
        <v>138</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139</v>
      </c>
      <c r="C5" s="106" t="s">
        <v>140</v>
      </c>
      <c r="D5" s="106" t="s">
        <v>141</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142</v>
      </c>
      <c r="C6" s="106" t="s">
        <v>143</v>
      </c>
      <c r="D6" s="106" t="s">
        <v>144</v>
      </c>
      <c r="E6" s="125" t="s">
        <v>117</v>
      </c>
      <c r="F6" s="71" t="s">
        <v>118</v>
      </c>
      <c r="G6" s="106" t="s">
        <v>120</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opLeftCell="H1" workbookViewId="0">
      <selection activeCell="J15" sqref="J1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8" t="s">
        <v>128</v>
      </c>
      <c r="C1" s="158"/>
      <c r="D1" s="158"/>
      <c r="E1" s="158"/>
      <c r="F1" s="158"/>
      <c r="G1" s="158"/>
      <c r="H1" s="158"/>
      <c r="I1" s="158"/>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121</v>
      </c>
      <c r="H4" s="109" t="s">
        <v>159</v>
      </c>
      <c r="I4" s="128" t="s">
        <v>145</v>
      </c>
      <c r="J4" s="129" t="s">
        <v>146</v>
      </c>
      <c r="K4" s="109" t="s">
        <v>89</v>
      </c>
      <c r="L4" s="108" t="s">
        <v>90</v>
      </c>
      <c r="M4" s="108">
        <v>1</v>
      </c>
      <c r="N4" s="108">
        <v>0.5</v>
      </c>
      <c r="O4" s="109" t="s">
        <v>167</v>
      </c>
      <c r="P4" s="110">
        <f t="shared" ref="P4:P11" si="0">IF(K4="X",IF(O4="Complete",N4,0),0)</f>
        <v>0.5</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121</v>
      </c>
      <c r="H5" s="109" t="s">
        <v>160</v>
      </c>
      <c r="I5" s="130" t="s">
        <v>147</v>
      </c>
      <c r="J5" s="131" t="s">
        <v>148</v>
      </c>
      <c r="K5" s="108" t="s">
        <v>89</v>
      </c>
      <c r="L5" s="108" t="s">
        <v>90</v>
      </c>
      <c r="M5" s="108">
        <v>1</v>
      </c>
      <c r="N5" s="108">
        <v>0.5</v>
      </c>
      <c r="O5" s="108" t="s">
        <v>167</v>
      </c>
      <c r="P5" s="110">
        <f t="shared" si="0"/>
        <v>0.5</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121</v>
      </c>
      <c r="H6" s="109" t="s">
        <v>161</v>
      </c>
      <c r="I6" s="130" t="s">
        <v>131</v>
      </c>
      <c r="J6" s="131" t="s">
        <v>149</v>
      </c>
      <c r="K6" s="108" t="s">
        <v>89</v>
      </c>
      <c r="L6" s="108" t="s">
        <v>90</v>
      </c>
      <c r="M6" s="108">
        <v>1</v>
      </c>
      <c r="N6" s="108">
        <v>1</v>
      </c>
      <c r="O6" s="108" t="s">
        <v>167</v>
      </c>
      <c r="P6" s="110">
        <f t="shared" si="0"/>
        <v>1</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121</v>
      </c>
      <c r="H7" s="109" t="s">
        <v>162</v>
      </c>
      <c r="I7" s="130" t="s">
        <v>150</v>
      </c>
      <c r="J7" s="131" t="s">
        <v>151</v>
      </c>
      <c r="K7" s="108" t="s">
        <v>89</v>
      </c>
      <c r="L7" s="109" t="s">
        <v>90</v>
      </c>
      <c r="M7" s="108">
        <v>1</v>
      </c>
      <c r="N7" s="108">
        <v>1</v>
      </c>
      <c r="O7" s="108" t="s">
        <v>167</v>
      </c>
      <c r="P7" s="110">
        <f t="shared" si="0"/>
        <v>1</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122</v>
      </c>
      <c r="H8" s="109" t="s">
        <v>163</v>
      </c>
      <c r="I8" s="130" t="s">
        <v>132</v>
      </c>
      <c r="J8" s="131" t="s">
        <v>152</v>
      </c>
      <c r="K8" s="108" t="s">
        <v>89</v>
      </c>
      <c r="L8" s="108" t="s">
        <v>90</v>
      </c>
      <c r="M8" s="108">
        <v>1</v>
      </c>
      <c r="N8" s="108">
        <v>1</v>
      </c>
      <c r="O8" s="108" t="s">
        <v>167</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123</v>
      </c>
      <c r="H9" s="109" t="s">
        <v>164</v>
      </c>
      <c r="I9" s="130" t="s">
        <v>153</v>
      </c>
      <c r="J9" s="131" t="s">
        <v>154</v>
      </c>
      <c r="K9" s="108" t="s">
        <v>89</v>
      </c>
      <c r="L9" s="108" t="s">
        <v>90</v>
      </c>
      <c r="M9" s="108">
        <v>1</v>
      </c>
      <c r="N9" s="108">
        <v>1</v>
      </c>
      <c r="O9" s="108" t="s">
        <v>167</v>
      </c>
      <c r="P9" s="110">
        <f t="shared" si="0"/>
        <v>1</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123</v>
      </c>
      <c r="H10" s="109" t="s">
        <v>165</v>
      </c>
      <c r="I10" s="130" t="s">
        <v>155</v>
      </c>
      <c r="J10" s="131" t="s">
        <v>156</v>
      </c>
      <c r="K10" s="108" t="s">
        <v>89</v>
      </c>
      <c r="L10" s="108" t="s">
        <v>90</v>
      </c>
      <c r="M10" s="108">
        <v>1</v>
      </c>
      <c r="N10" s="108">
        <v>1</v>
      </c>
      <c r="O10" s="108" t="s">
        <v>167</v>
      </c>
      <c r="P10" s="110">
        <f t="shared" si="0"/>
        <v>1</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124</v>
      </c>
      <c r="H11" s="109" t="s">
        <v>166</v>
      </c>
      <c r="I11" s="130" t="s">
        <v>157</v>
      </c>
      <c r="J11" s="131" t="s">
        <v>158</v>
      </c>
      <c r="K11" s="108" t="s">
        <v>89</v>
      </c>
      <c r="L11" s="108" t="s">
        <v>90</v>
      </c>
      <c r="M11" s="108">
        <v>1</v>
      </c>
      <c r="N11" s="108">
        <v>1</v>
      </c>
      <c r="O11" s="108" t="s">
        <v>167</v>
      </c>
      <c r="P11" s="110">
        <f t="shared" si="0"/>
        <v>1</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7</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B8" sqref="B8"/>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129</v>
      </c>
      <c r="C1" s="159"/>
      <c r="D1" s="159"/>
      <c r="E1" s="159"/>
      <c r="F1" s="159"/>
      <c r="G1" s="159"/>
      <c r="H1" s="159"/>
      <c r="N1" s="56"/>
      <c r="O1" s="56"/>
    </row>
    <row r="2" spans="1:15" ht="16.5" thickTop="1" x14ac:dyDescent="0.25">
      <c r="A2" s="166" t="s">
        <v>95</v>
      </c>
      <c r="B2" s="167"/>
      <c r="C2" s="167"/>
      <c r="D2" s="167"/>
      <c r="E2" s="167"/>
      <c r="F2" s="168"/>
      <c r="G2" s="168"/>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f>'Product - Release Tracking'!N22-E4-G4</f>
        <v>0</v>
      </c>
      <c r="E4" s="95">
        <v>7</v>
      </c>
      <c r="F4" s="95">
        <v>0</v>
      </c>
      <c r="G4" s="95">
        <f>SUMIF('Product - Release Tracking'!A$4:A$17,'Report Data'!B4,'Product - Release Tracking'!R$4:R$17)</f>
        <v>0</v>
      </c>
    </row>
    <row r="5" spans="1:15" x14ac:dyDescent="0.2">
      <c r="A5" s="95" t="str">
        <f>IF(B5 = "", "Not Assigned", "Release " &amp; B5)</f>
        <v>Not Assigned</v>
      </c>
      <c r="B5" s="95" t="str">
        <f>""</f>
        <v/>
      </c>
      <c r="C5" s="95">
        <f>SUMIF('Product - Release Tracking'!A$4:A$17,'Report Data'!B5,'Product - Release Tracking'!N$4:N$17)</f>
        <v>0</v>
      </c>
      <c r="D5" s="95" t="e">
        <f>#REF!-E5-G5</f>
        <v>#REF!</v>
      </c>
      <c r="E5" s="95">
        <f>SUMIF('Product - Release Tracking'!A$4:A$17,'Report Data'!B5,'Product - Release Tracking'!P$4:P$17)</f>
        <v>0</v>
      </c>
      <c r="F5" s="95">
        <f>SUMIF('Product - Release Tracking'!A$4:A$17,'Report Data'!B5,'Product - Release Tracking'!Q$4:Q$17)</f>
        <v>0</v>
      </c>
      <c r="G5" s="95">
        <f>SUMIF('Product - Release Tracking'!A$4:A$17,'Report Data'!B5,'Product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9" t="s">
        <v>130</v>
      </c>
      <c r="C1" s="170"/>
      <c r="D1" s="170"/>
      <c r="E1" s="170"/>
      <c r="F1" s="171"/>
    </row>
    <row r="2" spans="1:10" ht="13.5" thickTop="1" x14ac:dyDescent="0.2"/>
    <row r="4" spans="1:10" ht="15" x14ac:dyDescent="0.2">
      <c r="B4" s="98"/>
      <c r="C4" s="172" t="s">
        <v>102</v>
      </c>
      <c r="D4" s="172"/>
      <c r="E4" s="172"/>
      <c r="F4" s="172"/>
      <c r="G4" s="173"/>
      <c r="H4" s="173"/>
      <c r="I4" s="173"/>
      <c r="J4" s="173"/>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2" t="s">
        <v>21</v>
      </c>
      <c r="C6" s="183"/>
      <c r="D6" s="183"/>
      <c r="E6" s="184"/>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951c5514-b77c-4532-82d5-a05f2f7d58e2"/>
    <ds:schemaRef ds:uri="http://schemas.microsoft.com/office/2006/metadata/properties"/>
    <ds:schemaRef ds:uri="http://schemas.microsoft.com/office/2006/documentManagement/types"/>
    <ds:schemaRef ds:uri="http://purl.org/dc/elements/1.1/"/>
    <ds:schemaRef ds:uri="http://www.w3.org/XML/1998/namespace"/>
    <ds:schemaRef ds:uri="eac52b12-2228-488c-9d59-8a93d308b64e"/>
    <ds:schemaRef ds:uri="http://schemas.microsoft.com/office/infopath/2007/PartnerControl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2019-12-04T12:08:07Z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d7f648e5-8736-4d00-816f-6c17f243a51a</vt:lpwstr>
  </property>
</Properties>
</file>