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20034\Desktop\Academy\1st 50 pdf\1st 50 increased scope\New folder\144 Bill Payment system\"/>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N22"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<sst xmlns="http://schemas.openxmlformats.org/spreadsheetml/2006/main" count="267" uniqueCount="170">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</sst>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8" sqref="B8:G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4"/>
      <c r="C6" s="135"/>
      <c r="D6" s="135"/>
      <c r="E6" s="135"/>
      <c r="F6" s="135"/>
      <c r="G6" s="136"/>
    </row>
    <row r="7" spans="2:7" ht="21" customHeight="1" x14ac:dyDescent="0.2">
      <c r="B7" s="134"/>
      <c r="C7" s="135"/>
      <c r="D7" s="135"/>
      <c r="E7" s="135"/>
      <c r="F7" s="135"/>
      <c r="G7" s="136"/>
    </row>
    <row r="8" spans="2:7" ht="29.25" customHeight="1" x14ac:dyDescent="0.2">
      <c r="B8" s="134" t="s">
        <v>128</v>
      </c>
      <c r="C8" s="135"/>
      <c r="D8" s="135"/>
      <c r="E8" s="135"/>
      <c r="F8" s="135"/>
      <c r="G8" s="136"/>
    </row>
    <row r="9" spans="2:7" ht="23.25" x14ac:dyDescent="0.2">
      <c r="B9" s="137"/>
      <c r="C9" s="138"/>
      <c r="D9" s="138"/>
      <c r="E9" s="138"/>
      <c r="F9" s="138"/>
      <c r="G9" s="139"/>
    </row>
    <row r="10" spans="2:7" ht="55.5" customHeight="1" x14ac:dyDescent="0.2">
      <c r="B10" s="134" t="s">
        <v>114</v>
      </c>
      <c r="C10" s="135"/>
      <c r="D10" s="135"/>
      <c r="E10" s="135"/>
      <c r="F10" s="135"/>
      <c r="G10" s="136"/>
    </row>
    <row r="11" spans="2:7" ht="17.45" customHeight="1" x14ac:dyDescent="0.2">
      <c r="B11" s="140"/>
      <c r="C11" s="141"/>
      <c r="D11" s="141"/>
      <c r="E11" s="141"/>
      <c r="F11" s="141"/>
      <c r="G11" s="142"/>
    </row>
    <row r="12" spans="2:7" ht="18.75" customHeight="1" x14ac:dyDescent="0.2">
      <c r="B12" s="140"/>
      <c r="C12" s="141"/>
      <c r="D12" s="141"/>
      <c r="E12" s="141"/>
      <c r="F12" s="141"/>
      <c r="G12" s="142"/>
    </row>
    <row r="13" spans="2:7" ht="20.25" x14ac:dyDescent="0.2">
      <c r="B13" s="128">
        <v>144</v>
      </c>
      <c r="C13" s="129"/>
      <c r="D13" s="129"/>
      <c r="E13" s="129"/>
      <c r="F13" s="129"/>
      <c r="G13" s="130"/>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1"/>
      <c r="C21" s="132"/>
      <c r="D21" s="132"/>
      <c r="E21" s="132"/>
      <c r="F21" s="132"/>
      <c r="G21" s="133"/>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121</v>
      </c>
      <c r="E26" s="107"/>
      <c r="F26" s="107"/>
      <c r="G26" s="51"/>
      <c r="H26" s="1"/>
    </row>
    <row r="27" spans="1:8" ht="25.5" x14ac:dyDescent="0.2">
      <c r="B27" s="11"/>
      <c r="C27" s="42" t="s">
        <v>4</v>
      </c>
      <c r="D27" s="107" t="s">
        <v>122</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4" t="s">
        <v>129</v>
      </c>
      <c r="C1" s="155"/>
      <c r="D1" s="155"/>
      <c r="E1" s="155"/>
      <c r="F1" s="155"/>
      <c r="G1" s="155"/>
      <c r="H1" s="155"/>
      <c r="N1" s="56"/>
      <c r="O1" s="56"/>
    </row>
    <row r="2" spans="2:15" ht="13.5" thickTop="1" x14ac:dyDescent="0.2"/>
    <row r="3" spans="2:15" ht="3" customHeight="1" x14ac:dyDescent="0.2"/>
    <row r="4" spans="2:15" ht="28.5" customHeight="1" x14ac:dyDescent="0.2">
      <c r="C4" s="156" t="s">
        <v>22</v>
      </c>
      <c r="D4" s="157"/>
    </row>
    <row r="5" spans="2:15" x14ac:dyDescent="0.2">
      <c r="C5" s="59" t="s">
        <v>23</v>
      </c>
      <c r="D5" s="59"/>
    </row>
    <row r="6" spans="2:15" x14ac:dyDescent="0.2">
      <c r="C6" s="158" t="s">
        <v>24</v>
      </c>
      <c r="D6" s="159"/>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6" t="s">
        <v>43</v>
      </c>
      <c r="D18" s="157"/>
    </row>
    <row r="19" spans="3:4" ht="107.25" customHeight="1" x14ac:dyDescent="0.2">
      <c r="C19" s="145" t="s">
        <v>44</v>
      </c>
      <c r="D19" s="160"/>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3" t="s">
        <v>73</v>
      </c>
      <c r="D35" s="144"/>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3" t="s">
        <v>80</v>
      </c>
      <c r="D40" s="144"/>
    </row>
    <row r="41" spans="1:4" ht="354.75" customHeight="1" x14ac:dyDescent="0.2">
      <c r="C41" s="145" t="s">
        <v>81</v>
      </c>
      <c r="D41" s="146"/>
    </row>
    <row r="44" spans="1:4" x14ac:dyDescent="0.2">
      <c r="C44" s="143" t="s">
        <v>82</v>
      </c>
      <c r="D44" s="144"/>
    </row>
    <row r="45" spans="1:4" ht="360.75" customHeight="1" x14ac:dyDescent="0.2">
      <c r="C45" s="145" t="s">
        <v>83</v>
      </c>
      <c r="D45" s="146"/>
    </row>
    <row r="46" spans="1:4" x14ac:dyDescent="0.2">
      <c r="C46" s="143" t="s">
        <v>84</v>
      </c>
      <c r="D46" s="144"/>
    </row>
    <row r="47" spans="1:4" ht="153" customHeight="1" x14ac:dyDescent="0.2">
      <c r="C47" s="145" t="s">
        <v>85</v>
      </c>
      <c r="D47" s="146"/>
    </row>
    <row r="50" spans="3:4" ht="33" customHeight="1" x14ac:dyDescent="0.2">
      <c r="C50" s="153" t="s">
        <v>111</v>
      </c>
      <c r="D50" s="144"/>
    </row>
    <row r="51" spans="3:4" ht="33" customHeight="1" x14ac:dyDescent="0.2">
      <c r="C51" s="147" t="s">
        <v>112</v>
      </c>
      <c r="D51" s="148"/>
    </row>
    <row r="52" spans="3:4" ht="25.5" customHeight="1" x14ac:dyDescent="0.2">
      <c r="C52" s="149"/>
      <c r="D52" s="150"/>
    </row>
    <row r="53" spans="3:4" ht="25.5" customHeight="1" x14ac:dyDescent="0.2">
      <c r="C53" s="149"/>
      <c r="D53" s="150"/>
    </row>
    <row r="54" spans="3:4" ht="18" customHeight="1" x14ac:dyDescent="0.2">
      <c r="C54" s="149"/>
      <c r="D54" s="150"/>
    </row>
    <row r="55" spans="3:4" ht="25.5" customHeight="1" x14ac:dyDescent="0.2">
      <c r="C55" s="149"/>
      <c r="D55" s="150"/>
    </row>
    <row r="56" spans="3:4" ht="25.5" customHeight="1" x14ac:dyDescent="0.2">
      <c r="C56" s="151"/>
      <c r="D56" s="152"/>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J17" sqref="J1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4" t="s">
        <v>130</v>
      </c>
      <c r="C1" s="155"/>
      <c r="D1" s="155"/>
      <c r="E1" s="155"/>
      <c r="F1" s="155"/>
      <c r="G1" s="155"/>
      <c r="H1" s="155"/>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136</v>
      </c>
      <c r="C3" s="106" t="s">
        <v>137</v>
      </c>
      <c r="D3" s="106" t="s">
        <v>138</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139</v>
      </c>
      <c r="C4" s="106" t="s">
        <v>140</v>
      </c>
      <c r="D4" s="122" t="s">
        <v>141</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142</v>
      </c>
      <c r="C5" s="106" t="s">
        <v>143</v>
      </c>
      <c r="D5" s="106" t="s">
        <v>144</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145</v>
      </c>
      <c r="C6" s="106" t="s">
        <v>146</v>
      </c>
      <c r="D6" s="106" t="s">
        <v>147</v>
      </c>
      <c r="E6" s="125" t="s">
        <v>117</v>
      </c>
      <c r="F6" s="71" t="s">
        <v>118</v>
      </c>
      <c r="G6" s="106" t="s">
        <v>123</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abSelected="1" workbookViewId="0">
      <selection activeCell="K15" sqref="K1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4" t="s">
        <v>131</v>
      </c>
      <c r="C1" s="154"/>
      <c r="D1" s="154"/>
      <c r="E1" s="154"/>
      <c r="F1" s="154"/>
      <c r="G1" s="154"/>
      <c r="H1" s="154"/>
      <c r="I1" s="154"/>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1" t="s">
        <v>73</v>
      </c>
      <c r="Q2" s="161"/>
      <c r="R2" s="161"/>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124</v>
      </c>
      <c r="H4" s="109" t="s">
        <v>162</v>
      </c>
      <c r="I4" s="181" t="s">
        <v>148</v>
      </c>
      <c r="J4" s="182" t="s">
        <v>149</v>
      </c>
      <c r="K4" s="108" t="s">
        <v>89</v>
      </c>
      <c r="L4" s="108" t="s">
        <v>90</v>
      </c>
      <c r="M4" s="108"/>
      <c r="N4" s="108"/>
      <c r="O4" s="108" t="s">
        <v>120</v>
      </c>
      <c r="P4" s="110">
        <f t="shared" ref="P4:P17" si="0">IF(K4="X",IF(O4="Complete",N4,0),0)</f>
        <v>0</v>
      </c>
      <c r="Q4" s="111">
        <f t="shared" ref="Q4:Q17" si="1">IF(K4&lt;&gt;"X",IF(O4&lt;&gt;"Complete",N4,0),0)</f>
        <v>0</v>
      </c>
      <c r="R4" s="111">
        <f t="shared" ref="R4:R17"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124</v>
      </c>
      <c r="H5" s="109" t="s">
        <v>163</v>
      </c>
      <c r="I5" s="183" t="s">
        <v>150</v>
      </c>
      <c r="J5" s="184" t="s">
        <v>151</v>
      </c>
      <c r="K5" s="108" t="s">
        <v>89</v>
      </c>
      <c r="L5" s="108" t="s">
        <v>90</v>
      </c>
      <c r="M5" s="108"/>
      <c r="N5" s="108"/>
      <c r="O5" s="108" t="s">
        <v>120</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124</v>
      </c>
      <c r="H6" s="109" t="s">
        <v>164</v>
      </c>
      <c r="I6" s="183" t="s">
        <v>134</v>
      </c>
      <c r="J6" s="184" t="s">
        <v>152</v>
      </c>
      <c r="K6" s="108" t="s">
        <v>89</v>
      </c>
      <c r="L6" s="108" t="s">
        <v>90</v>
      </c>
      <c r="M6" s="108"/>
      <c r="N6" s="108"/>
      <c r="O6" s="108" t="s">
        <v>120</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124</v>
      </c>
      <c r="H7" s="109" t="s">
        <v>165</v>
      </c>
      <c r="I7" s="183" t="s">
        <v>153</v>
      </c>
      <c r="J7" s="184" t="s">
        <v>154</v>
      </c>
      <c r="K7" s="108" t="s">
        <v>89</v>
      </c>
      <c r="L7" s="109" t="s">
        <v>90</v>
      </c>
      <c r="M7" s="108"/>
      <c r="N7" s="108"/>
      <c r="O7" s="108" t="s">
        <v>120</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125</v>
      </c>
      <c r="H8" s="109" t="s">
        <v>166</v>
      </c>
      <c r="I8" s="183" t="s">
        <v>135</v>
      </c>
      <c r="J8" s="184" t="s">
        <v>155</v>
      </c>
      <c r="K8" s="108" t="s">
        <v>89</v>
      </c>
      <c r="L8" s="108" t="s">
        <v>90</v>
      </c>
      <c r="M8" s="108"/>
      <c r="N8" s="108"/>
      <c r="O8" s="108" t="s">
        <v>120</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126</v>
      </c>
      <c r="H9" s="109" t="s">
        <v>167</v>
      </c>
      <c r="I9" s="183" t="s">
        <v>156</v>
      </c>
      <c r="J9" s="184" t="s">
        <v>157</v>
      </c>
      <c r="K9" s="108" t="s">
        <v>89</v>
      </c>
      <c r="L9" s="108" t="s">
        <v>90</v>
      </c>
      <c r="M9" s="108"/>
      <c r="N9" s="108"/>
      <c r="O9" s="108" t="s">
        <v>120</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126</v>
      </c>
      <c r="H10" s="109" t="s">
        <v>168</v>
      </c>
      <c r="I10" s="183" t="s">
        <v>158</v>
      </c>
      <c r="J10" s="184" t="s">
        <v>159</v>
      </c>
      <c r="K10" s="108" t="s">
        <v>89</v>
      </c>
      <c r="L10" s="108" t="s">
        <v>90</v>
      </c>
      <c r="M10" s="108"/>
      <c r="N10" s="108"/>
      <c r="O10" s="108" t="s">
        <v>120</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127</v>
      </c>
      <c r="H11" s="109" t="s">
        <v>169</v>
      </c>
      <c r="I11" s="183" t="s">
        <v>160</v>
      </c>
      <c r="J11" s="184" t="s">
        <v>161</v>
      </c>
      <c r="K11" s="108" t="s">
        <v>89</v>
      </c>
      <c r="L11" s="108" t="s">
        <v>90</v>
      </c>
      <c r="M11" s="108"/>
      <c r="N11" s="108"/>
      <c r="O11" s="108" t="s">
        <v>120</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0</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4" t="s">
        <v>132</v>
      </c>
      <c r="C1" s="155"/>
      <c r="D1" s="155"/>
      <c r="E1" s="155"/>
      <c r="F1" s="155"/>
      <c r="G1" s="155"/>
      <c r="H1" s="155"/>
      <c r="N1" s="56"/>
      <c r="O1" s="56"/>
    </row>
    <row r="2" spans="1:15" ht="16.5" thickTop="1" x14ac:dyDescent="0.25">
      <c r="A2" s="162" t="s">
        <v>95</v>
      </c>
      <c r="B2" s="163"/>
      <c r="C2" s="163"/>
      <c r="D2" s="163"/>
      <c r="E2" s="163"/>
      <c r="F2" s="164"/>
      <c r="G2" s="164"/>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28</v>
      </c>
      <c r="D4" s="95">
        <f>'Product - Release Tracking'!N22-E4-G4</f>
        <v>0</v>
      </c>
      <c r="E4" s="95">
        <f>SUMIF('Product - Release Tracking'!A$4:A$17,'Report Data'!B4,'Product - Release Tracking'!P$4:P$17)</f>
        <v>0</v>
      </c>
      <c r="F4" s="95">
        <v>0</v>
      </c>
      <c r="G4" s="95">
        <f>SUMIF('Product - Release Tracking'!A$4:A$17,'Report Data'!B4,'Product - Release Tracking'!R$4:R$17)</f>
        <v>0</v>
      </c>
    </row>
    <row r="5" spans="1:15" x14ac:dyDescent="0.2">
      <c r="A5" s="95" t="str">
        <f>IF(B5 = "", "Not Assigned", "Release " &amp; B5)</f>
        <v>Release 2</v>
      </c>
      <c r="B5" s="95">
        <v>2</v>
      </c>
      <c r="C5" s="95">
        <v>40</v>
      </c>
      <c r="D5" s="95">
        <f>D4-E5-G5</f>
        <v>0</v>
      </c>
      <c r="E5" s="95">
        <f>SUMIF('Product - Release Tracking'!A$4:A$17,'Report Data'!B5,'Product - Release Tracking'!P$4:P$17)</f>
        <v>0</v>
      </c>
      <c r="F5" s="95">
        <v>0</v>
      </c>
      <c r="G5" s="95">
        <f>SUMIF('Product - Release Tracking'!A$4:A$17,'Report Data'!B5,'Product - Release Tracking'!R$4:R$17)</f>
        <v>0</v>
      </c>
    </row>
    <row r="6" spans="1:15" x14ac:dyDescent="0.2">
      <c r="A6" s="95" t="str">
        <f>IF(B6 = "", "Not Assigned", "Release " &amp; B6)</f>
        <v>Release 0</v>
      </c>
      <c r="B6" s="95">
        <v>0</v>
      </c>
      <c r="C6" s="95">
        <f>SUMIF('Product - Release Tracking'!A$4:A$17,'Report Data'!B6,'Product - Release Tracking'!N$4:N$17)</f>
        <v>0</v>
      </c>
      <c r="D6" s="95">
        <f>D5-E6-G6</f>
        <v>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x14ac:dyDescent="0.2">
      <c r="A7" s="95" t="str">
        <f>IF(B7 = "", "Not Assigned", "Release " &amp; B7)</f>
        <v>Not Assigned</v>
      </c>
      <c r="B7" s="95" t="str">
        <f>""</f>
        <v/>
      </c>
      <c r="C7" s="95">
        <f>SUMIF('Product - Release Tracking'!A$4:A$17,'Report Data'!B7,'Product - Release Tracking'!N$4:N$17)</f>
        <v>0</v>
      </c>
      <c r="D7" s="95">
        <f>D6-E7-G7</f>
        <v>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5" t="s">
        <v>133</v>
      </c>
      <c r="C1" s="166"/>
      <c r="D1" s="166"/>
      <c r="E1" s="166"/>
      <c r="F1" s="167"/>
    </row>
    <row r="2" spans="1:10" ht="13.5" thickTop="1" x14ac:dyDescent="0.2"/>
    <row r="4" spans="1:10" ht="15" x14ac:dyDescent="0.2">
      <c r="B4" s="98"/>
      <c r="C4" s="168" t="s">
        <v>102</v>
      </c>
      <c r="D4" s="168"/>
      <c r="E4" s="168"/>
      <c r="F4" s="168"/>
      <c r="G4" s="169"/>
      <c r="H4" s="169"/>
      <c r="I4" s="169"/>
      <c r="J4" s="169"/>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0" t="s">
        <v>6</v>
      </c>
      <c r="B1" s="170"/>
      <c r="C1" s="170"/>
      <c r="D1" s="170"/>
      <c r="E1" s="170"/>
      <c r="F1" s="171"/>
    </row>
    <row r="2" spans="1:6" s="33" customFormat="1" ht="24" thickTop="1" x14ac:dyDescent="0.2">
      <c r="A2" s="31"/>
      <c r="B2" s="32"/>
      <c r="C2" s="32"/>
      <c r="D2" s="46"/>
      <c r="E2" s="32"/>
    </row>
    <row r="3" spans="1:6" x14ac:dyDescent="0.2">
      <c r="A3" s="172" t="s">
        <v>7</v>
      </c>
      <c r="B3" s="172"/>
      <c r="C3" s="172"/>
      <c r="D3" s="172"/>
      <c r="E3" s="172"/>
    </row>
    <row r="4" spans="1:6" x14ac:dyDescent="0.2">
      <c r="A4" s="34"/>
    </row>
    <row r="5" spans="1:6" x14ac:dyDescent="0.2">
      <c r="A5" s="37" t="s">
        <v>1</v>
      </c>
      <c r="B5" s="175" t="s">
        <v>18</v>
      </c>
      <c r="C5" s="176"/>
      <c r="D5" s="176"/>
      <c r="E5" s="177"/>
    </row>
    <row r="6" spans="1:6" x14ac:dyDescent="0.2">
      <c r="A6" s="35" t="s">
        <v>8</v>
      </c>
      <c r="B6" s="178" t="s">
        <v>21</v>
      </c>
      <c r="C6" s="179"/>
      <c r="D6" s="179"/>
      <c r="E6" s="180"/>
    </row>
    <row r="7" spans="1:6" x14ac:dyDescent="0.2">
      <c r="A7" s="173" t="s">
        <v>16</v>
      </c>
      <c r="B7" s="45" t="s">
        <v>11</v>
      </c>
      <c r="C7" s="45" t="s">
        <v>12</v>
      </c>
      <c r="D7" s="47" t="s">
        <v>13</v>
      </c>
      <c r="E7" s="45" t="s">
        <v>14</v>
      </c>
    </row>
    <row r="8" spans="1:6" x14ac:dyDescent="0.2">
      <c r="A8" s="173"/>
      <c r="B8" s="36"/>
      <c r="C8" s="36"/>
      <c r="D8" s="48"/>
      <c r="E8" s="36"/>
    </row>
    <row r="9" spans="1:6" x14ac:dyDescent="0.2">
      <c r="A9" s="173"/>
      <c r="B9" s="36"/>
      <c r="C9" s="36"/>
      <c r="D9" s="48"/>
      <c r="E9" s="36"/>
    </row>
    <row r="10" spans="1:6" x14ac:dyDescent="0.2">
      <c r="A10" s="173"/>
      <c r="B10" s="36"/>
      <c r="C10" s="36"/>
      <c r="D10" s="48"/>
      <c r="E10" s="36"/>
    </row>
    <row r="11" spans="1:6" x14ac:dyDescent="0.2">
      <c r="A11" s="174"/>
      <c r="B11" s="36"/>
      <c r="C11" s="36"/>
      <c r="D11" s="48"/>
      <c r="E11" s="36"/>
    </row>
    <row r="12" spans="1:6" x14ac:dyDescent="0.2">
      <c r="A12" s="173" t="s">
        <v>15</v>
      </c>
      <c r="B12" s="45" t="s">
        <v>11</v>
      </c>
      <c r="C12" s="45" t="s">
        <v>12</v>
      </c>
      <c r="D12" s="47" t="s">
        <v>13</v>
      </c>
      <c r="E12" s="45" t="s">
        <v>14</v>
      </c>
    </row>
    <row r="13" spans="1:6" x14ac:dyDescent="0.2">
      <c r="A13" s="173"/>
      <c r="B13" s="36"/>
      <c r="C13" s="36"/>
      <c r="D13" s="48"/>
      <c r="E13" s="36"/>
    </row>
    <row r="14" spans="1:6" x14ac:dyDescent="0.2">
      <c r="A14" s="173"/>
      <c r="B14" s="36"/>
      <c r="C14" s="36"/>
      <c r="D14" s="48"/>
      <c r="E14" s="36"/>
    </row>
    <row r="15" spans="1:6" x14ac:dyDescent="0.2">
      <c r="A15" s="173"/>
      <c r="B15" s="36"/>
      <c r="C15" s="36"/>
      <c r="D15" s="48"/>
      <c r="E15" s="36"/>
    </row>
    <row r="16" spans="1:6" x14ac:dyDescent="0.2">
      <c r="A16" s="17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F621952D-A5A2-4E99-B92F-54994FC88363}"/>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2019-06-11T07:34:43Z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ies>
</file>