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>
    <mc:Choice Requires="x15">
      <x15ac:absPath xmlns:x15ac="http://schemas.microsoft.com/office/spreadsheetml/2010/11/ac" url="C:\_0_dev\projects\poc-excel-compare\src\main\resources\files\student_sheet\"/>
    </mc:Choice>
  </mc:AlternateContent>
  <xr:revisionPtr revIDLastSave="0" documentId="13_ncr:1_{01E260F3-FEE5-4D15-8F76-A79451F575F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1" sheetId="1" r:id="rId1"/>
    <sheet name="Part 2a" sheetId="2" r:id="rId2"/>
    <sheet name="Part 2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H53" i="1" l="1"/>
  <c r="H52" i="1"/>
  <c r="G47" i="1"/>
  <c r="E47" i="1"/>
  <c r="F42" i="1"/>
  <c r="D42" i="1"/>
  <c r="B42" i="1"/>
  <c r="B38" i="1"/>
  <c r="B43" i="1" s="1"/>
  <c r="B41" i="1" s="1"/>
  <c r="H53" i="2"/>
  <c r="H52" i="2"/>
  <c r="G47" i="2"/>
  <c r="E47" i="2"/>
  <c r="F42" i="2"/>
  <c r="D42" i="2"/>
  <c r="B42" i="2"/>
  <c r="B37" i="2"/>
  <c r="B36" i="2"/>
  <c r="H53" i="3"/>
  <c r="H52" i="3"/>
  <c r="H54" i="3" s="1"/>
  <c r="G47" i="3"/>
  <c r="E47" i="3"/>
  <c r="F42" i="3"/>
  <c r="D42" i="3"/>
  <c r="B42" i="3"/>
  <c r="G42" i="3" s="1"/>
  <c r="B37" i="3"/>
  <c r="B36" i="3"/>
  <c r="B38" i="3" s="1"/>
  <c r="B43" i="3" s="1"/>
  <c r="G42" i="1" l="1"/>
  <c r="E42" i="2"/>
  <c r="E42" i="3"/>
  <c r="B41" i="3"/>
  <c r="E41" i="3" s="1"/>
  <c r="E43" i="3" s="1"/>
  <c r="E48" i="3" s="1"/>
  <c r="E49" i="3" s="1"/>
  <c r="G61" i="3" s="1"/>
  <c r="E42" i="1"/>
  <c r="H54" i="1"/>
  <c r="B38" i="2"/>
  <c r="B43" i="2" s="1"/>
  <c r="B41" i="2" s="1"/>
  <c r="G41" i="2" s="1"/>
  <c r="G43" i="2" s="1"/>
  <c r="G48" i="2" s="1"/>
  <c r="G49" i="2" s="1"/>
  <c r="G62" i="2" s="1"/>
  <c r="H54" i="2"/>
  <c r="G42" i="2"/>
  <c r="G41" i="1"/>
  <c r="G43" i="1" s="1"/>
  <c r="G48" i="1" s="1"/>
  <c r="G49" i="1" s="1"/>
  <c r="E41" i="1"/>
  <c r="E43" i="1" l="1"/>
  <c r="E48" i="1" s="1"/>
  <c r="E49" i="1" s="1"/>
  <c r="G41" i="3"/>
  <c r="G43" i="3" s="1"/>
  <c r="G48" i="3" s="1"/>
  <c r="G49" i="3" s="1"/>
  <c r="G62" i="3" s="1"/>
  <c r="E41" i="2"/>
  <c r="E43" i="2" s="1"/>
  <c r="E48" i="2" s="1"/>
  <c r="E49" i="2" s="1"/>
  <c r="G61" i="2" s="1"/>
  <c r="H62" i="2" s="1"/>
  <c r="H49" i="3"/>
  <c r="H58" i="3" s="1"/>
  <c r="H63" i="3" s="1"/>
  <c r="H49" i="2"/>
  <c r="H58" i="2" s="1"/>
  <c r="H62" i="3"/>
  <c r="H49" i="1" l="1"/>
  <c r="H58" i="1" s="1"/>
  <c r="H63" i="2"/>
</calcChain>
</file>

<file path=xl/sharedStrings.xml><?xml version="1.0" encoding="utf-8"?>
<sst xmlns="http://schemas.openxmlformats.org/spreadsheetml/2006/main" count="167" uniqueCount="48">
  <si>
    <t>CURRENT DESIGNS</t>
  </si>
  <si>
    <t>Fabrication Department</t>
  </si>
  <si>
    <t>Production Cost Report</t>
  </si>
  <si>
    <t>Equivalent Units</t>
  </si>
  <si>
    <t>Units</t>
  </si>
  <si>
    <t>Materials</t>
  </si>
  <si>
    <t>Costs</t>
  </si>
  <si>
    <t>Units to be accounted for</t>
  </si>
  <si>
    <t>Work in process, April 1</t>
  </si>
  <si>
    <t>Started into production</t>
  </si>
  <si>
    <t>Total units</t>
  </si>
  <si>
    <t>Units accounted for</t>
  </si>
  <si>
    <t>Total</t>
  </si>
  <si>
    <t>Costs to be accounted for</t>
  </si>
  <si>
    <t>Total costs</t>
  </si>
  <si>
    <t>Costs accounted for</t>
  </si>
  <si>
    <t xml:space="preserve">Total costs </t>
  </si>
  <si>
    <t>Conversion Costs</t>
  </si>
  <si>
    <t>For the Month Ended April 30, 2017</t>
  </si>
  <si>
    <t>QUANTITIES</t>
  </si>
  <si>
    <t xml:space="preserve">  Work in process, April 1</t>
  </si>
  <si>
    <t xml:space="preserve">  Started into production</t>
  </si>
  <si>
    <t xml:space="preserve">  Transferred out</t>
  </si>
  <si>
    <t xml:space="preserve">  Work in process, April 30</t>
  </si>
  <si>
    <t>COSTS</t>
  </si>
  <si>
    <t>Cost Reconciliation Schedule</t>
  </si>
  <si>
    <t>Unit costs</t>
  </si>
  <si>
    <t xml:space="preserve">  Total cost</t>
  </si>
  <si>
    <t xml:space="preserve">  Equivalent units</t>
  </si>
  <si>
    <t xml:space="preserve">     Materials </t>
  </si>
  <si>
    <t xml:space="preserve">     Conversion costs </t>
  </si>
  <si>
    <t xml:space="preserve">  Direct materials - percentage complete</t>
  </si>
  <si>
    <t xml:space="preserve">  Conversion costs - percentage complete</t>
  </si>
  <si>
    <t>Units started in production during April</t>
  </si>
  <si>
    <t>Costs incurred during production in April</t>
  </si>
  <si>
    <t xml:space="preserve">  Direct materials</t>
  </si>
  <si>
    <t xml:space="preserve">  Conversion costs</t>
  </si>
  <si>
    <t>Required</t>
  </si>
  <si>
    <t>Data</t>
  </si>
  <si>
    <t xml:space="preserve">  Conversion costs </t>
  </si>
  <si>
    <t>Units in process, April 1</t>
  </si>
  <si>
    <t>Units in process, April 30</t>
  </si>
  <si>
    <t>Physical Units</t>
  </si>
  <si>
    <t>Follow the step-by-step directions to complete the production cost report below.</t>
  </si>
  <si>
    <t>Part 2a</t>
  </si>
  <si>
    <t>Part 2b</t>
  </si>
  <si>
    <t>Follow the what-if directions to modify the production cost report below.</t>
  </si>
  <si>
    <t>Chapter 16: Using Excel to Make Decisions at Current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</si>
</sst>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2"/>
      <name val="Liberation Sans"/>
      <family val="2"/>
    </font>
    <font>
      <u/>
      <sz val="12"/>
      <color theme="1"/>
      <name val="Liberation Sans"/>
      <family val="2"/>
    </font>
    <font>
      <sz val="10"/>
      <color theme="1"/>
      <name val="Liberation Sans"/>
      <family val="2"/>
    </font>
    <font>
      <b/>
      <u/>
      <sz val="12"/>
      <color theme="1"/>
      <name val="Liberation Sans"/>
      <family val="2"/>
    </font>
    <font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10"/>
      </patternFill>
    </fill>
    <fill>
      <patternFill patternType="none">
        <fgColor indexed="42"/>
      </patternFill>
    </fill>
    <fill>
      <patternFill patternType="none">
        <fgColor indexed="48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1">
    <xf numFmtId="0" fontId="0" fillId="0" borderId="0" xfId="0"/>
    <xf numFmtId="164" fontId="2" fillId="4" borderId="7" xfId="1" applyNumberFormat="1" applyFont="1" applyFill="1" applyBorder="1"/>
    <xf numFmtId="164" fontId="3" fillId="4" borderId="7" xfId="1" applyNumberFormat="1" applyFont="1" applyFill="1" applyBorder="1"/>
    <xf numFmtId="164" fontId="3" fillId="4" borderId="7" xfId="1" applyNumberFormat="1" applyFont="1" applyFill="1" applyBorder="1" applyAlignment="1">
      <alignment horizontal="center"/>
    </xf>
    <xf numFmtId="164" fontId="3" fillId="0" borderId="0" xfId="1" applyNumberFormat="1" applyFont="1"/>
    <xf numFmtId="164" fontId="2" fillId="0" borderId="8" xfId="1" applyNumberFormat="1" applyFont="1" applyBorder="1"/>
    <xf numFmtId="164" fontId="3" fillId="0" borderId="2" xfId="1" applyNumberFormat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164" fontId="3" fillId="0" borderId="0" xfId="1" applyNumberFormat="1" applyFont="1" applyBorder="1"/>
    <xf numFmtId="164" fontId="3" fillId="0" borderId="11" xfId="1" applyNumberFormat="1" applyFont="1" applyBorder="1"/>
    <xf numFmtId="164" fontId="2" fillId="0" borderId="10" xfId="1" applyNumberFormat="1" applyFont="1" applyBorder="1"/>
    <xf numFmtId="164" fontId="3" fillId="0" borderId="12" xfId="1" applyNumberFormat="1" applyFont="1" applyBorder="1"/>
    <xf numFmtId="164" fontId="3" fillId="0" borderId="1" xfId="1" applyNumberFormat="1" applyFont="1" applyBorder="1"/>
    <xf numFmtId="164" fontId="3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>
      <alignment horizontal="left" vertical="center" wrapText="1"/>
    </xf>
    <xf numFmtId="164" fontId="3" fillId="0" borderId="4" xfId="1" applyNumberFormat="1" applyFont="1" applyBorder="1"/>
    <xf numFmtId="164" fontId="2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64" fontId="5" fillId="0" borderId="0" xfId="1" applyNumberFormat="1" applyFont="1" applyAlignment="1">
      <alignment horizontal="left" vertical="center" wrapText="1"/>
    </xf>
    <xf numFmtId="164" fontId="2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left" vertical="center" wrapText="1"/>
    </xf>
    <xf numFmtId="164" fontId="3" fillId="3" borderId="0" xfId="1" applyNumberFormat="1" applyFont="1" applyFill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vertical="center" wrapText="1"/>
    </xf>
    <xf numFmtId="164" fontId="3" fillId="3" borderId="5" xfId="1" applyNumberFormat="1" applyFont="1" applyFill="1" applyBorder="1" applyAlignment="1">
      <alignment horizontal="right" vertical="center" wrapText="1"/>
    </xf>
    <xf numFmtId="9" fontId="6" fillId="3" borderId="0" xfId="3" applyFont="1" applyFill="1"/>
    <xf numFmtId="9" fontId="6" fillId="3" borderId="0" xfId="3" applyFont="1" applyFill="1" applyAlignment="1">
      <alignment horizontal="right" vertical="center" wrapText="1"/>
    </xf>
    <xf numFmtId="164" fontId="3" fillId="3" borderId="0" xfId="1" applyNumberFormat="1" applyFont="1" applyFill="1"/>
    <xf numFmtId="164" fontId="2" fillId="0" borderId="1" xfId="1" applyNumberFormat="1" applyFont="1" applyBorder="1" applyAlignment="1">
      <alignment horizontal="left" wrapText="1"/>
    </xf>
    <xf numFmtId="165" fontId="3" fillId="3" borderId="0" xfId="2" applyNumberFormat="1" applyFont="1" applyFill="1" applyBorder="1" applyAlignment="1">
      <alignment horizontal="left" vertical="center" wrapText="1"/>
    </xf>
    <xf numFmtId="165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left" vertical="center" wrapText="1"/>
    </xf>
    <xf numFmtId="164" fontId="3" fillId="3" borderId="3" xfId="1" applyNumberFormat="1" applyFont="1" applyFill="1" applyBorder="1" applyAlignment="1">
      <alignment horizontal="left" vertical="center" wrapText="1"/>
    </xf>
    <xf numFmtId="165" fontId="3" fillId="3" borderId="5" xfId="2" applyNumberFormat="1" applyFont="1" applyFill="1" applyBorder="1" applyAlignment="1">
      <alignment horizontal="left" vertical="center" wrapText="1"/>
    </xf>
    <xf numFmtId="165" fontId="3" fillId="0" borderId="0" xfId="1" applyNumberFormat="1" applyFont="1" applyBorder="1"/>
    <xf numFmtId="165" fontId="3" fillId="3" borderId="6" xfId="2" applyNumberFormat="1" applyFont="1" applyFill="1" applyBorder="1" applyAlignment="1">
      <alignment horizontal="right" vertical="center" wrapText="1"/>
    </xf>
    <xf numFmtId="165" fontId="3" fillId="3" borderId="0" xfId="2" applyNumberFormat="1" applyFont="1" applyFill="1" applyAlignment="1">
      <alignment horizontal="right" vertical="center" wrapText="1"/>
    </xf>
    <xf numFmtId="165" fontId="3" fillId="3" borderId="5" xfId="2" applyNumberFormat="1" applyFont="1" applyFill="1" applyBorder="1" applyAlignment="1">
      <alignment horizontal="right" vertical="center" wrapText="1"/>
    </xf>
    <xf numFmtId="164" fontId="7" fillId="0" borderId="0" xfId="1" applyNumberFormat="1" applyFont="1" applyAlignment="1">
      <alignment horizontal="left" vertical="center"/>
    </xf>
    <xf numFmtId="165" fontId="3" fillId="3" borderId="0" xfId="2" applyNumberFormat="1" applyFont="1" applyFill="1" applyAlignment="1">
      <alignment vertical="center" wrapText="1"/>
    </xf>
    <xf numFmtId="164" fontId="3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 vertical="center" wrapText="1"/>
    </xf>
    <xf numFmtId="164" fontId="3" fillId="3" borderId="3" xfId="1" applyNumberFormat="1" applyFont="1" applyFill="1" applyBorder="1" applyAlignment="1">
      <alignment vertical="center" wrapText="1"/>
    </xf>
    <xf numFmtId="164" fontId="3" fillId="3" borderId="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Alignment="1">
      <alignment horizontal="left" vertical="top" wrapText="1"/>
    </xf>
    <xf numFmtId="164" fontId="2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/>
    </xf>
    <xf numFmtId="164" fontId="3" fillId="0" borderId="11" xfId="1" applyNumberFormat="1" applyFont="1" applyFill="1" applyBorder="1"/>
    <xf numFmtId="9" fontId="3" fillId="0" borderId="11" xfId="3" applyFont="1" applyFill="1" applyBorder="1"/>
    <xf numFmtId="164" fontId="3" fillId="3" borderId="11" xfId="1" applyNumberFormat="1" applyFont="1" applyFill="1" applyBorder="1"/>
    <xf numFmtId="9" fontId="3" fillId="0" borderId="11" xfId="3" applyFont="1" applyFill="1" applyBorder="1" applyAlignment="1">
      <alignment horizontal="right"/>
    </xf>
    <xf numFmtId="165" fontId="3" fillId="0" borderId="11" xfId="2" applyNumberFormat="1" applyFont="1" applyFill="1" applyBorder="1"/>
    <xf numFmtId="164" fontId="3" fillId="0" borderId="13" xfId="1" applyNumberFormat="1" applyFont="1" applyFill="1" applyBorder="1"/>
    <xf numFmtId="9" fontId="3" fillId="3" borderId="11" xfId="3" applyFont="1" applyFill="1" applyBorder="1" applyAlignment="1">
      <alignment horizontal="right"/>
    </xf>
    <xf numFmtId="9" fontId="3" fillId="3" borderId="11" xfId="3" applyFont="1" applyFill="1" applyBorder="1"/>
    <xf numFmtId="165" fontId="3" fillId="3" borderId="11" xfId="2" applyNumberFormat="1" applyFont="1" applyFill="1" applyBorder="1"/>
    <xf numFmtId="164" fontId="3" fillId="3" borderId="13" xfId="1" applyNumberFormat="1" applyFont="1" applyFill="1" applyBorder="1"/>
    <xf numFmtId="164" fontId="8" fillId="0" borderId="1" xfId="1" applyNumberFormat="1" applyFont="1" applyBorder="1" applyAlignment="1">
      <alignment horizontal="left" wrapText="1"/>
    </xf>
    <xf numFmtId="164" fontId="8" fillId="0" borderId="0" xfId="1" applyNumberFormat="1" applyFont="1" applyAlignment="1"/>
    <xf numFmtId="164" fontId="8" fillId="0" borderId="1" xfId="1" applyNumberFormat="1" applyFont="1" applyBorder="1" applyAlignment="1">
      <alignment horizont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4" borderId="14" xfId="1" applyNumberFormat="1" applyFont="1" applyFill="1" applyBorder="1"/>
    <xf numFmtId="164" fontId="3" fillId="4" borderId="15" xfId="1" applyNumberFormat="1" applyFont="1" applyFill="1" applyBorder="1" applyAlignment="1">
      <alignment horizontal="center"/>
    </xf>
    <xf numFmtId="164" fontId="3" fillId="0" borderId="16" xfId="1" applyNumberFormat="1" applyFont="1" applyBorder="1"/>
    <xf numFmtId="164" fontId="3" fillId="0" borderId="17" xfId="1" applyNumberFormat="1" applyFont="1" applyBorder="1"/>
    <xf numFmtId="164" fontId="2" fillId="0" borderId="18" xfId="1" applyNumberFormat="1" applyFont="1" applyBorder="1"/>
    <xf numFmtId="164" fontId="2" fillId="0" borderId="16" xfId="1" applyNumberFormat="1" applyFont="1" applyBorder="1"/>
    <xf numFmtId="164" fontId="3" fillId="0" borderId="19" xfId="1" applyNumberFormat="1" applyFont="1" applyBorder="1"/>
    <xf numFmtId="164" fontId="3" fillId="0" borderId="0" xfId="1" applyNumberFormat="1" applyFont="1" applyFill="1" applyBorder="1"/>
    <xf numFmtId="164" fontId="3" fillId="0" borderId="20" xfId="1" applyNumberFormat="1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164" fontId="5" fillId="0" borderId="16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17" xfId="1" applyNumberFormat="1" applyFont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 wrapText="1"/>
    </xf>
    <xf numFmtId="164" fontId="3" fillId="3" borderId="0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4" fontId="3" fillId="0" borderId="17" xfId="1" applyNumberFormat="1" applyFont="1" applyBorder="1" applyAlignment="1">
      <alignment vertical="center" wrapText="1"/>
    </xf>
    <xf numFmtId="9" fontId="6" fillId="3" borderId="0" xfId="3" applyFont="1" applyFill="1" applyBorder="1"/>
    <xf numFmtId="9" fontId="6" fillId="3" borderId="0" xfId="3" applyFont="1" applyFill="1" applyBorder="1" applyAlignment="1">
      <alignment horizontal="right" vertical="center" wrapText="1"/>
    </xf>
    <xf numFmtId="164" fontId="3" fillId="3" borderId="0" xfId="1" applyNumberFormat="1" applyFont="1" applyFill="1" applyBorder="1"/>
    <xf numFmtId="164" fontId="3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wrapText="1"/>
    </xf>
    <xf numFmtId="164" fontId="8" fillId="0" borderId="0" xfId="1" applyNumberFormat="1" applyFont="1" applyBorder="1" applyAlignment="1"/>
    <xf numFmtId="164" fontId="8" fillId="0" borderId="2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left" vertical="center" wrapText="1"/>
    </xf>
    <xf numFmtId="165" fontId="3" fillId="0" borderId="17" xfId="2" applyNumberFormat="1" applyFont="1" applyFill="1" applyBorder="1" applyAlignment="1">
      <alignment horizontal="left" vertical="center" wrapText="1"/>
    </xf>
    <xf numFmtId="165" fontId="3" fillId="3" borderId="21" xfId="2" applyNumberFormat="1" applyFont="1" applyFill="1" applyBorder="1" applyAlignment="1">
      <alignment horizontal="right" vertical="center" wrapText="1"/>
    </xf>
    <xf numFmtId="164" fontId="3" fillId="0" borderId="17" xfId="1" applyNumberFormat="1" applyFont="1" applyBorder="1" applyAlignment="1">
      <alignment horizontal="right" vertical="center" wrapText="1"/>
    </xf>
    <xf numFmtId="165" fontId="3" fillId="3" borderId="17" xfId="2" applyNumberFormat="1" applyFont="1" applyFill="1" applyBorder="1" applyAlignment="1">
      <alignment horizontal="right" vertical="center" wrapText="1"/>
    </xf>
    <xf numFmtId="164" fontId="3" fillId="3" borderId="17" xfId="1" applyNumberFormat="1" applyFont="1" applyFill="1" applyBorder="1" applyAlignment="1">
      <alignment horizontal="right" vertical="center" wrapText="1"/>
    </xf>
    <xf numFmtId="165" fontId="3" fillId="3" borderId="22" xfId="2" applyNumberFormat="1" applyFont="1" applyFill="1" applyBorder="1" applyAlignment="1">
      <alignment horizontal="right" vertical="center" wrapText="1"/>
    </xf>
    <xf numFmtId="164" fontId="7" fillId="0" borderId="16" xfId="1" applyNumberFormat="1" applyFont="1" applyBorder="1" applyAlignment="1">
      <alignment horizontal="left" vertical="center"/>
    </xf>
    <xf numFmtId="165" fontId="3" fillId="3" borderId="0" xfId="2" applyNumberFormat="1" applyFont="1" applyFill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/>
    </xf>
    <xf numFmtId="164" fontId="7" fillId="0" borderId="0" xfId="1" applyNumberFormat="1" applyFont="1" applyBorder="1" applyAlignment="1">
      <alignment horizontal="left" vertical="center" wrapText="1"/>
    </xf>
    <xf numFmtId="164" fontId="3" fillId="3" borderId="2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left" vertical="top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4" fillId="5" borderId="16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164" fontId="4" fillId="5" borderId="17" xfId="1" applyNumberFormat="1" applyFont="1" applyFill="1" applyBorder="1" applyAlignment="1">
      <alignment horizontal="center" vertical="center"/>
    </xf>
    <xf numFmtId="164" fontId="4" fillId="5" borderId="19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20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left" vertical="center" wrapText="1"/>
    </xf>
    <xf numFmtId="164" fontId="4" fillId="5" borderId="0" xfId="1" applyNumberFormat="1" applyFont="1" applyFill="1" applyAlignment="1">
      <alignment horizontal="center" vertical="center"/>
    </xf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2" zoomScale="110" zoomScaleNormal="110" workbookViewId="0">
      <selection activeCell="G61" sqref="G61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66" t="s">
        <v>47</v>
      </c>
      <c r="B1" s="2"/>
      <c r="C1" s="2"/>
      <c r="D1" s="2"/>
      <c r="E1" s="2"/>
      <c r="F1" s="2"/>
      <c r="G1" s="2"/>
      <c r="H1" s="67"/>
    </row>
    <row r="2" spans="1:8" ht="15.6" thickBot="1">
      <c r="A2" s="68"/>
      <c r="B2" s="9"/>
      <c r="C2" s="9"/>
      <c r="D2" s="9"/>
      <c r="E2" s="9"/>
      <c r="F2" s="9"/>
      <c r="G2" s="9"/>
      <c r="H2" s="69"/>
    </row>
    <row r="3" spans="1:8" ht="15.6">
      <c r="A3" s="70" t="s">
        <v>38</v>
      </c>
      <c r="B3" s="6"/>
      <c r="C3" s="6"/>
      <c r="D3" s="6"/>
      <c r="E3" s="7"/>
      <c r="F3" s="9"/>
      <c r="G3" s="9"/>
      <c r="H3" s="69"/>
    </row>
    <row r="4" spans="1:8">
      <c r="A4" s="68"/>
      <c r="B4" s="9"/>
      <c r="C4" s="9"/>
      <c r="D4" s="9"/>
      <c r="E4" s="10"/>
      <c r="F4" s="9"/>
      <c r="G4" s="9"/>
      <c r="H4" s="69"/>
    </row>
    <row r="5" spans="1:8" ht="15.6">
      <c r="A5" s="71" t="s">
        <v>4</v>
      </c>
      <c r="B5" s="9"/>
      <c r="C5" s="9"/>
      <c r="D5" s="9"/>
      <c r="E5" s="10"/>
      <c r="F5" s="9"/>
      <c r="G5" s="9"/>
      <c r="H5" s="69"/>
    </row>
    <row r="6" spans="1:8">
      <c r="A6" s="68" t="s">
        <v>40</v>
      </c>
      <c r="B6" s="9"/>
      <c r="C6" s="9"/>
      <c r="D6" s="9"/>
      <c r="E6" s="54">
        <v>30</v>
      </c>
      <c r="F6" s="9"/>
      <c r="G6" s="9"/>
      <c r="H6" s="69"/>
    </row>
    <row r="7" spans="1:8">
      <c r="A7" s="68" t="s">
        <v>31</v>
      </c>
      <c r="B7" s="9"/>
      <c r="C7" s="9"/>
      <c r="D7" s="9"/>
      <c r="E7" s="59">
        <v>0.8</v>
      </c>
      <c r="F7" s="9"/>
      <c r="G7" s="9"/>
      <c r="H7" s="69"/>
    </row>
    <row r="8" spans="1:8">
      <c r="A8" s="68" t="s">
        <v>32</v>
      </c>
      <c r="B8" s="9"/>
      <c r="C8" s="9"/>
      <c r="D8" s="9"/>
      <c r="E8" s="59">
        <v>0.5</v>
      </c>
      <c r="F8" s="9"/>
      <c r="G8" s="9"/>
      <c r="H8" s="69"/>
    </row>
    <row r="9" spans="1:8">
      <c r="A9" s="68" t="s">
        <v>33</v>
      </c>
      <c r="B9" s="9"/>
      <c r="C9" s="9"/>
      <c r="D9" s="9"/>
      <c r="E9" s="54">
        <v>72</v>
      </c>
      <c r="F9" s="9"/>
      <c r="G9" s="9"/>
      <c r="H9" s="69"/>
    </row>
    <row r="10" spans="1:8">
      <c r="A10" s="68" t="s">
        <v>41</v>
      </c>
      <c r="B10" s="9"/>
      <c r="C10" s="9"/>
      <c r="D10" s="9"/>
      <c r="E10" s="54">
        <v>35</v>
      </c>
      <c r="F10" s="9"/>
      <c r="G10" s="9"/>
      <c r="H10" s="69"/>
    </row>
    <row r="11" spans="1:8">
      <c r="A11" s="68" t="s">
        <v>31</v>
      </c>
      <c r="B11" s="9"/>
      <c r="C11" s="9"/>
      <c r="D11" s="9"/>
      <c r="E11" s="58">
        <v>0.2</v>
      </c>
      <c r="F11" s="9"/>
      <c r="G11" s="9"/>
      <c r="H11" s="69"/>
    </row>
    <row r="12" spans="1:8">
      <c r="A12" s="68" t="s">
        <v>32</v>
      </c>
      <c r="B12" s="9"/>
      <c r="C12" s="9"/>
      <c r="D12" s="9"/>
      <c r="E12" s="59">
        <v>0.4</v>
      </c>
      <c r="F12" s="9"/>
      <c r="G12" s="9"/>
      <c r="H12" s="69"/>
    </row>
    <row r="13" spans="1:8">
      <c r="A13" s="68"/>
      <c r="B13" s="9"/>
      <c r="C13" s="9"/>
      <c r="D13" s="9"/>
      <c r="E13" s="10"/>
      <c r="F13" s="9"/>
      <c r="G13" s="9"/>
      <c r="H13" s="69"/>
    </row>
    <row r="14" spans="1:8" ht="15.6">
      <c r="A14" s="71" t="s">
        <v>6</v>
      </c>
      <c r="B14" s="9"/>
      <c r="C14" s="9"/>
      <c r="D14" s="9"/>
      <c r="E14" s="10"/>
      <c r="F14" s="9"/>
      <c r="G14" s="9"/>
      <c r="H14" s="69"/>
    </row>
    <row r="15" spans="1:8">
      <c r="A15" s="68" t="s">
        <v>8</v>
      </c>
      <c r="B15" s="9"/>
      <c r="C15" s="9"/>
      <c r="D15" s="9"/>
      <c r="E15" s="60"/>
      <c r="F15" s="9"/>
      <c r="G15" s="9"/>
      <c r="H15" s="69"/>
    </row>
    <row r="16" spans="1:8">
      <c r="A16" s="68" t="s">
        <v>35</v>
      </c>
      <c r="B16" s="9"/>
      <c r="C16" s="9"/>
      <c r="D16" s="9"/>
      <c r="E16" s="60">
        <v>8400</v>
      </c>
      <c r="F16" s="9"/>
      <c r="G16" s="9"/>
      <c r="H16" s="69"/>
    </row>
    <row r="17" spans="1:8">
      <c r="A17" s="68" t="s">
        <v>39</v>
      </c>
      <c r="B17" s="9"/>
      <c r="C17" s="9"/>
      <c r="D17" s="9"/>
      <c r="E17" s="54">
        <v>9000</v>
      </c>
      <c r="F17" s="9"/>
      <c r="G17" s="9"/>
      <c r="H17" s="69"/>
    </row>
    <row r="18" spans="1:8" ht="13.95" customHeight="1">
      <c r="A18" s="68"/>
      <c r="B18" s="9"/>
      <c r="C18" s="9"/>
      <c r="D18" s="9"/>
      <c r="E18" s="10"/>
      <c r="F18" s="9"/>
      <c r="G18" s="9"/>
      <c r="H18" s="69"/>
    </row>
    <row r="19" spans="1:8">
      <c r="A19" s="68" t="s">
        <v>34</v>
      </c>
      <c r="B19" s="9"/>
      <c r="C19" s="9"/>
      <c r="D19" s="9"/>
      <c r="E19" s="10"/>
      <c r="F19" s="9"/>
      <c r="G19" s="9"/>
      <c r="H19" s="69"/>
    </row>
    <row r="20" spans="1:8">
      <c r="A20" s="68" t="s">
        <v>35</v>
      </c>
      <c r="B20" s="9"/>
      <c r="C20" s="9"/>
      <c r="D20" s="9"/>
      <c r="E20" s="54">
        <v>17500</v>
      </c>
      <c r="F20" s="9"/>
      <c r="G20" s="9"/>
      <c r="H20" s="69"/>
    </row>
    <row r="21" spans="1:8" ht="15.6" thickBot="1">
      <c r="A21" s="72" t="s">
        <v>36</v>
      </c>
      <c r="B21" s="13"/>
      <c r="C21" s="13"/>
      <c r="D21" s="13"/>
      <c r="E21" s="61">
        <v>39600</v>
      </c>
      <c r="F21" s="9"/>
      <c r="G21" s="9"/>
      <c r="H21" s="69"/>
    </row>
    <row r="22" spans="1:8">
      <c r="A22" s="68"/>
      <c r="B22" s="9"/>
      <c r="C22" s="9"/>
      <c r="D22" s="9"/>
      <c r="E22" s="73"/>
      <c r="F22" s="9"/>
      <c r="G22" s="9"/>
      <c r="H22" s="69"/>
    </row>
    <row r="23" spans="1:8">
      <c r="A23" s="68"/>
      <c r="B23" s="9"/>
      <c r="C23" s="9"/>
      <c r="D23" s="9"/>
      <c r="E23" s="73"/>
      <c r="F23" s="9"/>
      <c r="G23" s="9"/>
      <c r="H23" s="69"/>
    </row>
    <row r="24" spans="1:8" ht="15.6">
      <c r="A24" s="71" t="s">
        <v>37</v>
      </c>
      <c r="B24" s="9"/>
      <c r="C24" s="9"/>
      <c r="D24" s="9"/>
      <c r="E24" s="9"/>
      <c r="F24" s="9"/>
      <c r="G24" s="9"/>
      <c r="H24" s="69"/>
    </row>
    <row r="25" spans="1:8">
      <c r="A25" s="68" t="s">
        <v>43</v>
      </c>
      <c r="B25" s="9"/>
      <c r="C25" s="9"/>
      <c r="D25" s="9"/>
      <c r="E25" s="9"/>
      <c r="F25" s="9"/>
      <c r="G25" s="9"/>
      <c r="H25" s="69"/>
    </row>
    <row r="26" spans="1:8">
      <c r="A26" s="68"/>
      <c r="B26" s="9"/>
      <c r="C26" s="9"/>
      <c r="D26" s="9"/>
      <c r="E26" s="9"/>
      <c r="F26" s="9"/>
      <c r="G26" s="9"/>
      <c r="H26" s="69"/>
    </row>
    <row r="27" spans="1:8" ht="15.6" thickBot="1">
      <c r="A27" s="72"/>
      <c r="B27" s="13"/>
      <c r="C27" s="13"/>
      <c r="D27" s="13"/>
      <c r="E27" s="13"/>
      <c r="F27" s="13"/>
      <c r="G27" s="13"/>
      <c r="H27" s="74"/>
    </row>
    <row r="28" spans="1:8" ht="15.6">
      <c r="A28" s="109" t="s">
        <v>0</v>
      </c>
      <c r="B28" s="110"/>
      <c r="C28" s="110"/>
      <c r="D28" s="110"/>
      <c r="E28" s="110"/>
      <c r="F28" s="110"/>
      <c r="G28" s="110"/>
      <c r="H28" s="111"/>
    </row>
    <row r="29" spans="1:8" ht="15.6">
      <c r="A29" s="109" t="s">
        <v>1</v>
      </c>
      <c r="B29" s="110"/>
      <c r="C29" s="110"/>
      <c r="D29" s="110"/>
      <c r="E29" s="110"/>
      <c r="F29" s="110"/>
      <c r="G29" s="110"/>
      <c r="H29" s="111"/>
    </row>
    <row r="30" spans="1:8" ht="15.6">
      <c r="A30" s="109" t="s">
        <v>2</v>
      </c>
      <c r="B30" s="110"/>
      <c r="C30" s="110"/>
      <c r="D30" s="110"/>
      <c r="E30" s="110"/>
      <c r="F30" s="110"/>
      <c r="G30" s="110"/>
      <c r="H30" s="111"/>
    </row>
    <row r="31" spans="1:8" ht="16.2" thickBot="1">
      <c r="A31" s="112" t="s">
        <v>18</v>
      </c>
      <c r="B31" s="113"/>
      <c r="C31" s="110"/>
      <c r="D31" s="113"/>
      <c r="E31" s="113"/>
      <c r="F31" s="113"/>
      <c r="G31" s="113"/>
      <c r="H31" s="114"/>
    </row>
    <row r="32" spans="1:8" ht="16.2" customHeight="1" thickBot="1">
      <c r="A32" s="75"/>
      <c r="B32" s="17"/>
      <c r="C32" s="18"/>
      <c r="D32" s="115" t="s">
        <v>3</v>
      </c>
      <c r="E32" s="115"/>
      <c r="F32" s="115"/>
      <c r="G32" s="115"/>
      <c r="H32" s="69"/>
    </row>
    <row r="33" spans="1:8" ht="31.2" customHeight="1" thickBot="1">
      <c r="A33" s="68"/>
      <c r="B33" s="19" t="s">
        <v>42</v>
      </c>
      <c r="C33" s="76"/>
      <c r="D33" s="107" t="s">
        <v>5</v>
      </c>
      <c r="E33" s="107"/>
      <c r="F33" s="107" t="s">
        <v>17</v>
      </c>
      <c r="G33" s="107"/>
      <c r="H33" s="77"/>
    </row>
    <row r="34" spans="1:8" ht="16.2" thickBot="1">
      <c r="A34" s="78" t="s">
        <v>19</v>
      </c>
      <c r="B34" s="65"/>
      <c r="C34" s="65"/>
      <c r="D34" s="108"/>
      <c r="E34" s="108"/>
      <c r="F34" s="108"/>
      <c r="G34" s="108"/>
      <c r="H34" s="77"/>
    </row>
    <row r="35" spans="1:8" ht="15.6" customHeight="1">
      <c r="A35" s="79" t="s">
        <v>7</v>
      </c>
      <c r="B35" s="65"/>
      <c r="C35" s="80"/>
      <c r="D35" s="65"/>
      <c r="E35" s="80"/>
      <c r="F35" s="80"/>
      <c r="G35" s="80"/>
      <c r="H35" s="81"/>
    </row>
    <row r="36" spans="1:8" ht="15.6" customHeight="1">
      <c r="A36" s="82" t="s">
        <v>20</v>
      </c>
      <c r="B36" s="83">
        <f>E6</f>
        <v>30</v>
      </c>
      <c r="C36" s="84"/>
      <c r="D36" s="84"/>
      <c r="E36" s="84"/>
      <c r="F36" s="84"/>
      <c r="G36" s="84"/>
      <c r="H36" s="85"/>
    </row>
    <row r="37" spans="1:8" ht="15.6" customHeight="1">
      <c r="A37" s="82" t="s">
        <v>21</v>
      </c>
      <c r="B37" s="83">
        <f>E9</f>
        <v>72</v>
      </c>
      <c r="C37" s="84"/>
      <c r="D37" s="84"/>
      <c r="E37" s="84"/>
      <c r="F37" s="84"/>
      <c r="G37" s="84"/>
      <c r="H37" s="85"/>
    </row>
    <row r="38" spans="1:8" ht="15.6" customHeight="1" thickBot="1">
      <c r="A38" s="82" t="s">
        <v>10</v>
      </c>
      <c r="B38" s="29">
        <f>SUM(B36:B37)</f>
        <v>102</v>
      </c>
      <c r="C38" s="84"/>
      <c r="D38" s="84"/>
      <c r="E38" s="84"/>
      <c r="F38" s="84"/>
      <c r="G38" s="84"/>
      <c r="H38" s="85"/>
    </row>
    <row r="39" spans="1:8" ht="15.6" customHeight="1" thickTop="1">
      <c r="A39" s="82"/>
      <c r="B39" s="84"/>
      <c r="C39" s="84"/>
      <c r="D39" s="84"/>
      <c r="E39" s="84"/>
      <c r="F39" s="84"/>
      <c r="G39" s="84"/>
      <c r="H39" s="85"/>
    </row>
    <row r="40" spans="1:8" ht="15.6" customHeight="1">
      <c r="A40" s="79" t="s">
        <v>11</v>
      </c>
      <c r="B40" s="84"/>
      <c r="C40" s="84"/>
      <c r="D40" s="84"/>
      <c r="E40" s="84"/>
      <c r="F40" s="84"/>
      <c r="G40" s="84"/>
      <c r="H40" s="85"/>
    </row>
    <row r="41" spans="1:8" ht="15.6" customHeight="1">
      <c r="A41" s="82" t="s">
        <v>22</v>
      </c>
      <c r="B41" s="83">
        <f>B43-B42</f>
        <v>67</v>
      </c>
      <c r="C41" s="84"/>
      <c r="D41" s="86">
        <v>1</v>
      </c>
      <c r="E41" s="83">
        <f>B41*D41</f>
        <v>67</v>
      </c>
      <c r="F41" s="87">
        <v>1</v>
      </c>
      <c r="G41" s="83">
        <f>B41*F41</f>
        <v>67</v>
      </c>
      <c r="H41" s="85"/>
    </row>
    <row r="42" spans="1:8" ht="15.6" customHeight="1">
      <c r="A42" s="82" t="s">
        <v>23</v>
      </c>
      <c r="B42" s="83">
        <f>E10</f>
        <v>35</v>
      </c>
      <c r="C42" s="84"/>
      <c r="D42" s="86">
        <f>E11</f>
        <v>0.2</v>
      </c>
      <c r="E42" s="83">
        <f>D42*B42</f>
        <v>7</v>
      </c>
      <c r="F42" s="87">
        <f>E12</f>
        <v>0.4</v>
      </c>
      <c r="G42" s="83">
        <f>B42*F42</f>
        <v>14</v>
      </c>
      <c r="H42" s="85"/>
    </row>
    <row r="43" spans="1:8" ht="15.6" customHeight="1" thickBot="1">
      <c r="A43" s="82" t="s">
        <v>10</v>
      </c>
      <c r="B43" s="29">
        <f>B38</f>
        <v>102</v>
      </c>
      <c r="C43" s="84"/>
      <c r="D43" s="88"/>
      <c r="E43" s="29">
        <f>SUM(E41:E42)</f>
        <v>74</v>
      </c>
      <c r="F43" s="83"/>
      <c r="G43" s="29">
        <f>SUM(G41:G42)</f>
        <v>81</v>
      </c>
      <c r="H43" s="85"/>
    </row>
    <row r="44" spans="1:8" ht="15.6" customHeight="1" thickTop="1">
      <c r="A44" s="82"/>
      <c r="B44" s="84"/>
      <c r="C44" s="84"/>
      <c r="D44" s="84"/>
      <c r="E44" s="84"/>
      <c r="F44" s="84"/>
      <c r="G44" s="84"/>
      <c r="H44" s="89"/>
    </row>
    <row r="45" spans="1:8" ht="30" customHeight="1" thickBot="1">
      <c r="A45" s="90" t="s">
        <v>24</v>
      </c>
      <c r="B45" s="80"/>
      <c r="C45" s="80"/>
      <c r="D45" s="9"/>
      <c r="E45" s="62" t="s">
        <v>5</v>
      </c>
      <c r="F45" s="91"/>
      <c r="G45" s="64" t="s">
        <v>17</v>
      </c>
      <c r="H45" s="92" t="s">
        <v>12</v>
      </c>
    </row>
    <row r="46" spans="1:8" ht="15.6" customHeight="1">
      <c r="A46" s="79" t="s">
        <v>26</v>
      </c>
      <c r="B46" s="80"/>
      <c r="C46" s="93"/>
      <c r="D46" s="9"/>
      <c r="E46" s="94"/>
      <c r="F46" s="9"/>
      <c r="G46" s="94"/>
      <c r="H46" s="89"/>
    </row>
    <row r="47" spans="1:8" ht="15.6" customHeight="1">
      <c r="A47" s="82" t="s">
        <v>27</v>
      </c>
      <c r="B47" s="80"/>
      <c r="C47" s="93"/>
      <c r="D47" s="9"/>
      <c r="E47" s="34">
        <f>E16+E20</f>
        <v>25900</v>
      </c>
      <c r="F47" s="35"/>
      <c r="G47" s="34">
        <f>E17+E21</f>
        <v>48600</v>
      </c>
      <c r="H47" s="95"/>
    </row>
    <row r="48" spans="1:8" ht="15.6" customHeight="1">
      <c r="A48" s="82" t="s">
        <v>28</v>
      </c>
      <c r="B48" s="80"/>
      <c r="C48" s="93"/>
      <c r="D48" s="9"/>
      <c r="E48" s="37">
        <f>E43</f>
        <v>74</v>
      </c>
      <c r="F48" s="9"/>
      <c r="G48" s="37">
        <f>G43</f>
        <v>81</v>
      </c>
      <c r="H48" s="89"/>
    </row>
    <row r="49" spans="1:8" ht="15.6" customHeight="1" thickBot="1">
      <c r="A49" s="82" t="s">
        <v>26</v>
      </c>
      <c r="B49" s="80"/>
      <c r="C49" s="93"/>
      <c r="D49" s="9"/>
      <c r="E49" s="38">
        <f>E47/E48</f>
        <v>350</v>
      </c>
      <c r="F49" s="39"/>
      <c r="G49" s="38">
        <f>G47/G48</f>
        <v>600</v>
      </c>
      <c r="H49" s="96">
        <f>SUM(E49:G49)</f>
        <v>950</v>
      </c>
    </row>
    <row r="50" spans="1:8" ht="15.6" customHeight="1" thickTop="1">
      <c r="A50" s="82"/>
      <c r="B50" s="80"/>
      <c r="C50" s="93"/>
      <c r="D50" s="94"/>
      <c r="E50" s="93"/>
      <c r="F50" s="94"/>
      <c r="G50" s="93"/>
      <c r="H50" s="97"/>
    </row>
    <row r="51" spans="1:8" ht="15.6" customHeight="1">
      <c r="A51" s="79" t="s">
        <v>13</v>
      </c>
      <c r="B51" s="80"/>
      <c r="C51" s="93"/>
      <c r="D51" s="94"/>
      <c r="E51" s="93"/>
      <c r="F51" s="94"/>
      <c r="G51" s="93"/>
      <c r="H51" s="97"/>
    </row>
    <row r="52" spans="1:8" ht="15.6" customHeight="1">
      <c r="A52" s="82" t="s">
        <v>8</v>
      </c>
      <c r="B52" s="80"/>
      <c r="C52" s="80"/>
      <c r="D52" s="65"/>
      <c r="E52" s="80"/>
      <c r="F52" s="65"/>
      <c r="G52" s="80"/>
      <c r="H52" s="98">
        <f>E16+E17</f>
        <v>17400</v>
      </c>
    </row>
    <row r="53" spans="1:8" ht="15.6" customHeight="1">
      <c r="A53" s="82" t="s">
        <v>9</v>
      </c>
      <c r="B53" s="80"/>
      <c r="C53" s="80"/>
      <c r="D53" s="65"/>
      <c r="E53" s="80"/>
      <c r="F53" s="65"/>
      <c r="G53" s="80"/>
      <c r="H53" s="99">
        <f>E20+E21</f>
        <v>57100</v>
      </c>
    </row>
    <row r="54" spans="1:8" ht="15.6" customHeight="1" thickBot="1">
      <c r="A54" s="82" t="s">
        <v>14</v>
      </c>
      <c r="B54" s="80"/>
      <c r="C54" s="80"/>
      <c r="D54" s="65"/>
      <c r="E54" s="80"/>
      <c r="F54" s="65"/>
      <c r="G54" s="80"/>
      <c r="H54" s="100">
        <f>SUM(H52:H53)</f>
        <v>74500</v>
      </c>
    </row>
    <row r="55" spans="1:8" ht="15.6" customHeight="1" thickTop="1">
      <c r="A55" s="82"/>
      <c r="B55" s="80"/>
      <c r="C55" s="80"/>
      <c r="D55" s="65"/>
      <c r="E55" s="80"/>
      <c r="F55" s="65"/>
      <c r="G55" s="80"/>
      <c r="H55" s="97"/>
    </row>
    <row r="56" spans="1:8" ht="15.6" customHeight="1">
      <c r="A56" s="101" t="s">
        <v>25</v>
      </c>
      <c r="B56" s="80"/>
      <c r="C56" s="80"/>
      <c r="D56" s="65"/>
      <c r="E56" s="80"/>
      <c r="F56" s="65"/>
      <c r="G56" s="80"/>
      <c r="H56" s="97"/>
    </row>
    <row r="57" spans="1:8" ht="15.6" customHeight="1">
      <c r="A57" s="79" t="s">
        <v>15</v>
      </c>
      <c r="B57" s="80"/>
      <c r="C57" s="80"/>
      <c r="D57" s="65"/>
      <c r="E57" s="80"/>
      <c r="F57" s="65"/>
      <c r="G57" s="80"/>
      <c r="H57" s="97"/>
    </row>
    <row r="58" spans="1:8" ht="15.6" customHeight="1">
      <c r="A58" s="82" t="s">
        <v>22</v>
      </c>
      <c r="B58" s="80"/>
      <c r="C58" s="80"/>
      <c r="D58" s="65"/>
      <c r="E58" s="80"/>
      <c r="F58" s="65"/>
      <c r="G58" s="80"/>
      <c r="H58" s="98">
        <f>H49*G41</f>
        <v>63650</v>
      </c>
    </row>
    <row r="59" spans="1:8" ht="15.6" customHeight="1">
      <c r="A59" s="82"/>
      <c r="B59" s="80"/>
      <c r="C59" s="80"/>
      <c r="D59" s="65"/>
      <c r="E59" s="80"/>
      <c r="F59" s="65"/>
      <c r="G59" s="80"/>
      <c r="H59" s="97"/>
    </row>
    <row r="60" spans="1:8" ht="15.6" customHeight="1">
      <c r="A60" s="82" t="s">
        <v>23</v>
      </c>
      <c r="B60" s="80"/>
      <c r="C60" s="80"/>
      <c r="D60" s="65"/>
      <c r="E60" s="80"/>
      <c r="F60" s="65"/>
      <c r="G60" s="80"/>
      <c r="H60" s="97"/>
    </row>
    <row r="61" spans="1:8" ht="15.6" customHeight="1">
      <c r="A61" s="82" t="s">
        <v>29</v>
      </c>
      <c r="B61" s="80"/>
      <c r="C61" s="80"/>
      <c r="D61" s="65"/>
      <c r="E61" s="80"/>
      <c r="F61" s="65"/>
      <c r="G61" s="102"/>
      <c r="H61" s="97"/>
    </row>
    <row r="62" spans="1:8" ht="15.6" customHeight="1">
      <c r="A62" s="103" t="s">
        <v>30</v>
      </c>
      <c r="B62" s="80"/>
      <c r="C62" s="80"/>
      <c r="D62" s="65"/>
      <c r="E62" s="80"/>
      <c r="F62" s="104"/>
      <c r="G62" s="47"/>
      <c r="H62" s="105"/>
    </row>
    <row r="63" spans="1:8" ht="15.6" customHeight="1" thickBot="1">
      <c r="A63" s="82" t="s">
        <v>16</v>
      </c>
      <c r="B63" s="80"/>
      <c r="C63" s="80"/>
      <c r="D63" s="65"/>
      <c r="E63" s="80"/>
      <c r="F63" s="106"/>
      <c r="G63" s="80"/>
      <c r="H63" s="100"/>
    </row>
    <row r="64" spans="1:8" ht="15.6" customHeight="1" thickTop="1"/>
  </sheetData>
  <mergeCells count="9">
    <mergeCell ref="F33:G33"/>
    <mergeCell ref="D34:E34"/>
    <mergeCell ref="F34:G34"/>
    <mergeCell ref="D33:E33"/>
    <mergeCell ref="A28:H28"/>
    <mergeCell ref="A29:H29"/>
    <mergeCell ref="A30:H30"/>
    <mergeCell ref="A31:H31"/>
    <mergeCell ref="D32: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39" zoomScale="110" zoomScaleNormal="110" workbookViewId="0"/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659" t="s">
        <v>47</v>
      </c>
      <c r="B1" s="2"/>
      <c r="C1" s="2"/>
      <c r="D1" s="2"/>
      <c r="E1" s="2"/>
      <c r="F1" s="2"/>
      <c r="G1" s="2"/>
      <c r="H1" s="3" t="s">
        <v>44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198">
        <v>32</v>
      </c>
    </row>
    <row r="11" spans="1:8">
      <c r="A11" s="8" t="s">
        <v>31</v>
      </c>
      <c r="B11" s="9"/>
      <c r="C11" s="9"/>
      <c r="D11" s="9"/>
      <c r="E11" s="55">
        <v>0.2</v>
      </c>
    </row>
    <row r="12" spans="1:8">
      <c r="A12" s="8" t="s">
        <v>32</v>
      </c>
      <c r="B12" s="9"/>
      <c r="C12" s="9"/>
      <c r="D12" s="9"/>
      <c r="E12" s="53">
        <v>0.4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3.2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00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03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0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18">
        <f>B43-B42</f>
        <v>70</v>
      </c>
      <c r="C41" s="27"/>
      <c r="D41" s="120">
        <v>1</v>
      </c>
      <c r="E41" s="140">
        <f>B41*D41</f>
        <v>70</v>
      </c>
      <c r="F41" s="129">
        <v>1</v>
      </c>
      <c r="G41" s="158">
        <f>B41*F41</f>
        <v>70</v>
      </c>
      <c r="H41" s="28"/>
    </row>
    <row r="42" spans="1:8" ht="15.6" customHeight="1">
      <c r="A42" s="25" t="s">
        <v>23</v>
      </c>
      <c r="B42" s="122">
        <f>E10</f>
        <v>32</v>
      </c>
      <c r="C42" s="27"/>
      <c r="D42" s="143">
        <f>E11</f>
        <v>0.2</v>
      </c>
      <c r="E42" s="131">
        <f>D42*B42</f>
        <v>6.4</v>
      </c>
      <c r="F42" s="161">
        <f>E12</f>
        <v>0.4</v>
      </c>
      <c r="G42" s="149">
        <f>B42*F42</f>
        <v>12.8</v>
      </c>
      <c r="H42" s="28"/>
    </row>
    <row r="43" spans="1:8" ht="15.6" customHeight="1" thickBot="1">
      <c r="A43" s="25" t="s">
        <v>10</v>
      </c>
      <c r="B43" s="125">
        <f>B38</f>
        <v>102</v>
      </c>
      <c r="C43" s="27"/>
      <c r="D43" s="133"/>
      <c r="E43" s="164">
        <f>SUM(E41:E42)</f>
        <v>76.400000000000006</v>
      </c>
      <c r="F43" s="151"/>
      <c r="G43" s="170">
        <f>SUM(G41:G42)</f>
        <v>82.8</v>
      </c>
      <c r="H43" s="28"/>
    </row>
    <row r="44" spans="1:8" ht="15.6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176">
        <f>E16+E20</f>
        <v>25900</v>
      </c>
      <c r="F47" s="35"/>
      <c r="G47" s="182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173">
        <f>E43</f>
        <v>76.400000000000006</v>
      </c>
      <c r="G48" s="179">
        <f>G43</f>
        <v>82.8</v>
      </c>
      <c r="H48" s="25"/>
    </row>
    <row r="49" spans="1:8" ht="15.6" customHeight="1" thickBot="1">
      <c r="A49" s="25" t="s">
        <v>26</v>
      </c>
      <c r="B49" s="24"/>
      <c r="C49" s="28"/>
      <c r="E49" s="185">
        <f>E47/E48</f>
        <v>339.00523560209422</v>
      </c>
      <c r="F49" s="39"/>
      <c r="G49" s="191">
        <f>G47/G48</f>
        <v>586.95652173913049</v>
      </c>
      <c r="H49" s="188">
        <f>SUM(E49:G49)</f>
        <v>925.96175734122471</v>
      </c>
    </row>
    <row r="50" spans="1:8" ht="15.6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194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12">
        <f>E20+E21</f>
        <v>57100</v>
      </c>
    </row>
    <row r="54" spans="1:8" ht="15.6" customHeight="1" thickBot="1">
      <c r="A54" s="25" t="s">
        <v>14</v>
      </c>
      <c r="B54" s="24"/>
      <c r="C54" s="24"/>
      <c r="D54" s="16"/>
      <c r="E54" s="24"/>
      <c r="F54" s="16"/>
      <c r="G54" s="24"/>
      <c r="H54" s="206">
        <f>SUM(H52:H53)</f>
        <v>74500</v>
      </c>
    </row>
    <row r="55" spans="1:8" ht="15.6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215">
        <f>H49*G41</f>
        <v>64817.323013885733</v>
      </c>
    </row>
    <row r="59" spans="1:8" ht="15.6" customHeight="1">
      <c r="A59" s="25"/>
      <c r="B59" s="24"/>
      <c r="C59" s="24"/>
      <c r="D59" s="16"/>
      <c r="E59" s="24"/>
      <c r="F59" s="16"/>
      <c r="G59" s="24"/>
      <c r="H59" s="27"/>
    </row>
    <row r="60" spans="1:8" ht="15.6" customHeight="1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146">
        <f>E42*E49</f>
        <v>2169.633507853403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137">
        <f>G42*G49</f>
        <v>7513.0434782608709</v>
      </c>
      <c r="H62" s="167">
        <f>SUM(G61:G62)</f>
        <v>9682.6769861142748</v>
      </c>
    </row>
    <row r="63" spans="1:8" ht="15.6" customHeight="1" thickBot="1">
      <c r="A63" s="25" t="s">
        <v>16</v>
      </c>
      <c r="B63" s="24"/>
      <c r="C63" s="24"/>
      <c r="D63" s="16"/>
      <c r="E63" s="24"/>
      <c r="F63" s="49"/>
      <c r="G63" s="24"/>
      <c r="H63" s="155">
        <f>SUM(H58:H62)</f>
        <v>74500</v>
      </c>
    </row>
    <row r="64" spans="1:8" ht="15.6" customHeight="1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zoomScale="110" zoomScaleNormal="110" workbookViewId="0">
      <selection activeCell="A2" sqref="A2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45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35</v>
      </c>
    </row>
    <row r="11" spans="1:8">
      <c r="A11" s="8" t="s">
        <v>31</v>
      </c>
      <c r="B11" s="9"/>
      <c r="C11" s="9"/>
      <c r="D11" s="9"/>
      <c r="E11" s="55">
        <v>0.1</v>
      </c>
    </row>
    <row r="12" spans="1:8">
      <c r="A12" s="8" t="s">
        <v>32</v>
      </c>
      <c r="B12" s="9"/>
      <c r="C12" s="9"/>
      <c r="D12" s="9"/>
      <c r="E12" s="53">
        <v>0.2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6.95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67</v>
      </c>
      <c r="C41" s="27"/>
      <c r="D41" s="30">
        <v>1</v>
      </c>
      <c r="E41" s="26">
        <f>B41*D41</f>
        <v>67</v>
      </c>
      <c r="F41" s="31">
        <v>1</v>
      </c>
      <c r="G41" s="26">
        <f>B41*F41</f>
        <v>67</v>
      </c>
      <c r="H41" s="28"/>
    </row>
    <row r="42" spans="1:8" ht="15.6" customHeight="1">
      <c r="A42" s="25" t="s">
        <v>23</v>
      </c>
      <c r="B42" s="26">
        <f>E10</f>
        <v>35</v>
      </c>
      <c r="C42" s="27"/>
      <c r="D42" s="30">
        <f>E11</f>
        <v>0.1</v>
      </c>
      <c r="E42" s="26">
        <f>D42*B42</f>
        <v>3.5</v>
      </c>
      <c r="F42" s="31">
        <f>E12</f>
        <v>0.2</v>
      </c>
      <c r="G42" s="26">
        <f>B42*F42</f>
        <v>7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70.5</v>
      </c>
      <c r="F43" s="26"/>
      <c r="G43" s="29">
        <f>SUM(G41:G42)</f>
        <v>74</v>
      </c>
      <c r="H43" s="28"/>
    </row>
    <row r="44" spans="1:8" ht="15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.6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70.5</v>
      </c>
      <c r="G48" s="37">
        <f>G43</f>
        <v>74</v>
      </c>
      <c r="H48" s="25"/>
    </row>
    <row r="49" spans="1:8" ht="16.2" thickBot="1">
      <c r="A49" s="25" t="s">
        <v>26</v>
      </c>
      <c r="B49" s="24"/>
      <c r="C49" s="28"/>
      <c r="E49" s="38">
        <f>E47/E48</f>
        <v>367.3758865248227</v>
      </c>
      <c r="F49" s="39"/>
      <c r="G49" s="38">
        <f>G47/G48</f>
        <v>656.75675675675677</v>
      </c>
      <c r="H49" s="40">
        <f>SUM(E49:G49)</f>
        <v>1024.1326432815795</v>
      </c>
    </row>
    <row r="50" spans="1:8" ht="15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6.2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4.4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68616.887099865824</v>
      </c>
    </row>
    <row r="59" spans="1:8" ht="13.95" customHeight="1">
      <c r="A59" s="25"/>
      <c r="B59" s="24"/>
      <c r="C59" s="24"/>
      <c r="D59" s="16"/>
      <c r="E59" s="24"/>
      <c r="F59" s="16"/>
      <c r="G59" s="24"/>
      <c r="H59" s="27"/>
    </row>
    <row r="60" spans="1:8" ht="15.6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1285.8156028368794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4597.2972972972975</v>
      </c>
      <c r="H62" s="48">
        <f>SUM(G61:G62)</f>
        <v>5883.1129001341769</v>
      </c>
    </row>
    <row r="63" spans="1:8" ht="16.2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6.2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2a</vt:lpstr>
      <vt:lpstr>Part 2b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2014-01-14T18:43:25Z</dcterms:created>
  <dc:creator>Diane Tanner</dc:creator>
  <cp:lastModifiedBy>Pathum, Harsha</cp:lastModifiedBy>
  <cp:lastPrinted>2014-01-19T20:36:26Z</cp:lastPrinted>
  <dcterms:modified xsi:type="dcterms:W3CDTF">2019-07-25T17:36:23Z</dcterms:modified>
</cp:coreProperties>
</file>