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Analyst\Excel\"/>
    </mc:Choice>
  </mc:AlternateContent>
  <xr:revisionPtr revIDLastSave="0" documentId="13_ncr:1_{5FB169EB-7A0E-41EE-A077-423B9072FF76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Q1 to Q10" sheetId="1" r:id="rId1"/>
    <sheet name="Q11 to Q19" sheetId="2" r:id="rId2"/>
    <sheet name="Q20" sheetId="3" r:id="rId3"/>
    <sheet name="Q21" sheetId="4" r:id="rId4"/>
  </sheets>
  <calcPr calcId="191029"/>
</workbook>
</file>

<file path=xl/calcChain.xml><?xml version="1.0" encoding="utf-8"?>
<calcChain xmlns="http://schemas.openxmlformats.org/spreadsheetml/2006/main">
  <c r="B17" i="3" l="1"/>
  <c r="B84" i="2"/>
  <c r="B85" i="2"/>
  <c r="B86" i="2"/>
  <c r="B87" i="2"/>
  <c r="B88" i="2"/>
  <c r="B89" i="2"/>
  <c r="B90" i="2"/>
  <c r="B83" i="2"/>
  <c r="C70" i="2"/>
  <c r="B46" i="2"/>
  <c r="B47" i="2"/>
  <c r="B48" i="2"/>
  <c r="B49" i="2"/>
  <c r="B50" i="2"/>
  <c r="B51" i="2"/>
  <c r="B52" i="2"/>
  <c r="B53" i="2"/>
  <c r="B54" i="2"/>
  <c r="B39" i="2"/>
  <c r="B40" i="2"/>
  <c r="B41" i="2"/>
  <c r="B42" i="2"/>
  <c r="B38" i="2"/>
  <c r="B34" i="2"/>
  <c r="B29" i="2"/>
  <c r="B30" i="2"/>
  <c r="B31" i="2"/>
  <c r="B32" i="2"/>
  <c r="B33" i="2"/>
  <c r="B28" i="2"/>
  <c r="B20" i="2"/>
  <c r="C11" i="2"/>
  <c r="C12" i="2"/>
  <c r="C13" i="2"/>
  <c r="C14" i="2"/>
  <c r="C15" i="2"/>
  <c r="C10" i="2"/>
  <c r="B3" i="2"/>
  <c r="B4" i="2"/>
  <c r="B5" i="2"/>
  <c r="B6" i="2"/>
  <c r="B2" i="2"/>
  <c r="E113" i="1"/>
  <c r="E114" i="1"/>
  <c r="E115" i="1"/>
  <c r="E112" i="1"/>
  <c r="A107" i="1"/>
  <c r="A103" i="1"/>
  <c r="B52" i="1"/>
  <c r="C52" i="1" s="1"/>
  <c r="L94" i="1"/>
  <c r="L95" i="1"/>
  <c r="L96" i="1"/>
  <c r="L97" i="1"/>
  <c r="L98" i="1"/>
  <c r="L93" i="1"/>
  <c r="K94" i="1"/>
  <c r="K95" i="1"/>
  <c r="K96" i="1"/>
  <c r="K97" i="1"/>
  <c r="K98" i="1"/>
  <c r="K93" i="1"/>
  <c r="I95" i="1"/>
  <c r="J96" i="1"/>
  <c r="J94" i="1"/>
  <c r="J95" i="1"/>
  <c r="J97" i="1"/>
  <c r="J98" i="1"/>
  <c r="J93" i="1"/>
  <c r="I94" i="1"/>
  <c r="I96" i="1"/>
  <c r="I97" i="1"/>
  <c r="I98" i="1"/>
  <c r="H94" i="1"/>
  <c r="H95" i="1"/>
  <c r="H96" i="1"/>
  <c r="H97" i="1"/>
  <c r="H98" i="1"/>
  <c r="G94" i="1"/>
  <c r="G95" i="1"/>
  <c r="G96" i="1"/>
  <c r="G97" i="1"/>
  <c r="G98" i="1"/>
  <c r="F94" i="1"/>
  <c r="F95" i="1"/>
  <c r="F96" i="1"/>
  <c r="F97" i="1"/>
  <c r="F98" i="1"/>
  <c r="E94" i="1"/>
  <c r="E95" i="1"/>
  <c r="E96" i="1"/>
  <c r="E97" i="1"/>
  <c r="E98" i="1"/>
  <c r="D94" i="1"/>
  <c r="D95" i="1"/>
  <c r="D96" i="1"/>
  <c r="D97" i="1"/>
  <c r="D98" i="1"/>
  <c r="B94" i="1"/>
  <c r="B95" i="1"/>
  <c r="B96" i="1"/>
  <c r="B97" i="1"/>
  <c r="B98" i="1"/>
  <c r="B93" i="1"/>
  <c r="C94" i="1"/>
  <c r="C95" i="1"/>
  <c r="C96" i="1"/>
  <c r="C97" i="1"/>
  <c r="C98" i="1"/>
  <c r="C93" i="1"/>
  <c r="D93" i="1"/>
  <c r="E93" i="1"/>
  <c r="F93" i="1"/>
  <c r="G93" i="1"/>
  <c r="H93" i="1"/>
  <c r="I93" i="1"/>
  <c r="B43" i="1"/>
  <c r="C43" i="1" s="1"/>
  <c r="B44" i="1"/>
  <c r="C44" i="1" s="1"/>
  <c r="B45" i="1"/>
  <c r="C45" i="1" s="1"/>
  <c r="B46" i="1"/>
  <c r="C46" i="1" s="1"/>
  <c r="B47" i="1"/>
  <c r="B48" i="1"/>
  <c r="B42" i="1"/>
  <c r="C42" i="1" s="1"/>
  <c r="B34" i="1"/>
  <c r="C34" i="1"/>
  <c r="B35" i="1"/>
  <c r="C35" i="1" s="1"/>
  <c r="B36" i="1"/>
  <c r="C36" i="1" s="1"/>
  <c r="B37" i="1"/>
  <c r="C37" i="1" s="1"/>
  <c r="B38" i="1"/>
  <c r="C38" i="1" s="1"/>
  <c r="B33" i="1"/>
  <c r="C33" i="1" s="1"/>
  <c r="B23" i="1"/>
  <c r="B24" i="1"/>
  <c r="B25" i="1"/>
  <c r="B26" i="1"/>
  <c r="B27" i="1"/>
  <c r="B28" i="1"/>
  <c r="B22" i="1"/>
  <c r="B12" i="1"/>
  <c r="C12" i="1" s="1"/>
  <c r="B60" i="2"/>
  <c r="B61" i="2"/>
  <c r="B62" i="2"/>
  <c r="B63" i="2"/>
  <c r="B64" i="2"/>
  <c r="B65" i="2"/>
  <c r="B66" i="2"/>
  <c r="B59" i="2"/>
  <c r="B21" i="2"/>
  <c r="B22" i="2"/>
  <c r="B23" i="2"/>
  <c r="B24" i="2"/>
  <c r="B55" i="1"/>
  <c r="B61" i="1"/>
  <c r="B63" i="1"/>
  <c r="B64" i="1"/>
  <c r="B65" i="1"/>
  <c r="B66" i="1"/>
  <c r="B68" i="1"/>
  <c r="B69" i="1"/>
  <c r="B70" i="1"/>
  <c r="B71" i="1"/>
  <c r="B72" i="1"/>
  <c r="B74" i="1"/>
  <c r="B75" i="1"/>
  <c r="B76" i="1"/>
  <c r="B77" i="1"/>
  <c r="B79" i="1"/>
  <c r="B80" i="1"/>
  <c r="B81" i="1"/>
  <c r="B82" i="1"/>
  <c r="B83" i="1"/>
  <c r="B84" i="1"/>
  <c r="B87" i="1"/>
  <c r="B88" i="1"/>
  <c r="B89" i="1"/>
  <c r="B53" i="1"/>
  <c r="B54" i="1"/>
  <c r="B56" i="1"/>
  <c r="B57" i="1"/>
  <c r="B58" i="1"/>
  <c r="B59" i="1"/>
  <c r="B60" i="1"/>
  <c r="B62" i="1"/>
  <c r="B67" i="1"/>
  <c r="B73" i="1"/>
  <c r="B78" i="1"/>
  <c r="B85" i="1"/>
  <c r="B86" i="1"/>
  <c r="C48" i="1"/>
  <c r="C47" i="1"/>
  <c r="B32" i="1"/>
  <c r="C32" i="1" s="1"/>
  <c r="B3" i="3"/>
  <c r="B4" i="3"/>
  <c r="B2" i="3"/>
  <c r="B16" i="3"/>
  <c r="B11" i="3"/>
  <c r="B12" i="3"/>
  <c r="B13" i="3"/>
  <c r="B14" i="3"/>
  <c r="B15" i="3"/>
  <c r="B18" i="3"/>
  <c r="B19" i="3"/>
  <c r="B20" i="3"/>
  <c r="B8" i="3"/>
  <c r="B9" i="3"/>
  <c r="B10" i="3"/>
  <c r="B5" i="3"/>
  <c r="B6" i="3"/>
  <c r="B7" i="3"/>
  <c r="C13" i="1"/>
  <c r="C14" i="1"/>
  <c r="C15" i="1"/>
  <c r="C16" i="1"/>
  <c r="C17" i="1"/>
  <c r="C18" i="1"/>
  <c r="B13" i="1"/>
  <c r="B14" i="1"/>
  <c r="B15" i="1"/>
  <c r="B16" i="1"/>
  <c r="B17" i="1"/>
  <c r="B18" i="1"/>
  <c r="C3" i="1"/>
  <c r="C4" i="1"/>
  <c r="C5" i="1"/>
  <c r="C6" i="1"/>
  <c r="C7" i="1"/>
  <c r="C8" i="1"/>
  <c r="B3" i="1"/>
  <c r="B4" i="1"/>
  <c r="B5" i="1"/>
  <c r="B6" i="1"/>
  <c r="B7" i="1"/>
  <c r="B8" i="1"/>
  <c r="B2" i="1"/>
  <c r="C2" i="1" s="1"/>
</calcChain>
</file>

<file path=xl/sharedStrings.xml><?xml version="1.0" encoding="utf-8"?>
<sst xmlns="http://schemas.openxmlformats.org/spreadsheetml/2006/main" count="219" uniqueCount="160">
  <si>
    <t>Kamlaish</t>
  </si>
  <si>
    <t>Kamlaish^^^^^^^^Kamlaish***Kamlaish</t>
  </si>
  <si>
    <t>Sunny</t>
  </si>
  <si>
    <t>Sunny&amp;&amp;&amp;&amp;&amp;&amp;&amp;&amp;&amp;&amp;Sunny*Sunny((((Sunny</t>
  </si>
  <si>
    <t>Alok</t>
  </si>
  <si>
    <t>Rohit</t>
  </si>
  <si>
    <t>Rohit((((((((((Rohit----------Rohit!!!!!!!!!!!!!!!!!!Rohit</t>
  </si>
  <si>
    <t>Q10. Find the count of Name from the Text String.</t>
  </si>
  <si>
    <t>Count of Name</t>
  </si>
  <si>
    <t>Name</t>
  </si>
  <si>
    <t>Text String</t>
  </si>
  <si>
    <t>`</t>
  </si>
  <si>
    <t>Q9. Find the length of above text string without space?</t>
  </si>
  <si>
    <t>Q8. Find the no. of spaces from the above text string?</t>
  </si>
  <si>
    <t>Overview of when to use SUMIF and COUNTIF functions in Excel.</t>
  </si>
  <si>
    <t>Date</t>
  </si>
  <si>
    <t>Q7. Using Text Function change the format of the date and time to the format given in row no. 61</t>
  </si>
  <si>
    <t>Q6. Find the Duplicate Employee ID from the given data.</t>
  </si>
  <si>
    <t>Duplicate ID</t>
  </si>
  <si>
    <t>Employee ID</t>
  </si>
  <si>
    <t>Rahul badhe verma</t>
  </si>
  <si>
    <t>Rohit Arora Man</t>
  </si>
  <si>
    <t>Arti Singh Chauhan</t>
  </si>
  <si>
    <t>Ashish Sehgal</t>
  </si>
  <si>
    <t>Rohit Kumar Gupta</t>
  </si>
  <si>
    <t>Rohit Gupta</t>
  </si>
  <si>
    <t>Nihal Kumar Verma</t>
  </si>
  <si>
    <t>Q5. Find the Middle Name from the data and if middel name is not there the output should be the last name.</t>
  </si>
  <si>
    <t>Length</t>
  </si>
  <si>
    <t>Middle Name</t>
  </si>
  <si>
    <t>NAME</t>
  </si>
  <si>
    <t>Naveen Chauhan Singh</t>
  </si>
  <si>
    <t>Ajay Singh Rawat</t>
  </si>
  <si>
    <t>Q4. Find the Middle name from the data and length of middle name</t>
  </si>
  <si>
    <t>Sanjeev kumar</t>
  </si>
  <si>
    <t>Q3. Find the Last name from the data.</t>
  </si>
  <si>
    <t>Last Name</t>
  </si>
  <si>
    <t>Nishant Pathak</t>
  </si>
  <si>
    <t>Amit Kumar</t>
  </si>
  <si>
    <t>Nitin Agarwal</t>
  </si>
  <si>
    <t>Sumit Sachdeva</t>
  </si>
  <si>
    <t>Yatin Malhotra</t>
  </si>
  <si>
    <t>Kshitiz Sirvastava</t>
  </si>
  <si>
    <t>Q2. Find the Last name from the data and length of last name</t>
  </si>
  <si>
    <t>Q1. Find the first name from the data and length of first name.</t>
  </si>
  <si>
    <t>First Name</t>
  </si>
  <si>
    <t>Alok#############Alok$$$$$$$$$$$$$$$$$$$$$$$$</t>
  </si>
  <si>
    <t>Output</t>
  </si>
  <si>
    <t>Mr. Ram Kumar Yadav</t>
  </si>
  <si>
    <t>Mr. Vaid Prakash Sharma</t>
  </si>
  <si>
    <t>Mr. Naresh singh walia</t>
  </si>
  <si>
    <t>Mr. Jitnder Pal Bhatia</t>
  </si>
  <si>
    <t>Mr. Neil Arm strong</t>
  </si>
  <si>
    <t>Q11. Find out the first name from the text strings</t>
  </si>
  <si>
    <t>Gender</t>
  </si>
  <si>
    <t>gupta,bharti</t>
  </si>
  <si>
    <t>F</t>
  </si>
  <si>
    <t>negi,chandan</t>
  </si>
  <si>
    <t>M</t>
  </si>
  <si>
    <t>malhotra,neha</t>
  </si>
  <si>
    <t>kaur,daljeet</t>
  </si>
  <si>
    <t>shukla,virit</t>
  </si>
  <si>
    <t>agarwal,priyank</t>
  </si>
  <si>
    <t>Q12. Write a full name in correct format</t>
  </si>
  <si>
    <t xml:space="preserve">Output </t>
  </si>
  <si>
    <t>Error: 530   To Do</t>
  </si>
  <si>
    <t>Error: 321   To Do</t>
  </si>
  <si>
    <t>Error: 398   To Do</t>
  </si>
  <si>
    <t>Error: 570   To Do</t>
  </si>
  <si>
    <t>Error: 98   To Do</t>
  </si>
  <si>
    <t>Error: 878   To Do</t>
  </si>
  <si>
    <t>Error: 530</t>
  </si>
  <si>
    <t>Error Name</t>
  </si>
  <si>
    <t>ID</t>
  </si>
  <si>
    <t>Number</t>
  </si>
  <si>
    <t>3-A</t>
  </si>
  <si>
    <t>1-A</t>
  </si>
  <si>
    <t>25-A</t>
  </si>
  <si>
    <t>24-A</t>
  </si>
  <si>
    <t>19-A</t>
  </si>
  <si>
    <t>23-A</t>
  </si>
  <si>
    <t>Total</t>
  </si>
  <si>
    <t>Q14. Find out the number from the ID and sum all values against total</t>
  </si>
  <si>
    <t>Q15. Find out the State Name from the Text String</t>
  </si>
  <si>
    <t>State</t>
  </si>
  <si>
    <t>Boston, MA, USA</t>
  </si>
  <si>
    <t>San Francisco, CA, USA</t>
  </si>
  <si>
    <t>Los Angles, CA, USA</t>
  </si>
  <si>
    <t>Phoenix, AZ, USA</t>
  </si>
  <si>
    <t>San Antonio, TX, USA</t>
  </si>
  <si>
    <t>180444338</t>
  </si>
  <si>
    <t>178094496</t>
  </si>
  <si>
    <t>131294530</t>
  </si>
  <si>
    <t>174889449</t>
  </si>
  <si>
    <t>112316238</t>
  </si>
  <si>
    <t>177433896</t>
  </si>
  <si>
    <t>190244876</t>
  </si>
  <si>
    <t>155072013</t>
  </si>
  <si>
    <t>115731104</t>
  </si>
  <si>
    <t>Result</t>
  </si>
  <si>
    <t>Q16. Add "-" after 3rd Number</t>
  </si>
  <si>
    <t>Q17. Add "-" after 3rd Number and 6th Number</t>
  </si>
  <si>
    <t>180-444-338</t>
  </si>
  <si>
    <t>anandthakur3132@gmail.com</t>
  </si>
  <si>
    <t>chandumesh98@gmail.com</t>
  </si>
  <si>
    <t>ddarshansingh@gmail.com</t>
  </si>
  <si>
    <t>anitatomer.du.aor@gmail.com</t>
  </si>
  <si>
    <t>lalitkumar3609@gmail.com</t>
  </si>
  <si>
    <t>neerajsanjt@gmail.com</t>
  </si>
  <si>
    <t>Q18. Find out the total Gmail Account</t>
  </si>
  <si>
    <t>aswalster@yahoo.com</t>
  </si>
  <si>
    <t>rickyritesh0562@hotmail.com</t>
  </si>
  <si>
    <t>abhishekp440@rediffmail.com</t>
  </si>
  <si>
    <t>PR12, ML50 ,T14</t>
  </si>
  <si>
    <t>PR11, ML39 ,T5</t>
  </si>
  <si>
    <t>PR11, ML42 ,T1</t>
  </si>
  <si>
    <t>PR21, ML57 ,T23</t>
  </si>
  <si>
    <t>PR14, ML48 ,T32</t>
  </si>
  <si>
    <t>PR13, ML45 ,T39</t>
  </si>
  <si>
    <t>PR20, ML35 ,T19</t>
  </si>
  <si>
    <t>PR16, ML44 ,T16</t>
  </si>
  <si>
    <t>PR14, ML39 ,T38</t>
  </si>
  <si>
    <t>Q19. Substitute PR - Project, ML - Milestone, T - Task</t>
  </si>
  <si>
    <t>Project 12, Milestone 50, Task 14</t>
  </si>
  <si>
    <t>URL</t>
  </si>
  <si>
    <t>https://itchotels.org.in/content/itc_final/hotels.html</t>
  </si>
  <si>
    <t>&lt;img class="lazy" data-src="/content/dam/projects/hotelswebsite/itc-hotels/luxury-collection/destination/new-delhi/ITC Grand Bharat/Website/headmast/29 yamuna marquee sky.jpg" alt="" title="" src="/content/dam/projects/hotelswebsite/itc-hotels/luxury-collection/destination/new-delhi/ITC Grand Bharat/Website/headmast/29 yamuna marquee sky.jpg"</t>
  </si>
  <si>
    <t>&lt;img class="lazy" data-src="/content/dam/projects/hotelswebsite/itc-hotels/luxury-collection/destination/new-delhi/itc-maurya/Website/Overview/Headmast/04 Exterior Night.jpg" alt="" title="" src="/content/dam/projects/hotelswebsite/itc-hotels/luxury-collection/destination/new-delhi/itc-maurya/Website/Overview/Headmast/04 Exterior Night.jpg"</t>
  </si>
  <si>
    <t>&lt;img class="lazy" data-src="/content/dam/projects/hotelswebsite/itc-hotels/luxury-collection/destination/bangalore/ITC Gardenia/Website/headmast/01 Exterior.jpg" alt="" title="" src="/content/dam/projects/hotelswebsite/itc-hotels/luxury-collection/destination/bangalore/ITC Gardenia/Website/headmast/01 Exterior.jpg"</t>
  </si>
  <si>
    <t>https://itchotels.org.in/content/itc_final/hotels/agra/itcmughal.html</t>
  </si>
  <si>
    <t>&lt;img class="lazy" src="/content/dam/projects/hotelswebsite/itc-hotels/luxury-collection/destination/agra/ITC Mughal/Website/headmast/01 enterance door.jpg" alt="" title=""</t>
  </si>
  <si>
    <t>&lt;img class="lazy" data-src="/content/dam/projects/hotelswebsite/itc-hotels/luxury-collection/destination/agra/ITC Mughal/Website/headmast/02 lobby.jpg" alt="" title="" src="/content/dam/projects/hotelswebsite/itc-hotels/luxury-collection/destination/agra/ITC Mughal/Website/headmast/02 lobby.jpg"</t>
  </si>
  <si>
    <t>&lt;img class="lazy" src="/content/dam/projects/hotelswebsite/itc-hotels/luxury-collection/destination/agra/ITC Mughal/Website/headmast/01 presidential suite sitting room.jpg" alt="" title=""</t>
  </si>
  <si>
    <t>&lt;img class="lazy" data-src="/content/dam/projects/hotelswebsite/itc-hotels/luxury-collection/destination/agra/ITC Mughal/Website/headmast/02 mughal pavilion_1.jpg" alt="" title="" src="/content/dam/projects/hotelswebsite/itc-hotels/luxury-collection/destination/agra/ITC Mughal/Website/headmast/02 mughal pavilion_1.jpg"</t>
  </si>
  <si>
    <t>&lt;img class="lazy" data-src="/content/dam/projects/hotelswebsite/itc-hotels/luxury-collection/destination/agra/ITC Mughal/Website/headmast/dewan-e-khas 1.jpg" alt="" title="" src="/content/dam/projects/hotelswebsite/itc-hotels/luxury-collection/destination/agra/ITC Mughal/Website/headmast/dewan-e-khas 1.jpg"</t>
  </si>
  <si>
    <t>https://itchotels.org.in/content/itc_final/hotels/agra/itcmughal/accommodation.html</t>
  </si>
  <si>
    <t>&lt;img class="lazy" src="/content/dam/projects/hotelswebsite/itc-hotels/luxury-collection/destination/agra/ITC Mughal/Website/headmast/06 royal mughal suite bedroom.jpg" alt="" title=""</t>
  </si>
  <si>
    <t>&lt;img class="lazy" src="/content/dam/projects/hotelswebsite/itc-hotels/luxury-collection/destination/agra/ITC Mughal/Website/headmast/02 presidential suite bedroom.jpg" alt="" title=""</t>
  </si>
  <si>
    <t>&lt;img class="lazy" src="/content/dam/projects/hotelswebsite/itc-hotels/luxury-collection/destination/agra/ITC Mughal/Website/headmast/16 mughal chhambers_edited-1.jpg" alt="" title=""</t>
  </si>
  <si>
    <t>https://itchotels.org.in/content/itc_final/hotels/agra/itcmughal/accommodation/presidential-suite.html</t>
  </si>
  <si>
    <t>https://itchotels.org.in/content/itc_final/hotels/agra/itcmughal/dining.html</t>
  </si>
  <si>
    <t>&lt;img class="lazy" data-src="/content/dam/projects/hotelswebsite/itc-hotels/luxury-collection/destination/agra/ITC Mughal/Website/headmast/01 maikhana.jpg" alt="" title="" src="/content/dam/projects/hotelswebsite/itc-hotels/luxury-collection/destination/agra/ITC Mughal/Website/headmast/01 maikhana.jpg"</t>
  </si>
  <si>
    <t>&lt;img class="lazy" data-src="/content/dam/projects/hotelswebsite/itc-hotels/luxury-collection/destination/agra/ITC Mughal/Website/headmast/03 taj bano_1.jpg" alt="" title="" src="/content/dam/projects/hotelswebsite/itc-hotels/luxury-collection/destination/agra/ITC Mughal/Website/headmast/03 taj bano_1.jpg"</t>
  </si>
  <si>
    <t>Find out the position of last back slash</t>
  </si>
  <si>
    <t>Q21. Identify the reference type</t>
  </si>
  <si>
    <t>D2</t>
  </si>
  <si>
    <t>$D$2</t>
  </si>
  <si>
    <t>D$2</t>
  </si>
  <si>
    <t>$D2</t>
  </si>
  <si>
    <t>Refernce Type</t>
  </si>
  <si>
    <t>D2$</t>
  </si>
  <si>
    <t>Rahul</t>
  </si>
  <si>
    <t xml:space="preserve">relative </t>
  </si>
  <si>
    <t>reference</t>
  </si>
  <si>
    <t>absolute</t>
  </si>
  <si>
    <t>mixed</t>
  </si>
  <si>
    <t>invalid</t>
  </si>
  <si>
    <t>Duplicate Emp ID</t>
  </si>
  <si>
    <t>"Excel is a powerful tool for data analysis."</t>
  </si>
  <si>
    <t>Q13. Exclude To Do From the Error Name and Find out the error using left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</si>
</sst>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m/d/yy\ h:mm\ AM/PM;@"/>
    <numFmt numFmtId="165" formatCode="[$-409]dddd\,\ mmmm\ dd\,\ yyyy"/>
    <numFmt numFmtId="166" formatCode="[$-409]d\-mmm\-yy;@"/>
    <numFmt numFmtId="167" formatCode="[$-409]d\-mmm;@"/>
    <numFmt numFmtId="168" formatCode="[$-409]mmmm\-yy;@"/>
    <numFmt numFmtId="169" formatCode="[$-409]mmm/yy;@"/>
    <numFmt numFmtId="170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0" fontId="2" fillId="3" borderId="0" xfId="0" applyFont="1" applyFill="1"/>
    <xf numFmtId="0" fontId="0" fillId="0" borderId="0" xfId="0" applyAlignment="1">
      <alignment horizontal="left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left"/>
    </xf>
    <xf numFmtId="0" fontId="0" fillId="2" borderId="1" xfId="0" applyFill="1" applyBorder="1"/>
    <xf numFmtId="164" fontId="0" fillId="0" borderId="1" xfId="0" applyNumberFormat="1" applyBorder="1"/>
    <xf numFmtId="0" fontId="0" fillId="3" borderId="0" xfId="0" applyFill="1"/>
    <xf numFmtId="0" fontId="5" fillId="0" borderId="1" xfId="0" applyFont="1" applyBorder="1"/>
    <xf numFmtId="0" fontId="0" fillId="0" borderId="1" xfId="0" applyBorder="1" applyAlignment="1">
      <alignment wrapText="1"/>
    </xf>
    <xf numFmtId="0" fontId="1" fillId="4" borderId="1" xfId="0" applyFont="1" applyFill="1" applyBorder="1"/>
    <xf numFmtId="14" fontId="1" fillId="4" borderId="1" xfId="0" applyNumberFormat="1" applyFont="1" applyFill="1" applyBorder="1"/>
    <xf numFmtId="170" fontId="1" fillId="4" borderId="1" xfId="0" applyNumberFormat="1" applyFont="1" applyFill="1" applyBorder="1"/>
    <xf numFmtId="169" fontId="1" fillId="4" borderId="1" xfId="0" applyNumberFormat="1" applyFont="1" applyFill="1" applyBorder="1"/>
    <xf numFmtId="168" fontId="1" fillId="4" borderId="1" xfId="0" applyNumberFormat="1" applyFont="1" applyFill="1" applyBorder="1"/>
    <xf numFmtId="167" fontId="1" fillId="4" borderId="1" xfId="0" applyNumberFormat="1" applyFont="1" applyFill="1" applyBorder="1"/>
    <xf numFmtId="166" fontId="1" fillId="4" borderId="1" xfId="0" applyNumberFormat="1" applyFont="1" applyFill="1" applyBorder="1"/>
    <xf numFmtId="165" fontId="1" fillId="4" borderId="1" xfId="0" applyNumberFormat="1" applyFont="1" applyFill="1" applyBorder="1"/>
    <xf numFmtId="22" fontId="1" fillId="4" borderId="1" xfId="0" applyNumberFormat="1" applyFont="1" applyFill="1" applyBorder="1"/>
    <xf numFmtId="164" fontId="1" fillId="4" borderId="1" xfId="0" applyNumberFormat="1" applyFont="1" applyFill="1" applyBorder="1"/>
    <xf numFmtId="21" fontId="1" fillId="4" borderId="1" xfId="0" applyNumberFormat="1" applyFont="1" applyFill="1" applyBorder="1"/>
    <xf numFmtId="19" fontId="1" fillId="4" borderId="1" xfId="0" applyNumberFormat="1" applyFont="1" applyFill="1" applyBorder="1"/>
    <xf numFmtId="0" fontId="1" fillId="4" borderId="9" xfId="0" applyFont="1" applyFill="1" applyBorder="1"/>
    <xf numFmtId="0" fontId="1" fillId="4" borderId="8" xfId="0" applyFont="1" applyFill="1" applyBorder="1"/>
    <xf numFmtId="0" fontId="1" fillId="4" borderId="7" xfId="0" applyFont="1" applyFill="1" applyBorder="1"/>
    <xf numFmtId="0" fontId="4" fillId="4" borderId="10" xfId="0" applyFont="1" applyFill="1" applyBorder="1"/>
    <xf numFmtId="0" fontId="4" fillId="4" borderId="0" xfId="0" applyFont="1" applyFill="1" applyAlignment="1">
      <alignment horizontal="center"/>
    </xf>
    <xf numFmtId="0" fontId="3" fillId="4" borderId="1" xfId="0" applyFont="1" applyFill="1" applyBorder="1"/>
    <xf numFmtId="0" fontId="6" fillId="0" borderId="1" xfId="1" applyBorder="1" applyAlignment="1">
      <alignment wrapText="1"/>
    </xf>
    <xf numFmtId="0" fontId="4" fillId="4" borderId="0" xfId="0" applyFont="1" applyFill="1"/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4" xfId="0" applyFill="1" applyBorder="1"/>
    <xf numFmtId="0" fontId="0" fillId="2" borderId="2" xfId="0" applyFill="1" applyBorder="1"/>
    <xf numFmtId="0" fontId="1" fillId="4" borderId="4" xfId="0" applyFont="1" applyFill="1" applyBorder="1"/>
    <xf numFmtId="0" fontId="1" fillId="4" borderId="2" xfId="0" applyFont="1" applyFill="1" applyBorder="1"/>
    <xf numFmtId="0" fontId="1" fillId="4" borderId="1" xfId="0" applyFont="1" applyFill="1" applyBorder="1"/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hishekp440@rediffmail.com" TargetMode="External"/><Relationship Id="rId2" Type="http://schemas.openxmlformats.org/officeDocument/2006/relationships/hyperlink" Target="mailto:rickyritesh0562@hotmail.com" TargetMode="External"/><Relationship Id="rId1" Type="http://schemas.openxmlformats.org/officeDocument/2006/relationships/hyperlink" Target="mailto:aswalster@yaho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tchotels.org.in/content/itc_final/hotels/agra/itcmughal/accommodation/presidential-sui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15"/>
  <sheetViews>
    <sheetView showGridLines="0" topLeftCell="A118" zoomScaleNormal="100" workbookViewId="0">
      <selection activeCell="E112" sqref="E112:E115"/>
    </sheetView>
  </sheetViews>
  <sheetFormatPr defaultRowHeight="15" x14ac:dyDescent="0.25"/>
  <cols>
    <col min="1" max="1" width="22.7109375" bestFit="1" customWidth="1"/>
    <col min="2" max="2" width="13.28515625" bestFit="1" customWidth="1"/>
    <col min="3" max="3" width="39.42578125" bestFit="1" customWidth="1"/>
    <col min="4" max="4" width="14.140625" customWidth="1"/>
    <col min="5" max="5" width="18.28515625" customWidth="1"/>
    <col min="6" max="6" width="15.28515625" style="1" customWidth="1"/>
    <col min="7" max="7" width="18" style="1" customWidth="1"/>
    <col min="8" max="8" width="24.5703125" style="1" bestFit="1" customWidth="1"/>
    <col min="9" max="9" width="20.28515625" style="1" bestFit="1" customWidth="1"/>
    <col min="10" max="14" width="18" style="1" customWidth="1"/>
    <col min="15" max="18" width="9.140625" style="1"/>
  </cols>
  <sheetData>
    <row r="1" spans="1:20" x14ac:dyDescent="0.25">
      <c r="A1" s="13" t="s">
        <v>9</v>
      </c>
      <c r="B1" s="13" t="s">
        <v>45</v>
      </c>
      <c r="C1" s="13" t="s">
        <v>28</v>
      </c>
      <c r="F1" s="4" t="s">
        <v>44</v>
      </c>
      <c r="G1" s="4"/>
      <c r="H1" s="4"/>
    </row>
    <row r="2" spans="1:20" x14ac:dyDescent="0.25">
      <c r="A2" s="3" t="s">
        <v>25</v>
      </c>
      <c r="B2" s="8" t="str">
        <f>LEFT(A2,FIND(" ",A2)-1)</f>
        <v>Rohit</v>
      </c>
      <c r="C2" s="8">
        <f>LEN(B2)</f>
        <v>5</v>
      </c>
    </row>
    <row r="3" spans="1:20" x14ac:dyDescent="0.25">
      <c r="A3" s="3" t="s">
        <v>42</v>
      </c>
      <c r="B3" s="8" t="str">
        <f t="shared" ref="B3:B8" si="0">LEFT(A3,FIND(" ",A3)-1)</f>
        <v>Kshitiz</v>
      </c>
      <c r="C3" s="8">
        <f t="shared" ref="C3:C8" si="1">LEN(B3)</f>
        <v>7</v>
      </c>
    </row>
    <row r="4" spans="1:20" x14ac:dyDescent="0.25">
      <c r="A4" s="3" t="s">
        <v>41</v>
      </c>
      <c r="B4" s="8" t="str">
        <f t="shared" si="0"/>
        <v>Yatin</v>
      </c>
      <c r="C4" s="8">
        <f t="shared" si="1"/>
        <v>5</v>
      </c>
    </row>
    <row r="5" spans="1:20" x14ac:dyDescent="0.25">
      <c r="A5" s="3" t="s">
        <v>40</v>
      </c>
      <c r="B5" s="8" t="str">
        <f t="shared" si="0"/>
        <v>Sumit</v>
      </c>
      <c r="C5" s="8">
        <f t="shared" si="1"/>
        <v>5</v>
      </c>
    </row>
    <row r="6" spans="1:20" x14ac:dyDescent="0.25">
      <c r="A6" s="3" t="s">
        <v>39</v>
      </c>
      <c r="B6" s="8" t="str">
        <f t="shared" si="0"/>
        <v>Nitin</v>
      </c>
      <c r="C6" s="8">
        <f t="shared" si="1"/>
        <v>5</v>
      </c>
    </row>
    <row r="7" spans="1:20" x14ac:dyDescent="0.25">
      <c r="A7" s="3" t="s">
        <v>38</v>
      </c>
      <c r="B7" s="8" t="str">
        <f t="shared" si="0"/>
        <v>Amit</v>
      </c>
      <c r="C7" s="8">
        <f t="shared" si="1"/>
        <v>4</v>
      </c>
    </row>
    <row r="8" spans="1:20" x14ac:dyDescent="0.25">
      <c r="A8" s="3" t="s">
        <v>37</v>
      </c>
      <c r="B8" s="8" t="str">
        <f t="shared" si="0"/>
        <v>Nishant</v>
      </c>
      <c r="C8" s="8">
        <f t="shared" si="1"/>
        <v>7</v>
      </c>
    </row>
    <row r="11" spans="1:20" x14ac:dyDescent="0.25">
      <c r="A11" s="13" t="s">
        <v>9</v>
      </c>
      <c r="B11" s="13" t="s">
        <v>36</v>
      </c>
      <c r="C11" s="13" t="s">
        <v>28</v>
      </c>
      <c r="F11" s="4" t="s">
        <v>43</v>
      </c>
      <c r="G11" s="4"/>
      <c r="H11" s="4"/>
      <c r="S11" s="1"/>
      <c r="T11" s="1"/>
    </row>
    <row r="12" spans="1:20" x14ac:dyDescent="0.25">
      <c r="A12" s="3" t="s">
        <v>25</v>
      </c>
      <c r="B12" s="8" t="str">
        <f>RIGHT(A12,LEN(A12)-FIND(" ",A12))</f>
        <v>Gupta</v>
      </c>
      <c r="C12" s="8">
        <f>LEN(B12)</f>
        <v>5</v>
      </c>
      <c r="S12" s="1"/>
      <c r="T12" s="1"/>
    </row>
    <row r="13" spans="1:20" x14ac:dyDescent="0.25">
      <c r="A13" s="3" t="s">
        <v>42</v>
      </c>
      <c r="B13" s="8" t="str">
        <f t="shared" ref="B13:B18" si="2">RIGHT(A13,LEN(A13)-FIND(" ",A13))</f>
        <v>Sirvastava</v>
      </c>
      <c r="C13" s="8">
        <f t="shared" ref="C13:C18" si="3">LEN(B13)</f>
        <v>10</v>
      </c>
    </row>
    <row r="14" spans="1:20" x14ac:dyDescent="0.25">
      <c r="A14" s="3" t="s">
        <v>41</v>
      </c>
      <c r="B14" s="8" t="str">
        <f t="shared" si="2"/>
        <v>Malhotra</v>
      </c>
      <c r="C14" s="8">
        <f t="shared" si="3"/>
        <v>8</v>
      </c>
    </row>
    <row r="15" spans="1:20" x14ac:dyDescent="0.25">
      <c r="A15" s="3" t="s">
        <v>40</v>
      </c>
      <c r="B15" s="8" t="str">
        <f t="shared" si="2"/>
        <v>Sachdeva</v>
      </c>
      <c r="C15" s="8">
        <f t="shared" si="3"/>
        <v>8</v>
      </c>
    </row>
    <row r="16" spans="1:20" x14ac:dyDescent="0.25">
      <c r="A16" s="3" t="s">
        <v>39</v>
      </c>
      <c r="B16" s="8" t="str">
        <f t="shared" si="2"/>
        <v>Agarwal</v>
      </c>
      <c r="C16" s="8">
        <f t="shared" si="3"/>
        <v>7</v>
      </c>
    </row>
    <row r="17" spans="1:19" x14ac:dyDescent="0.25">
      <c r="A17" s="3" t="s">
        <v>38</v>
      </c>
      <c r="B17" s="8" t="str">
        <f t="shared" si="2"/>
        <v>Kumar</v>
      </c>
      <c r="C17" s="8">
        <f t="shared" si="3"/>
        <v>5</v>
      </c>
    </row>
    <row r="18" spans="1:19" x14ac:dyDescent="0.25">
      <c r="A18" s="3" t="s">
        <v>37</v>
      </c>
      <c r="B18" s="8" t="str">
        <f t="shared" si="2"/>
        <v>Pathak</v>
      </c>
      <c r="C18" s="8">
        <f t="shared" si="3"/>
        <v>6</v>
      </c>
    </row>
    <row r="21" spans="1:19" x14ac:dyDescent="0.25">
      <c r="A21" s="13" t="s">
        <v>30</v>
      </c>
      <c r="B21" s="13" t="s">
        <v>36</v>
      </c>
      <c r="F21" s="4" t="s">
        <v>35</v>
      </c>
      <c r="G21" s="4"/>
      <c r="H21" s="4"/>
      <c r="S21" s="1"/>
    </row>
    <row r="22" spans="1:19" x14ac:dyDescent="0.25">
      <c r="A22" s="3" t="s">
        <v>5</v>
      </c>
      <c r="B22" s="8" t="str">
        <f>IFERROR(IFERROR(RIGHT(A22,LEN(A22)-FIND(" ",A22,FIND(" ",A22)+1)),RIGHT(A22,LEN(A22)-FIND(" ",A22))),"")</f>
        <v/>
      </c>
      <c r="S22" s="1"/>
    </row>
    <row r="23" spans="1:19" x14ac:dyDescent="0.25">
      <c r="A23" s="3" t="s">
        <v>34</v>
      </c>
      <c r="B23" s="8" t="str">
        <f t="shared" ref="B23:B28" si="4">IFERROR(IFERROR(RIGHT(A23,LEN(A23)-FIND(" ",A23,FIND(" ",A23)+1)),RIGHT(A23,LEN(A23)-FIND(" ",A23))),"")</f>
        <v>kumar</v>
      </c>
      <c r="S23" s="1"/>
    </row>
    <row r="24" spans="1:19" x14ac:dyDescent="0.25">
      <c r="A24" s="3" t="s">
        <v>24</v>
      </c>
      <c r="B24" s="8" t="str">
        <f t="shared" si="4"/>
        <v>Gupta</v>
      </c>
      <c r="S24" s="1"/>
    </row>
    <row r="25" spans="1:19" x14ac:dyDescent="0.25">
      <c r="A25" s="3" t="s">
        <v>31</v>
      </c>
      <c r="B25" s="8" t="str">
        <f t="shared" si="4"/>
        <v>Singh</v>
      </c>
    </row>
    <row r="26" spans="1:19" x14ac:dyDescent="0.25">
      <c r="A26" s="3" t="s">
        <v>22</v>
      </c>
      <c r="B26" s="8" t="str">
        <f t="shared" si="4"/>
        <v>Chauhan</v>
      </c>
    </row>
    <row r="27" spans="1:19" x14ac:dyDescent="0.25">
      <c r="A27" s="3" t="s">
        <v>21</v>
      </c>
      <c r="B27" s="8" t="str">
        <f t="shared" si="4"/>
        <v>Man</v>
      </c>
    </row>
    <row r="28" spans="1:19" x14ac:dyDescent="0.25">
      <c r="A28" s="3" t="s">
        <v>151</v>
      </c>
      <c r="B28" s="8" t="str">
        <f t="shared" si="4"/>
        <v/>
      </c>
    </row>
    <row r="31" spans="1:19" x14ac:dyDescent="0.25">
      <c r="A31" s="13" t="s">
        <v>30</v>
      </c>
      <c r="B31" s="13" t="s">
        <v>29</v>
      </c>
      <c r="C31" s="13" t="s">
        <v>28</v>
      </c>
      <c r="F31" s="4" t="s">
        <v>33</v>
      </c>
      <c r="G31" s="4"/>
      <c r="H31" s="4"/>
    </row>
    <row r="32" spans="1:19" x14ac:dyDescent="0.25">
      <c r="A32" s="3" t="s">
        <v>26</v>
      </c>
      <c r="B32" s="8" t="str">
        <f>MID(A32,FIND(" ",A32)+1,FIND(" ",A32,FIND(" ",A32)+1)-FIND(" ",A32))</f>
        <v xml:space="preserve">Kumar </v>
      </c>
      <c r="C32" s="8">
        <f>LEN(B32)</f>
        <v>6</v>
      </c>
    </row>
    <row r="33" spans="1:10" customFormat="1" x14ac:dyDescent="0.25">
      <c r="A33" s="3" t="s">
        <v>32</v>
      </c>
      <c r="B33" s="8" t="str">
        <f>IFERROR(MID(A33,FIND(" ",A33)+1,FIND(" ",A33,FIND(" ",A33)+1)-FIND(" ",A33)),"")</f>
        <v xml:space="preserve">Singh </v>
      </c>
      <c r="C33" s="8">
        <f t="shared" ref="C33:C38" si="5">LEN(B33)</f>
        <v>6</v>
      </c>
      <c r="F33" s="1"/>
      <c r="G33" s="1"/>
      <c r="H33" s="1"/>
      <c r="I33" s="1"/>
      <c r="J33" s="1"/>
    </row>
    <row r="34" spans="1:10" customFormat="1" x14ac:dyDescent="0.25">
      <c r="A34" s="3" t="s">
        <v>24</v>
      </c>
      <c r="B34" s="8" t="str">
        <f>IFERROR(MID(A34,FIND(" ",A34)+1,FIND(" ",A34,FIND(" ",A34)+1)-FIND(" ",A34)),"")</f>
        <v xml:space="preserve">Kumar </v>
      </c>
      <c r="C34" s="8">
        <f t="shared" si="5"/>
        <v>6</v>
      </c>
      <c r="F34" s="1"/>
      <c r="G34" s="1"/>
      <c r="H34" s="1"/>
      <c r="I34" s="1"/>
      <c r="J34" s="1"/>
    </row>
    <row r="35" spans="1:10" customFormat="1" x14ac:dyDescent="0.25">
      <c r="A35" s="3" t="s">
        <v>31</v>
      </c>
      <c r="B35" s="8" t="str">
        <f t="shared" ref="B35:B38" si="6">IFERROR(MID(A35,FIND(" ",A35)+1,FIND(" ",A35,FIND(" ",A35)+1)-FIND(" ",A35)),"")</f>
        <v xml:space="preserve">Chauhan </v>
      </c>
      <c r="C35" s="8">
        <f t="shared" si="5"/>
        <v>8</v>
      </c>
      <c r="F35" s="1"/>
      <c r="G35" s="1"/>
      <c r="H35" s="1"/>
      <c r="I35" s="1"/>
      <c r="J35" s="1"/>
    </row>
    <row r="36" spans="1:10" customFormat="1" x14ac:dyDescent="0.25">
      <c r="A36" s="3" t="s">
        <v>22</v>
      </c>
      <c r="B36" s="8" t="str">
        <f t="shared" si="6"/>
        <v xml:space="preserve">Singh </v>
      </c>
      <c r="C36" s="8">
        <f t="shared" si="5"/>
        <v>6</v>
      </c>
      <c r="F36" s="1"/>
      <c r="G36" s="1"/>
      <c r="H36" s="1"/>
      <c r="I36" s="1"/>
      <c r="J36" s="1"/>
    </row>
    <row r="37" spans="1:10" customFormat="1" x14ac:dyDescent="0.25">
      <c r="A37" s="3" t="s">
        <v>21</v>
      </c>
      <c r="B37" s="8" t="str">
        <f t="shared" si="6"/>
        <v xml:space="preserve">Arora </v>
      </c>
      <c r="C37" s="8">
        <f t="shared" si="5"/>
        <v>6</v>
      </c>
      <c r="F37" s="1"/>
      <c r="G37" s="1"/>
      <c r="H37" s="1"/>
      <c r="I37" s="1"/>
      <c r="J37" s="1"/>
    </row>
    <row r="38" spans="1:10" customFormat="1" x14ac:dyDescent="0.25">
      <c r="A38" s="3" t="s">
        <v>20</v>
      </c>
      <c r="B38" s="8" t="str">
        <f t="shared" si="6"/>
        <v xml:space="preserve">badhe </v>
      </c>
      <c r="C38" s="8">
        <f t="shared" si="5"/>
        <v>6</v>
      </c>
      <c r="F38" s="1"/>
      <c r="G38" s="1"/>
      <c r="H38" s="1"/>
      <c r="I38" s="1"/>
      <c r="J38" s="1"/>
    </row>
    <row r="41" spans="1:10" customFormat="1" x14ac:dyDescent="0.25">
      <c r="A41" s="13" t="s">
        <v>30</v>
      </c>
      <c r="B41" s="13" t="s">
        <v>29</v>
      </c>
      <c r="C41" s="13" t="s">
        <v>28</v>
      </c>
      <c r="F41" s="4" t="s">
        <v>27</v>
      </c>
      <c r="G41" s="4"/>
      <c r="H41" s="4"/>
      <c r="I41" s="4"/>
      <c r="J41" s="4"/>
    </row>
    <row r="42" spans="1:10" customFormat="1" x14ac:dyDescent="0.25">
      <c r="A42" s="3" t="s">
        <v>26</v>
      </c>
      <c r="B42" s="8" t="str">
        <f>IFERROR(IFERROR(MID(A42,FIND(" ",A42)+1,(FIND(" ",A42,FIND(" ",A42)+1)-FIND(" ",A42))),RIGHT(A42,LEN(A42)-FIND(" ",A42))),"")</f>
        <v xml:space="preserve">Kumar </v>
      </c>
      <c r="C42" s="8">
        <f>LEN(B42)</f>
        <v>6</v>
      </c>
      <c r="F42" s="1"/>
      <c r="G42" s="1"/>
      <c r="H42" s="1"/>
      <c r="I42" s="1"/>
      <c r="J42" s="1"/>
    </row>
    <row r="43" spans="1:10" customFormat="1" x14ac:dyDescent="0.25">
      <c r="A43" s="3" t="s">
        <v>25</v>
      </c>
      <c r="B43" s="8" t="str">
        <f t="shared" ref="B43:B48" si="7">IFERROR(IFERROR(MID(A43,FIND(" ",A43)+1,(FIND(" ",A43,FIND(" ",A43)+1)-FIND(" ",A43))),RIGHT(A43,LEN(A43)-FIND(" ",A43))),"")</f>
        <v>Gupta</v>
      </c>
      <c r="C43" s="8">
        <f t="shared" ref="C43:C48" si="8">LEN(B43)</f>
        <v>5</v>
      </c>
      <c r="F43" s="1"/>
      <c r="G43" s="1"/>
      <c r="H43" s="1"/>
      <c r="I43" s="1"/>
      <c r="J43" s="1"/>
    </row>
    <row r="44" spans="1:10" customFormat="1" x14ac:dyDescent="0.25">
      <c r="A44" s="3" t="s">
        <v>24</v>
      </c>
      <c r="B44" s="8" t="str">
        <f t="shared" si="7"/>
        <v xml:space="preserve">Kumar </v>
      </c>
      <c r="C44" s="8">
        <f t="shared" si="8"/>
        <v>6</v>
      </c>
      <c r="F44" s="1"/>
      <c r="G44" s="1"/>
      <c r="H44" s="1"/>
      <c r="I44" s="1"/>
      <c r="J44" s="1"/>
    </row>
    <row r="45" spans="1:10" customFormat="1" x14ac:dyDescent="0.25">
      <c r="A45" s="3" t="s">
        <v>23</v>
      </c>
      <c r="B45" s="8" t="str">
        <f t="shared" si="7"/>
        <v>Sehgal</v>
      </c>
      <c r="C45" s="8">
        <f t="shared" si="8"/>
        <v>6</v>
      </c>
      <c r="F45" s="1"/>
      <c r="G45" s="1"/>
      <c r="H45" s="1"/>
      <c r="I45" s="1"/>
      <c r="J45" s="1"/>
    </row>
    <row r="46" spans="1:10" customFormat="1" x14ac:dyDescent="0.25">
      <c r="A46" s="3" t="s">
        <v>22</v>
      </c>
      <c r="B46" s="8" t="str">
        <f t="shared" si="7"/>
        <v xml:space="preserve">Singh </v>
      </c>
      <c r="C46" s="8">
        <f t="shared" si="8"/>
        <v>6</v>
      </c>
      <c r="F46" s="1"/>
      <c r="G46" s="1"/>
      <c r="H46" s="1"/>
      <c r="I46" s="1"/>
      <c r="J46" s="1"/>
    </row>
    <row r="47" spans="1:10" customFormat="1" x14ac:dyDescent="0.25">
      <c r="A47" s="3" t="s">
        <v>21</v>
      </c>
      <c r="B47" s="8" t="str">
        <f t="shared" si="7"/>
        <v xml:space="preserve">Arora </v>
      </c>
      <c r="C47" s="8">
        <f t="shared" si="8"/>
        <v>6</v>
      </c>
      <c r="F47" s="1"/>
      <c r="G47" s="1"/>
      <c r="H47" s="1"/>
      <c r="I47" s="1"/>
      <c r="J47" s="1"/>
    </row>
    <row r="48" spans="1:10" customFormat="1" x14ac:dyDescent="0.25">
      <c r="A48" s="3" t="s">
        <v>20</v>
      </c>
      <c r="B48" s="8" t="str">
        <f t="shared" si="7"/>
        <v xml:space="preserve">badhe </v>
      </c>
      <c r="C48" s="8">
        <f t="shared" si="8"/>
        <v>6</v>
      </c>
      <c r="F48" s="1"/>
      <c r="G48" s="1"/>
      <c r="H48" s="1"/>
      <c r="I48" s="1"/>
      <c r="J48" s="1"/>
    </row>
    <row r="51" spans="1:10" customFormat="1" x14ac:dyDescent="0.25">
      <c r="A51" s="13" t="s">
        <v>19</v>
      </c>
      <c r="B51" s="13" t="s">
        <v>18</v>
      </c>
      <c r="D51" s="32" t="s">
        <v>157</v>
      </c>
      <c r="F51" s="4" t="s">
        <v>17</v>
      </c>
      <c r="G51" s="4"/>
      <c r="H51" s="4"/>
      <c r="I51" s="4"/>
      <c r="J51" s="4"/>
    </row>
    <row r="52" spans="1:10" customFormat="1" x14ac:dyDescent="0.25">
      <c r="A52" s="3">
        <v>10006</v>
      </c>
      <c r="B52" s="8">
        <f>COUNTIF($A$52:$A$89,A52)</f>
        <v>2</v>
      </c>
      <c r="C52">
        <f>COUNTIF($B$52:$B$89,"&gt;1")</f>
        <v>35</v>
      </c>
      <c r="F52" s="1"/>
      <c r="G52" s="1"/>
      <c r="H52" s="1"/>
      <c r="I52" s="1"/>
      <c r="J52" s="1"/>
    </row>
    <row r="53" spans="1:10" customFormat="1" x14ac:dyDescent="0.25">
      <c r="A53" s="3">
        <v>10000</v>
      </c>
      <c r="B53" s="8">
        <f t="shared" ref="B53:B89" si="9">COUNTIF($A$52:$A$89,A53)</f>
        <v>3</v>
      </c>
      <c r="F53" s="1"/>
      <c r="G53" s="1"/>
      <c r="H53" s="1"/>
      <c r="I53" s="1"/>
      <c r="J53" s="1"/>
    </row>
    <row r="54" spans="1:10" customFormat="1" x14ac:dyDescent="0.25">
      <c r="A54" s="3">
        <v>10011</v>
      </c>
      <c r="B54" s="8">
        <f t="shared" si="9"/>
        <v>5</v>
      </c>
      <c r="F54" s="1"/>
      <c r="G54" s="1"/>
      <c r="H54" s="1"/>
      <c r="I54" s="1"/>
      <c r="J54" s="1"/>
    </row>
    <row r="55" spans="1:10" customFormat="1" x14ac:dyDescent="0.25">
      <c r="A55" s="3">
        <v>10011</v>
      </c>
      <c r="B55" s="8">
        <f t="shared" si="9"/>
        <v>5</v>
      </c>
      <c r="F55" s="1"/>
      <c r="G55" s="1"/>
      <c r="H55" s="1"/>
      <c r="I55" s="1"/>
      <c r="J55" s="1"/>
    </row>
    <row r="56" spans="1:10" customFormat="1" x14ac:dyDescent="0.25">
      <c r="A56" s="3">
        <v>10013</v>
      </c>
      <c r="B56" s="8">
        <f t="shared" si="9"/>
        <v>4</v>
      </c>
      <c r="F56" s="1"/>
      <c r="G56" s="1"/>
      <c r="H56" s="1"/>
      <c r="I56" s="1"/>
      <c r="J56" s="1"/>
    </row>
    <row r="57" spans="1:10" customFormat="1" x14ac:dyDescent="0.25">
      <c r="A57" s="3">
        <v>10018</v>
      </c>
      <c r="B57" s="8">
        <f t="shared" si="9"/>
        <v>5</v>
      </c>
      <c r="F57" s="1"/>
      <c r="G57" s="1"/>
      <c r="H57" s="1"/>
      <c r="I57" s="1"/>
      <c r="J57" s="1"/>
    </row>
    <row r="58" spans="1:10" customFormat="1" x14ac:dyDescent="0.25">
      <c r="A58" s="3">
        <v>10010</v>
      </c>
      <c r="B58" s="8">
        <f t="shared" si="9"/>
        <v>2</v>
      </c>
      <c r="F58" s="1"/>
      <c r="G58" s="1"/>
      <c r="H58" s="1"/>
      <c r="I58" s="1"/>
      <c r="J58" s="1"/>
    </row>
    <row r="59" spans="1:10" customFormat="1" x14ac:dyDescent="0.25">
      <c r="A59" s="3">
        <v>10017</v>
      </c>
      <c r="B59" s="8">
        <f t="shared" si="9"/>
        <v>2</v>
      </c>
      <c r="F59" s="1"/>
      <c r="G59" s="1"/>
      <c r="H59" s="1"/>
      <c r="I59" s="1"/>
      <c r="J59" s="1"/>
    </row>
    <row r="60" spans="1:10" customFormat="1" x14ac:dyDescent="0.25">
      <c r="A60" s="3">
        <v>10007</v>
      </c>
      <c r="B60" s="8">
        <f t="shared" si="9"/>
        <v>2</v>
      </c>
      <c r="F60" s="1"/>
      <c r="G60" s="1"/>
      <c r="H60" s="1"/>
      <c r="I60" s="1"/>
      <c r="J60" s="1"/>
    </row>
    <row r="61" spans="1:10" customFormat="1" x14ac:dyDescent="0.25">
      <c r="A61" s="3">
        <v>10018</v>
      </c>
      <c r="B61" s="8">
        <f t="shared" si="9"/>
        <v>5</v>
      </c>
      <c r="F61" s="1"/>
      <c r="G61" s="1"/>
      <c r="H61" s="1"/>
      <c r="I61" s="1"/>
      <c r="J61" s="1"/>
    </row>
    <row r="62" spans="1:10" customFormat="1" x14ac:dyDescent="0.25">
      <c r="A62" s="3">
        <v>10019</v>
      </c>
      <c r="B62" s="8">
        <f t="shared" si="9"/>
        <v>2</v>
      </c>
      <c r="F62" s="1"/>
      <c r="G62" s="1"/>
      <c r="H62" s="1"/>
      <c r="I62" s="1"/>
      <c r="J62" s="1"/>
    </row>
    <row r="63" spans="1:10" customFormat="1" x14ac:dyDescent="0.25">
      <c r="A63" s="3">
        <v>10017</v>
      </c>
      <c r="B63" s="8">
        <f t="shared" si="9"/>
        <v>2</v>
      </c>
      <c r="F63" s="1"/>
      <c r="G63" s="1"/>
      <c r="H63" s="1"/>
      <c r="I63" s="1"/>
      <c r="J63" s="1"/>
    </row>
    <row r="64" spans="1:10" customFormat="1" x14ac:dyDescent="0.25">
      <c r="A64" s="3">
        <v>10018</v>
      </c>
      <c r="B64" s="8">
        <f t="shared" si="9"/>
        <v>5</v>
      </c>
      <c r="F64" s="1"/>
      <c r="G64" s="1"/>
      <c r="H64" s="1"/>
      <c r="I64" s="1"/>
      <c r="J64" s="1"/>
    </row>
    <row r="65" spans="1:2" customFormat="1" x14ac:dyDescent="0.25">
      <c r="A65" s="3">
        <v>10011</v>
      </c>
      <c r="B65" s="8">
        <f t="shared" si="9"/>
        <v>5</v>
      </c>
    </row>
    <row r="66" spans="1:2" customFormat="1" x14ac:dyDescent="0.25">
      <c r="A66" s="3">
        <v>10011</v>
      </c>
      <c r="B66" s="8">
        <f t="shared" si="9"/>
        <v>5</v>
      </c>
    </row>
    <row r="67" spans="1:2" customFormat="1" x14ac:dyDescent="0.25">
      <c r="A67" s="3">
        <v>10003</v>
      </c>
      <c r="B67" s="8">
        <f t="shared" si="9"/>
        <v>5</v>
      </c>
    </row>
    <row r="68" spans="1:2" customFormat="1" x14ac:dyDescent="0.25">
      <c r="A68" s="3">
        <v>10010</v>
      </c>
      <c r="B68" s="8">
        <f t="shared" si="9"/>
        <v>2</v>
      </c>
    </row>
    <row r="69" spans="1:2" customFormat="1" x14ac:dyDescent="0.25">
      <c r="A69" s="3">
        <v>10007</v>
      </c>
      <c r="B69" s="8">
        <f t="shared" si="9"/>
        <v>2</v>
      </c>
    </row>
    <row r="70" spans="1:2" customFormat="1" x14ac:dyDescent="0.25">
      <c r="A70" s="3">
        <v>10019</v>
      </c>
      <c r="B70" s="8">
        <f t="shared" si="9"/>
        <v>2</v>
      </c>
    </row>
    <row r="71" spans="1:2" customFormat="1" x14ac:dyDescent="0.25">
      <c r="A71" s="3">
        <v>10018</v>
      </c>
      <c r="B71" s="8">
        <f t="shared" si="9"/>
        <v>5</v>
      </c>
    </row>
    <row r="72" spans="1:2" customFormat="1" x14ac:dyDescent="0.25">
      <c r="A72" s="3">
        <v>10003</v>
      </c>
      <c r="B72" s="8">
        <f t="shared" si="9"/>
        <v>5</v>
      </c>
    </row>
    <row r="73" spans="1:2" customFormat="1" x14ac:dyDescent="0.25">
      <c r="A73" s="3">
        <v>10008</v>
      </c>
      <c r="B73" s="8">
        <f t="shared" si="9"/>
        <v>1</v>
      </c>
    </row>
    <row r="74" spans="1:2" customFormat="1" x14ac:dyDescent="0.25">
      <c r="A74" s="3">
        <v>10013</v>
      </c>
      <c r="B74" s="8">
        <f t="shared" si="9"/>
        <v>4</v>
      </c>
    </row>
    <row r="75" spans="1:2" customFormat="1" x14ac:dyDescent="0.25">
      <c r="A75" s="3">
        <v>10003</v>
      </c>
      <c r="B75" s="8">
        <f t="shared" si="9"/>
        <v>5</v>
      </c>
    </row>
    <row r="76" spans="1:2" customFormat="1" x14ac:dyDescent="0.25">
      <c r="A76" s="3">
        <v>10013</v>
      </c>
      <c r="B76" s="8">
        <f t="shared" si="9"/>
        <v>4</v>
      </c>
    </row>
    <row r="77" spans="1:2" customFormat="1" x14ac:dyDescent="0.25">
      <c r="A77" s="3">
        <v>10006</v>
      </c>
      <c r="B77" s="8">
        <f t="shared" si="9"/>
        <v>2</v>
      </c>
    </row>
    <row r="78" spans="1:2" customFormat="1" x14ac:dyDescent="0.25">
      <c r="A78" s="3">
        <v>10020</v>
      </c>
      <c r="B78" s="8">
        <f t="shared" si="9"/>
        <v>3</v>
      </c>
    </row>
    <row r="79" spans="1:2" customFormat="1" x14ac:dyDescent="0.25">
      <c r="A79" s="3">
        <v>10000</v>
      </c>
      <c r="B79" s="8">
        <f t="shared" si="9"/>
        <v>3</v>
      </c>
    </row>
    <row r="80" spans="1:2" customFormat="1" x14ac:dyDescent="0.25">
      <c r="A80" s="3">
        <v>10020</v>
      </c>
      <c r="B80" s="8">
        <f t="shared" si="9"/>
        <v>3</v>
      </c>
    </row>
    <row r="81" spans="1:18" x14ac:dyDescent="0.25">
      <c r="A81" s="3">
        <v>10003</v>
      </c>
      <c r="B81" s="8">
        <f t="shared" si="9"/>
        <v>5</v>
      </c>
    </row>
    <row r="82" spans="1:18" x14ac:dyDescent="0.25">
      <c r="A82" s="3">
        <v>10018</v>
      </c>
      <c r="B82" s="8">
        <f t="shared" si="9"/>
        <v>5</v>
      </c>
    </row>
    <row r="83" spans="1:18" x14ac:dyDescent="0.25">
      <c r="A83" s="3">
        <v>10000</v>
      </c>
      <c r="B83" s="8">
        <f t="shared" si="9"/>
        <v>3</v>
      </c>
    </row>
    <row r="84" spans="1:18" x14ac:dyDescent="0.25">
      <c r="A84" s="3">
        <v>10003</v>
      </c>
      <c r="B84" s="8">
        <f t="shared" si="9"/>
        <v>5</v>
      </c>
    </row>
    <row r="85" spans="1:18" x14ac:dyDescent="0.25">
      <c r="A85" s="3">
        <v>10014</v>
      </c>
      <c r="B85" s="8">
        <f t="shared" si="9"/>
        <v>1</v>
      </c>
    </row>
    <row r="86" spans="1:18" x14ac:dyDescent="0.25">
      <c r="A86" s="3">
        <v>10002</v>
      </c>
      <c r="B86" s="8">
        <f t="shared" si="9"/>
        <v>1</v>
      </c>
    </row>
    <row r="87" spans="1:18" x14ac:dyDescent="0.25">
      <c r="A87" s="3">
        <v>10020</v>
      </c>
      <c r="B87" s="8">
        <f t="shared" si="9"/>
        <v>3</v>
      </c>
    </row>
    <row r="88" spans="1:18" x14ac:dyDescent="0.25">
      <c r="A88" s="3">
        <v>10013</v>
      </c>
      <c r="B88" s="8">
        <f t="shared" si="9"/>
        <v>4</v>
      </c>
    </row>
    <row r="89" spans="1:18" x14ac:dyDescent="0.25">
      <c r="A89" s="3">
        <v>10011</v>
      </c>
      <c r="B89" s="8">
        <f t="shared" si="9"/>
        <v>5</v>
      </c>
    </row>
    <row r="90" spans="1:18" x14ac:dyDescent="0.25">
      <c r="F90" s="4" t="s">
        <v>16</v>
      </c>
      <c r="G90" s="4"/>
      <c r="H90" s="4"/>
      <c r="I90" s="4"/>
      <c r="J90" s="4"/>
    </row>
    <row r="92" spans="1:18" x14ac:dyDescent="0.25">
      <c r="A92" s="14" t="s">
        <v>15</v>
      </c>
      <c r="B92" s="14">
        <v>40857</v>
      </c>
      <c r="C92" s="15">
        <v>40826</v>
      </c>
      <c r="D92" s="16">
        <v>40826</v>
      </c>
      <c r="E92" s="17">
        <v>40826</v>
      </c>
      <c r="F92" s="18">
        <v>40826</v>
      </c>
      <c r="G92" s="19">
        <v>40826</v>
      </c>
      <c r="H92" s="20">
        <v>40826</v>
      </c>
      <c r="I92" s="21">
        <v>40827</v>
      </c>
      <c r="J92" s="22">
        <v>40828</v>
      </c>
      <c r="K92" s="23">
        <v>40829</v>
      </c>
      <c r="L92" s="24">
        <v>40830</v>
      </c>
      <c r="Q92"/>
      <c r="R92"/>
    </row>
    <row r="93" spans="1:18" x14ac:dyDescent="0.25">
      <c r="A93" s="9">
        <v>39969.107233796298</v>
      </c>
      <c r="B93" s="8" t="str">
        <f>TEXT(A93,"dd-mm-yyyy")</f>
        <v>05-06-2009</v>
      </c>
      <c r="C93" s="8" t="str">
        <f>TEXT(A93,"dd-mmmm-yyyy")</f>
        <v>05-June-2009</v>
      </c>
      <c r="D93" s="8" t="str">
        <f>TEXT(A93,"mmm-yy")</f>
        <v>Jun-09</v>
      </c>
      <c r="E93" s="8" t="str">
        <f>TEXT(A93,"mmmm-yy")</f>
        <v>June-09</v>
      </c>
      <c r="F93" s="8" t="str">
        <f>TEXT(A93,"dd-mmm")</f>
        <v>05-Jun</v>
      </c>
      <c r="G93" s="8" t="str">
        <f>TEXT(A93,"dd-mmm-yy")</f>
        <v>05-Jun-09</v>
      </c>
      <c r="H93" s="8" t="str">
        <f>TEXT(A93,"dddd, mmmm dd, yyyy")</f>
        <v>Friday, June 05, 2009</v>
      </c>
      <c r="I93" s="8" t="str">
        <f>TEXT(A93,"dd-mm-yyyy hh:mm")</f>
        <v>05-06-2009 02:34</v>
      </c>
      <c r="J93" s="8" t="str">
        <f>TEXT(A93,"dd-mm-yy HH:MM AM/PM")</f>
        <v>05-06-09 02:34 AM</v>
      </c>
      <c r="K93" s="2" t="str">
        <f>TEXT(A93,"hh:mm:ss")</f>
        <v>02:34:25</v>
      </c>
      <c r="L93" s="2" t="str">
        <f>TEXT(K95,"hh:mm:ss AM/PM")</f>
        <v>12:34:25 PM</v>
      </c>
    </row>
    <row r="94" spans="1:18" x14ac:dyDescent="0.25">
      <c r="A94" s="9">
        <v>37048.166956018518</v>
      </c>
      <c r="B94" s="8" t="str">
        <f t="shared" ref="B94:B98" si="10">TEXT(A94,"dd-mm-yyyy")</f>
        <v>06-06-2001</v>
      </c>
      <c r="C94" s="8" t="str">
        <f t="shared" ref="C94:C98" si="11">TEXT(A94,"dd-mmmm-yyyy")</f>
        <v>06-June-2001</v>
      </c>
      <c r="D94" s="8" t="str">
        <f t="shared" ref="D94:D98" si="12">TEXT(A94,"mmm-yy")</f>
        <v>Jun-01</v>
      </c>
      <c r="E94" s="8" t="str">
        <f t="shared" ref="E94:E98" si="13">TEXT(A94,"mmmm-yy")</f>
        <v>June-01</v>
      </c>
      <c r="F94" s="8" t="str">
        <f t="shared" ref="F94:F98" si="14">TEXT(A94,"dd-mmm")</f>
        <v>06-Jun</v>
      </c>
      <c r="G94" s="8" t="str">
        <f t="shared" ref="G94:G98" si="15">TEXT(A94,"dd-mmm-yy")</f>
        <v>06-Jun-01</v>
      </c>
      <c r="H94" s="8" t="str">
        <f t="shared" ref="H94:H98" si="16">TEXT(A94,"dddd, mmmm dd, yyyy")</f>
        <v>Wednesday, June 06, 2001</v>
      </c>
      <c r="I94" s="8" t="str">
        <f t="shared" ref="I94:I98" si="17">TEXT(A94,"dd-mm-yyyy hh:mm")</f>
        <v>06-06-2001 04:00</v>
      </c>
      <c r="J94" s="8" t="str">
        <f t="shared" ref="J94:J98" si="18">TEXT(A94,"dd-mm-yy HH:MM AM/PM")</f>
        <v>06-06-01 04:00 AM</v>
      </c>
      <c r="K94" s="2" t="str">
        <f t="shared" ref="K94:K98" si="19">TEXT(A94,"hh:mm:ss")</f>
        <v>04:00:25</v>
      </c>
      <c r="L94" s="2" t="str">
        <f t="shared" ref="L94:L98" si="20">TEXT(K96,"hh:mm:ss AM/PM")</f>
        <v>11:34:25 AM</v>
      </c>
    </row>
    <row r="95" spans="1:18" x14ac:dyDescent="0.25">
      <c r="A95" s="9">
        <v>41067.523900462962</v>
      </c>
      <c r="B95" s="8" t="str">
        <f t="shared" si="10"/>
        <v>07-06-2012</v>
      </c>
      <c r="C95" s="8" t="str">
        <f t="shared" si="11"/>
        <v>07-June-2012</v>
      </c>
      <c r="D95" s="8" t="str">
        <f t="shared" si="12"/>
        <v>Jun-12</v>
      </c>
      <c r="E95" s="8" t="str">
        <f t="shared" si="13"/>
        <v>June-12</v>
      </c>
      <c r="F95" s="8" t="str">
        <f t="shared" si="14"/>
        <v>07-Jun</v>
      </c>
      <c r="G95" s="8" t="str">
        <f t="shared" si="15"/>
        <v>07-Jun-12</v>
      </c>
      <c r="H95" s="8" t="str">
        <f t="shared" si="16"/>
        <v>Thursday, June 07, 2012</v>
      </c>
      <c r="I95" s="8" t="str">
        <f>TEXT(A95,"dd-mm-yyyy hh:mm")</f>
        <v>07-06-2012 12:34</v>
      </c>
      <c r="J95" s="8" t="str">
        <f t="shared" si="18"/>
        <v>07-06-12 12:34 PM</v>
      </c>
      <c r="K95" s="2" t="str">
        <f t="shared" si="19"/>
        <v>12:34:25</v>
      </c>
      <c r="L95" s="2" t="str">
        <f t="shared" si="20"/>
        <v>04:34:25 AM</v>
      </c>
    </row>
    <row r="96" spans="1:18" x14ac:dyDescent="0.25">
      <c r="A96" s="9">
        <v>41678.482233796298</v>
      </c>
      <c r="B96" s="8" t="str">
        <f t="shared" si="10"/>
        <v>08-02-2014</v>
      </c>
      <c r="C96" s="8" t="str">
        <f t="shared" si="11"/>
        <v>08-February-2014</v>
      </c>
      <c r="D96" s="8" t="str">
        <f t="shared" si="12"/>
        <v>Feb-14</v>
      </c>
      <c r="E96" s="8" t="str">
        <f t="shared" si="13"/>
        <v>February-14</v>
      </c>
      <c r="F96" s="8" t="str">
        <f t="shared" si="14"/>
        <v>08-Feb</v>
      </c>
      <c r="G96" s="8" t="str">
        <f t="shared" si="15"/>
        <v>08-Feb-14</v>
      </c>
      <c r="H96" s="8" t="str">
        <f t="shared" si="16"/>
        <v>Saturday, February 08, 2014</v>
      </c>
      <c r="I96" s="8" t="str">
        <f t="shared" si="17"/>
        <v>08-02-2014 11:34</v>
      </c>
      <c r="J96" s="8" t="str">
        <f>TEXT(A96,"dd-mm-yy HH:MM AM/PM")</f>
        <v>08-02-14 11:34 AM</v>
      </c>
      <c r="K96" s="2" t="str">
        <f t="shared" si="19"/>
        <v>11:34:25</v>
      </c>
      <c r="L96" s="2" t="str">
        <f t="shared" si="20"/>
        <v>04:34:25 AM</v>
      </c>
    </row>
    <row r="97" spans="1:12" customFormat="1" x14ac:dyDescent="0.25">
      <c r="A97" s="9">
        <v>41069.190567129626</v>
      </c>
      <c r="B97" s="8" t="str">
        <f t="shared" si="10"/>
        <v>09-06-2012</v>
      </c>
      <c r="C97" s="8" t="str">
        <f t="shared" si="11"/>
        <v>09-June-2012</v>
      </c>
      <c r="D97" s="8" t="str">
        <f t="shared" si="12"/>
        <v>Jun-12</v>
      </c>
      <c r="E97" s="8" t="str">
        <f t="shared" si="13"/>
        <v>June-12</v>
      </c>
      <c r="F97" s="8" t="str">
        <f t="shared" si="14"/>
        <v>09-Jun</v>
      </c>
      <c r="G97" s="8" t="str">
        <f t="shared" si="15"/>
        <v>09-Jun-12</v>
      </c>
      <c r="H97" s="8" t="str">
        <f t="shared" si="16"/>
        <v>Saturday, June 09, 2012</v>
      </c>
      <c r="I97" s="8" t="str">
        <f t="shared" si="17"/>
        <v>09-06-2012 04:34</v>
      </c>
      <c r="J97" s="8" t="str">
        <f t="shared" si="18"/>
        <v>09-06-12 04:34 AM</v>
      </c>
      <c r="K97" s="2" t="str">
        <f t="shared" si="19"/>
        <v>04:34:25</v>
      </c>
      <c r="L97" s="2" t="str">
        <f t="shared" si="20"/>
        <v>12:00:00 AM</v>
      </c>
    </row>
    <row r="98" spans="1:12" customFormat="1" x14ac:dyDescent="0.25">
      <c r="A98" s="9">
        <v>41802.190567129626</v>
      </c>
      <c r="B98" s="8" t="str">
        <f t="shared" si="10"/>
        <v>12-06-2014</v>
      </c>
      <c r="C98" s="8" t="str">
        <f t="shared" si="11"/>
        <v>12-June-2014</v>
      </c>
      <c r="D98" s="8" t="str">
        <f t="shared" si="12"/>
        <v>Jun-14</v>
      </c>
      <c r="E98" s="8" t="str">
        <f t="shared" si="13"/>
        <v>June-14</v>
      </c>
      <c r="F98" s="8" t="str">
        <f t="shared" si="14"/>
        <v>12-Jun</v>
      </c>
      <c r="G98" s="8" t="str">
        <f t="shared" si="15"/>
        <v>12-Jun-14</v>
      </c>
      <c r="H98" s="8" t="str">
        <f t="shared" si="16"/>
        <v>Thursday, June 12, 2014</v>
      </c>
      <c r="I98" s="8" t="str">
        <f t="shared" si="17"/>
        <v>12-06-2014 04:34</v>
      </c>
      <c r="J98" s="8" t="str">
        <f t="shared" si="18"/>
        <v>12-06-14 04:34 AM</v>
      </c>
      <c r="K98" s="2" t="str">
        <f t="shared" si="19"/>
        <v>04:34:25</v>
      </c>
      <c r="L98" s="2" t="str">
        <f t="shared" si="20"/>
        <v>12:00:00 AM</v>
      </c>
    </row>
    <row r="100" spans="1:12" customFormat="1" ht="15.75" thickBot="1" x14ac:dyDescent="0.3">
      <c r="F100" s="1"/>
      <c r="G100" s="1"/>
      <c r="H100" s="1"/>
      <c r="I100" s="1"/>
      <c r="J100" s="1"/>
      <c r="K100" s="1"/>
      <c r="L100" s="1"/>
    </row>
    <row r="101" spans="1:12" customFormat="1" ht="15.75" thickBot="1" x14ac:dyDescent="0.3">
      <c r="A101" s="25" t="s">
        <v>14</v>
      </c>
      <c r="B101" s="26"/>
      <c r="C101" s="26"/>
      <c r="D101" s="26"/>
      <c r="E101" s="26"/>
      <c r="F101" s="26"/>
      <c r="G101" s="26"/>
      <c r="H101" s="27"/>
      <c r="J101" s="1"/>
      <c r="K101" s="1"/>
      <c r="L101" s="1"/>
    </row>
    <row r="102" spans="1:12" customFormat="1" ht="15.75" thickBot="1" x14ac:dyDescent="0.3">
      <c r="A102" s="5"/>
      <c r="B102" s="5"/>
      <c r="C102" s="32" t="s">
        <v>158</v>
      </c>
      <c r="D102" s="5"/>
      <c r="E102" s="5"/>
      <c r="F102" s="5"/>
      <c r="G102" s="5"/>
      <c r="H102" s="5"/>
      <c r="I102" s="1"/>
      <c r="J102" s="1"/>
      <c r="K102" s="1"/>
      <c r="L102" s="1"/>
    </row>
    <row r="103" spans="1:12" customFormat="1" ht="15.75" thickBot="1" x14ac:dyDescent="0.3">
      <c r="A103" s="7">
        <f>LEN(C102)-LEN(SUBSTITUTE(C102," ",""))</f>
        <v>7</v>
      </c>
      <c r="B103" s="5"/>
      <c r="C103" s="5"/>
      <c r="D103" s="5"/>
      <c r="E103" s="5"/>
      <c r="F103" s="4" t="s">
        <v>13</v>
      </c>
      <c r="G103" s="4"/>
      <c r="H103" s="4"/>
      <c r="I103" s="4"/>
      <c r="J103" s="4"/>
      <c r="K103" s="1"/>
      <c r="L103" s="1"/>
    </row>
    <row r="104" spans="1:12" customFormat="1" x14ac:dyDescent="0.25">
      <c r="A104" s="5"/>
      <c r="B104" s="5"/>
      <c r="C104" s="5"/>
      <c r="D104" s="5"/>
      <c r="E104" s="5"/>
      <c r="F104" s="5"/>
      <c r="G104" s="5"/>
      <c r="H104" s="5"/>
      <c r="I104" s="1"/>
      <c r="J104" s="1"/>
      <c r="K104" s="1"/>
      <c r="L104" s="1"/>
    </row>
    <row r="105" spans="1:12" customFormat="1" x14ac:dyDescent="0.25">
      <c r="B105" s="5"/>
      <c r="C105" s="5"/>
      <c r="D105" s="5"/>
      <c r="E105" s="5"/>
      <c r="F105" s="5"/>
      <c r="G105" s="5"/>
      <c r="H105" s="5"/>
      <c r="I105" s="1"/>
      <c r="J105" s="1"/>
      <c r="K105" s="1"/>
      <c r="L105" s="1"/>
    </row>
    <row r="106" spans="1:12" customFormat="1" ht="15.75" thickBot="1" x14ac:dyDescent="0.3">
      <c r="A106" s="5"/>
      <c r="B106" s="5"/>
      <c r="C106" s="5"/>
      <c r="D106" s="5"/>
      <c r="E106" s="5"/>
      <c r="F106" s="5"/>
      <c r="G106" s="5"/>
      <c r="H106" s="5"/>
      <c r="I106" s="1"/>
      <c r="J106" s="1"/>
      <c r="K106" s="1"/>
      <c r="L106" s="1"/>
    </row>
    <row r="107" spans="1:12" customFormat="1" ht="15.75" thickBot="1" x14ac:dyDescent="0.3">
      <c r="A107" s="6">
        <f>LEN(SUBSTITUTE(C102," ",""))</f>
        <v>38</v>
      </c>
      <c r="B107" s="5"/>
      <c r="C107" s="5"/>
      <c r="D107" s="5"/>
      <c r="E107" s="5"/>
      <c r="F107" s="4" t="s">
        <v>12</v>
      </c>
      <c r="G107" s="4"/>
      <c r="H107" s="4"/>
      <c r="I107" s="4"/>
      <c r="J107" s="4"/>
      <c r="K107" s="1"/>
      <c r="L107" s="1"/>
    </row>
    <row r="108" spans="1:12" customFormat="1" x14ac:dyDescent="0.25">
      <c r="I108" s="1"/>
      <c r="J108" s="1"/>
      <c r="K108" s="1"/>
      <c r="L108" s="1"/>
    </row>
    <row r="109" spans="1:12" customFormat="1" x14ac:dyDescent="0.25">
      <c r="I109" s="1"/>
      <c r="J109" s="1"/>
      <c r="K109" s="1"/>
      <c r="L109" s="1"/>
    </row>
    <row r="110" spans="1:12" customFormat="1" x14ac:dyDescent="0.25">
      <c r="F110" s="1"/>
      <c r="G110" s="1"/>
      <c r="H110" s="1"/>
      <c r="I110" s="1" t="s">
        <v>11</v>
      </c>
      <c r="J110" s="1"/>
      <c r="K110" s="1"/>
      <c r="L110" s="1"/>
    </row>
    <row r="111" spans="1:12" customFormat="1" x14ac:dyDescent="0.25">
      <c r="A111" s="36" t="s">
        <v>10</v>
      </c>
      <c r="B111" s="37"/>
      <c r="C111" s="37"/>
      <c r="D111" s="13" t="s">
        <v>9</v>
      </c>
      <c r="E111" s="13" t="s">
        <v>8</v>
      </c>
      <c r="F111" s="4" t="s">
        <v>7</v>
      </c>
      <c r="G111" s="4"/>
      <c r="H111" s="4"/>
      <c r="I111" s="4"/>
      <c r="J111" s="4"/>
      <c r="K111" s="1"/>
      <c r="L111" s="1"/>
    </row>
    <row r="112" spans="1:12" customFormat="1" x14ac:dyDescent="0.25">
      <c r="A112" s="33" t="s">
        <v>6</v>
      </c>
      <c r="B112" s="34"/>
      <c r="C112" s="35"/>
      <c r="D112" s="3" t="s">
        <v>5</v>
      </c>
      <c r="E112" s="2">
        <f>(LEN(A112)-LEN(SUBSTITUTE(A112,D112,"")))/LEN(D112)</f>
        <v>4</v>
      </c>
      <c r="F112" s="1"/>
      <c r="G112" s="1"/>
      <c r="H112" s="1"/>
      <c r="I112" s="1"/>
      <c r="J112" s="1"/>
      <c r="K112" s="1"/>
      <c r="L112" s="1"/>
    </row>
    <row r="113" spans="1:7" customFormat="1" x14ac:dyDescent="0.25">
      <c r="A113" s="33" t="s">
        <v>46</v>
      </c>
      <c r="B113" s="34"/>
      <c r="C113" s="35"/>
      <c r="D113" s="3" t="s">
        <v>4</v>
      </c>
      <c r="E113" s="2">
        <f t="shared" ref="E113:E115" si="21">(LEN(A113)-LEN(SUBSTITUTE(A113,D113,"")))/LEN(D113)</f>
        <v>2</v>
      </c>
      <c r="G113" s="1"/>
    </row>
    <row r="114" spans="1:7" customFormat="1" x14ac:dyDescent="0.25">
      <c r="A114" s="33" t="s">
        <v>3</v>
      </c>
      <c r="B114" s="34"/>
      <c r="C114" s="35"/>
      <c r="D114" s="3" t="s">
        <v>2</v>
      </c>
      <c r="E114" s="2">
        <f t="shared" si="21"/>
        <v>4</v>
      </c>
    </row>
    <row r="115" spans="1:7" customFormat="1" x14ac:dyDescent="0.25">
      <c r="A115" s="33" t="s">
        <v>1</v>
      </c>
      <c r="B115" s="34"/>
      <c r="C115" s="35"/>
      <c r="D115" s="3" t="s">
        <v>0</v>
      </c>
      <c r="E115" s="2">
        <f t="shared" si="21"/>
        <v>3</v>
      </c>
    </row>
  </sheetData>
  <mergeCells count="5">
    <mergeCell ref="A114:C114"/>
    <mergeCell ref="A115:C115"/>
    <mergeCell ref="A111:C111"/>
    <mergeCell ref="A112:C112"/>
    <mergeCell ref="A113:C1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90"/>
  <sheetViews>
    <sheetView showGridLines="0" workbookViewId="0">
      <selection activeCell="B83" sqref="B83:C90"/>
    </sheetView>
  </sheetViews>
  <sheetFormatPr defaultRowHeight="15" x14ac:dyDescent="0.25"/>
  <cols>
    <col min="1" max="1" width="23.140625" bestFit="1" customWidth="1"/>
    <col min="2" max="2" width="16.85546875" bestFit="1" customWidth="1"/>
    <col min="3" max="3" width="18.28515625" customWidth="1"/>
  </cols>
  <sheetData>
    <row r="1" spans="1:17" x14ac:dyDescent="0.25">
      <c r="A1" s="13" t="s">
        <v>9</v>
      </c>
      <c r="B1" s="40" t="s">
        <v>45</v>
      </c>
      <c r="C1" s="41"/>
      <c r="E1" s="4" t="s">
        <v>53</v>
      </c>
      <c r="F1" s="4"/>
      <c r="G1" s="4"/>
      <c r="H1" s="4"/>
      <c r="I1" s="4"/>
      <c r="J1" s="4"/>
      <c r="K1" s="1"/>
      <c r="L1" s="1"/>
      <c r="M1" s="1"/>
      <c r="N1" s="1"/>
      <c r="O1" s="1"/>
      <c r="P1" s="1"/>
      <c r="Q1" s="1"/>
    </row>
    <row r="2" spans="1:17" x14ac:dyDescent="0.25">
      <c r="A2" s="3" t="s">
        <v>48</v>
      </c>
      <c r="B2" s="38" t="str">
        <f>MID(A2,FIND(" ",A2)+1,(FIND(" ",A2,FIND(" ",A2)+1)-FIND(" ",A2)))</f>
        <v xml:space="preserve">Ram </v>
      </c>
      <c r="C2" s="3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3" t="s">
        <v>49</v>
      </c>
      <c r="B3" s="38" t="str">
        <f t="shared" ref="B3:B6" si="0">MID(A3,FIND(" ",A3)+1,(FIND(" ",A3,FIND(" ",A3)+1)-FIND(" ",A3)))</f>
        <v xml:space="preserve">Vaid </v>
      </c>
      <c r="C3" s="3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3" t="s">
        <v>50</v>
      </c>
      <c r="B4" s="38" t="str">
        <f t="shared" si="0"/>
        <v xml:space="preserve">Naresh </v>
      </c>
      <c r="C4" s="3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3" t="s">
        <v>51</v>
      </c>
      <c r="B5" s="38" t="str">
        <f t="shared" si="0"/>
        <v xml:space="preserve">Jitnder </v>
      </c>
      <c r="C5" s="3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3" t="s">
        <v>52</v>
      </c>
      <c r="B6" s="38" t="str">
        <f t="shared" si="0"/>
        <v xml:space="preserve">Neil </v>
      </c>
      <c r="C6" s="3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9" spans="1:17" x14ac:dyDescent="0.25">
      <c r="A9" s="13" t="s">
        <v>9</v>
      </c>
      <c r="B9" s="13" t="s">
        <v>54</v>
      </c>
      <c r="C9" s="13" t="s">
        <v>64</v>
      </c>
      <c r="E9" s="4" t="s">
        <v>63</v>
      </c>
      <c r="F9" s="4"/>
      <c r="G9" s="4"/>
      <c r="H9" s="4"/>
      <c r="I9" s="4"/>
      <c r="J9" s="4"/>
    </row>
    <row r="10" spans="1:17" x14ac:dyDescent="0.25">
      <c r="A10" s="3" t="s">
        <v>55</v>
      </c>
      <c r="B10" s="3" t="s">
        <v>56</v>
      </c>
      <c r="C10" s="8" t="str">
        <f>PROPER(CONCATENATE(RIGHT(A10,LEN(A10)-FIND(",",A10))&amp;" "&amp;LEFT(A10,FIND(",",A10)-1)))</f>
        <v>Bharti Gupta</v>
      </c>
    </row>
    <row r="11" spans="1:17" x14ac:dyDescent="0.25">
      <c r="A11" s="3" t="s">
        <v>57</v>
      </c>
      <c r="B11" s="3" t="s">
        <v>58</v>
      </c>
      <c r="C11" s="8" t="str">
        <f t="shared" ref="C11:C15" si="1">PROPER(CONCATENATE(RIGHT(A11,LEN(A11)-FIND(",",A11))&amp;" "&amp;LEFT(A11,FIND(",",A11)-1)))</f>
        <v>Chandan Negi</v>
      </c>
    </row>
    <row r="12" spans="1:17" x14ac:dyDescent="0.25">
      <c r="A12" s="3" t="s">
        <v>59</v>
      </c>
      <c r="B12" s="3" t="s">
        <v>56</v>
      </c>
      <c r="C12" s="8" t="str">
        <f t="shared" si="1"/>
        <v>Neha Malhotra</v>
      </c>
    </row>
    <row r="13" spans="1:17" x14ac:dyDescent="0.25">
      <c r="A13" s="3" t="s">
        <v>60</v>
      </c>
      <c r="B13" s="3" t="s">
        <v>56</v>
      </c>
      <c r="C13" s="8" t="str">
        <f t="shared" si="1"/>
        <v>Daljeet Kaur</v>
      </c>
    </row>
    <row r="14" spans="1:17" x14ac:dyDescent="0.25">
      <c r="A14" s="3" t="s">
        <v>61</v>
      </c>
      <c r="B14" s="3" t="s">
        <v>58</v>
      </c>
      <c r="C14" s="8" t="str">
        <f t="shared" si="1"/>
        <v>Virit Shukla</v>
      </c>
    </row>
    <row r="15" spans="1:17" x14ac:dyDescent="0.25">
      <c r="A15" s="3" t="s">
        <v>62</v>
      </c>
      <c r="B15" s="3" t="s">
        <v>58</v>
      </c>
      <c r="C15" s="8" t="str">
        <f t="shared" si="1"/>
        <v>Priyank Agarwal</v>
      </c>
    </row>
    <row r="18" spans="1:13" x14ac:dyDescent="0.25">
      <c r="A18" s="13" t="s">
        <v>72</v>
      </c>
      <c r="B18" s="40" t="s">
        <v>64</v>
      </c>
      <c r="C18" s="41"/>
      <c r="E18" s="4" t="s">
        <v>159</v>
      </c>
      <c r="F18" s="4"/>
      <c r="G18" s="4"/>
      <c r="H18" s="4"/>
      <c r="I18" s="4"/>
      <c r="J18" s="4"/>
      <c r="K18" s="10"/>
      <c r="L18" s="10"/>
    </row>
    <row r="19" spans="1:13" x14ac:dyDescent="0.25">
      <c r="A19" s="3" t="s">
        <v>65</v>
      </c>
      <c r="B19" s="38" t="s">
        <v>71</v>
      </c>
      <c r="C19" s="39"/>
    </row>
    <row r="20" spans="1:13" x14ac:dyDescent="0.25">
      <c r="A20" s="3" t="s">
        <v>66</v>
      </c>
      <c r="B20" s="38" t="str">
        <f>LEFT(A20,FIND(" ",A20,FIND(" ",A20)+1))</f>
        <v xml:space="preserve">Error: 321 </v>
      </c>
      <c r="C20" s="39"/>
    </row>
    <row r="21" spans="1:13" x14ac:dyDescent="0.25">
      <c r="A21" s="3" t="s">
        <v>67</v>
      </c>
      <c r="B21" s="38" t="str">
        <f t="shared" ref="B21:B24" si="2">LEFT(A21,FIND(" ",A21,FIND(" ",A21)+1))</f>
        <v xml:space="preserve">Error: 398 </v>
      </c>
      <c r="C21" s="39"/>
    </row>
    <row r="22" spans="1:13" x14ac:dyDescent="0.25">
      <c r="A22" s="3" t="s">
        <v>68</v>
      </c>
      <c r="B22" s="38" t="str">
        <f t="shared" si="2"/>
        <v xml:space="preserve">Error: 570 </v>
      </c>
      <c r="C22" s="39"/>
    </row>
    <row r="23" spans="1:13" x14ac:dyDescent="0.25">
      <c r="A23" s="3" t="s">
        <v>69</v>
      </c>
      <c r="B23" s="38" t="str">
        <f t="shared" si="2"/>
        <v xml:space="preserve">Error: 98 </v>
      </c>
      <c r="C23" s="39"/>
    </row>
    <row r="24" spans="1:13" x14ac:dyDescent="0.25">
      <c r="A24" s="3" t="s">
        <v>70</v>
      </c>
      <c r="B24" s="38" t="str">
        <f t="shared" si="2"/>
        <v xml:space="preserve">Error: 878 </v>
      </c>
      <c r="C24" s="39"/>
    </row>
    <row r="27" spans="1:13" x14ac:dyDescent="0.25">
      <c r="A27" s="13" t="s">
        <v>73</v>
      </c>
      <c r="B27" s="13" t="s">
        <v>74</v>
      </c>
      <c r="E27" s="4" t="s">
        <v>82</v>
      </c>
      <c r="F27" s="10"/>
      <c r="G27" s="10"/>
      <c r="H27" s="10"/>
      <c r="I27" s="10"/>
      <c r="J27" s="10"/>
      <c r="K27" s="10"/>
      <c r="L27" s="10"/>
      <c r="M27" s="10"/>
    </row>
    <row r="28" spans="1:13" x14ac:dyDescent="0.25">
      <c r="A28" s="3" t="s">
        <v>75</v>
      </c>
      <c r="B28" s="8">
        <f>VALUE(LEFT(A28,FIND("-",A28)-1))</f>
        <v>3</v>
      </c>
    </row>
    <row r="29" spans="1:13" x14ac:dyDescent="0.25">
      <c r="A29" s="3" t="s">
        <v>76</v>
      </c>
      <c r="B29" s="8">
        <f t="shared" ref="B29:B33" si="3">VALUE(LEFT(A29,FIND("-",A29)-1))</f>
        <v>1</v>
      </c>
    </row>
    <row r="30" spans="1:13" x14ac:dyDescent="0.25">
      <c r="A30" s="3" t="s">
        <v>77</v>
      </c>
      <c r="B30" s="8">
        <f t="shared" si="3"/>
        <v>25</v>
      </c>
    </row>
    <row r="31" spans="1:13" x14ac:dyDescent="0.25">
      <c r="A31" s="3" t="s">
        <v>78</v>
      </c>
      <c r="B31" s="8">
        <f t="shared" si="3"/>
        <v>24</v>
      </c>
    </row>
    <row r="32" spans="1:13" x14ac:dyDescent="0.25">
      <c r="A32" s="3" t="s">
        <v>79</v>
      </c>
      <c r="B32" s="8">
        <f t="shared" si="3"/>
        <v>19</v>
      </c>
    </row>
    <row r="33" spans="1:13" x14ac:dyDescent="0.25">
      <c r="A33" s="3" t="s">
        <v>80</v>
      </c>
      <c r="B33" s="8">
        <f t="shared" si="3"/>
        <v>23</v>
      </c>
    </row>
    <row r="34" spans="1:13" x14ac:dyDescent="0.25">
      <c r="A34" s="28" t="s">
        <v>81</v>
      </c>
      <c r="B34" s="29">
        <f>SUM(B28:B33)</f>
        <v>95</v>
      </c>
    </row>
    <row r="37" spans="1:13" x14ac:dyDescent="0.25">
      <c r="A37" s="13" t="s">
        <v>10</v>
      </c>
      <c r="B37" s="13" t="s">
        <v>84</v>
      </c>
      <c r="E37" s="4" t="s">
        <v>83</v>
      </c>
      <c r="F37" s="10"/>
      <c r="G37" s="10"/>
      <c r="H37" s="10"/>
      <c r="I37" s="10"/>
      <c r="J37" s="10"/>
      <c r="K37" s="10"/>
      <c r="L37" s="10"/>
      <c r="M37" s="10"/>
    </row>
    <row r="38" spans="1:13" x14ac:dyDescent="0.25">
      <c r="A38" s="3" t="s">
        <v>85</v>
      </c>
      <c r="B38" s="8" t="str">
        <f>TRIM(MID(A38,FIND(" ",A38)+1,FIND(" ",A38,FIND(" ",A38)+1)-2-FIND(" ",A38)))</f>
        <v>MA</v>
      </c>
    </row>
    <row r="39" spans="1:13" x14ac:dyDescent="0.25">
      <c r="A39" s="3" t="s">
        <v>86</v>
      </c>
      <c r="B39" s="8" t="str">
        <f t="shared" ref="B39:B42" si="4">TRIM(MID(A39,FIND(" ",A39)+1,FIND(" ",A39,FIND(" ",A39)+1)-2-FIND(" ",A39)))</f>
        <v>Francisco</v>
      </c>
    </row>
    <row r="40" spans="1:13" x14ac:dyDescent="0.25">
      <c r="A40" s="3" t="s">
        <v>87</v>
      </c>
      <c r="B40" s="8" t="str">
        <f t="shared" si="4"/>
        <v>Angles</v>
      </c>
    </row>
    <row r="41" spans="1:13" x14ac:dyDescent="0.25">
      <c r="A41" s="3" t="s">
        <v>88</v>
      </c>
      <c r="B41" s="8" t="str">
        <f t="shared" si="4"/>
        <v>AZ</v>
      </c>
    </row>
    <row r="42" spans="1:13" x14ac:dyDescent="0.25">
      <c r="A42" s="3" t="s">
        <v>89</v>
      </c>
      <c r="B42" s="8" t="str">
        <f t="shared" si="4"/>
        <v>Antonio</v>
      </c>
    </row>
    <row r="45" spans="1:13" x14ac:dyDescent="0.25">
      <c r="A45" s="13" t="s">
        <v>10</v>
      </c>
      <c r="B45" s="13" t="s">
        <v>99</v>
      </c>
      <c r="E45" s="4" t="s">
        <v>100</v>
      </c>
      <c r="F45" s="10"/>
      <c r="G45" s="10"/>
      <c r="H45" s="10"/>
      <c r="I45" s="10"/>
      <c r="J45" s="10"/>
      <c r="K45" s="10"/>
      <c r="L45" s="10"/>
      <c r="M45" s="10"/>
    </row>
    <row r="46" spans="1:13" x14ac:dyDescent="0.25">
      <c r="A46" s="3" t="s">
        <v>90</v>
      </c>
      <c r="B46" s="8" t="str">
        <f>TEXT(A46,"000-000000")</f>
        <v>180-444338</v>
      </c>
    </row>
    <row r="47" spans="1:13" x14ac:dyDescent="0.25">
      <c r="A47" s="3" t="s">
        <v>91</v>
      </c>
      <c r="B47" s="8" t="str">
        <f t="shared" ref="B46:B54" si="5">TEXT(A47,"000-000000")</f>
        <v>178-094496</v>
      </c>
    </row>
    <row r="48" spans="1:13" x14ac:dyDescent="0.25">
      <c r="A48" s="3" t="s">
        <v>92</v>
      </c>
      <c r="B48" s="8" t="str">
        <f t="shared" si="5"/>
        <v>131-294530</v>
      </c>
    </row>
    <row r="49" spans="1:13" x14ac:dyDescent="0.25">
      <c r="A49" s="3" t="s">
        <v>93</v>
      </c>
      <c r="B49" s="8" t="str">
        <f t="shared" si="5"/>
        <v>174-889449</v>
      </c>
    </row>
    <row r="50" spans="1:13" x14ac:dyDescent="0.25">
      <c r="A50" s="3" t="s">
        <v>94</v>
      </c>
      <c r="B50" s="8" t="str">
        <f t="shared" si="5"/>
        <v>112-316238</v>
      </c>
    </row>
    <row r="51" spans="1:13" x14ac:dyDescent="0.25">
      <c r="A51" s="3" t="s">
        <v>95</v>
      </c>
      <c r="B51" s="8" t="str">
        <f t="shared" si="5"/>
        <v>177-433896</v>
      </c>
    </row>
    <row r="52" spans="1:13" x14ac:dyDescent="0.25">
      <c r="A52" s="3" t="s">
        <v>96</v>
      </c>
      <c r="B52" s="8" t="str">
        <f t="shared" si="5"/>
        <v>190-244876</v>
      </c>
    </row>
    <row r="53" spans="1:13" x14ac:dyDescent="0.25">
      <c r="A53" s="3" t="s">
        <v>97</v>
      </c>
      <c r="B53" s="8" t="str">
        <f t="shared" si="5"/>
        <v>155-072013</v>
      </c>
    </row>
    <row r="54" spans="1:13" x14ac:dyDescent="0.25">
      <c r="A54" s="3" t="s">
        <v>98</v>
      </c>
      <c r="B54" s="8" t="str">
        <f t="shared" si="5"/>
        <v>115-731104</v>
      </c>
    </row>
    <row r="57" spans="1:13" x14ac:dyDescent="0.25">
      <c r="A57" s="13" t="s">
        <v>10</v>
      </c>
      <c r="B57" s="13" t="s">
        <v>99</v>
      </c>
      <c r="E57" s="4" t="s">
        <v>101</v>
      </c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3" t="s">
        <v>90</v>
      </c>
      <c r="B58" s="8" t="s">
        <v>102</v>
      </c>
    </row>
    <row r="59" spans="1:13" x14ac:dyDescent="0.25">
      <c r="A59" s="3" t="s">
        <v>91</v>
      </c>
      <c r="B59" s="8" t="str">
        <f>TEXT(A59,"000-000-000")</f>
        <v>178-094-496</v>
      </c>
    </row>
    <row r="60" spans="1:13" x14ac:dyDescent="0.25">
      <c r="A60" s="3" t="s">
        <v>92</v>
      </c>
      <c r="B60" s="8" t="str">
        <f t="shared" ref="B60:B66" si="6">TEXT(A60,"000-000-000")</f>
        <v>131-294-530</v>
      </c>
    </row>
    <row r="61" spans="1:13" x14ac:dyDescent="0.25">
      <c r="A61" s="3" t="s">
        <v>93</v>
      </c>
      <c r="B61" s="8" t="str">
        <f t="shared" si="6"/>
        <v>174-889-449</v>
      </c>
    </row>
    <row r="62" spans="1:13" x14ac:dyDescent="0.25">
      <c r="A62" s="3" t="s">
        <v>94</v>
      </c>
      <c r="B62" s="8" t="str">
        <f t="shared" si="6"/>
        <v>112-316-238</v>
      </c>
    </row>
    <row r="63" spans="1:13" x14ac:dyDescent="0.25">
      <c r="A63" s="3" t="s">
        <v>95</v>
      </c>
      <c r="B63" s="8" t="str">
        <f t="shared" si="6"/>
        <v>177-433-896</v>
      </c>
    </row>
    <row r="64" spans="1:13" x14ac:dyDescent="0.25">
      <c r="A64" s="3" t="s">
        <v>96</v>
      </c>
      <c r="B64" s="8" t="str">
        <f t="shared" si="6"/>
        <v>190-244-876</v>
      </c>
    </row>
    <row r="65" spans="1:13" x14ac:dyDescent="0.25">
      <c r="A65" s="3" t="s">
        <v>97</v>
      </c>
      <c r="B65" s="8" t="str">
        <f t="shared" si="6"/>
        <v>155-072-013</v>
      </c>
    </row>
    <row r="66" spans="1:13" x14ac:dyDescent="0.25">
      <c r="A66" s="3" t="s">
        <v>98</v>
      </c>
      <c r="B66" s="8" t="str">
        <f t="shared" si="6"/>
        <v>115-731-104</v>
      </c>
    </row>
    <row r="69" spans="1:13" x14ac:dyDescent="0.25">
      <c r="A69" s="13" t="s">
        <v>10</v>
      </c>
      <c r="C69" s="13" t="s">
        <v>99</v>
      </c>
      <c r="E69" s="4" t="s">
        <v>109</v>
      </c>
      <c r="F69" s="10"/>
      <c r="G69" s="10"/>
      <c r="H69" s="10"/>
      <c r="I69" s="10"/>
      <c r="J69" s="10"/>
      <c r="K69" s="10"/>
      <c r="L69" s="10"/>
      <c r="M69" s="10"/>
    </row>
    <row r="70" spans="1:13" x14ac:dyDescent="0.25">
      <c r="A70" s="11" t="s">
        <v>103</v>
      </c>
      <c r="C70" s="8">
        <f>COUNTIF(A70:A78,"*@gmail.com")</f>
        <v>6</v>
      </c>
    </row>
    <row r="71" spans="1:13" x14ac:dyDescent="0.25">
      <c r="A71" s="11" t="s">
        <v>104</v>
      </c>
    </row>
    <row r="72" spans="1:13" x14ac:dyDescent="0.25">
      <c r="A72" s="11" t="s">
        <v>105</v>
      </c>
    </row>
    <row r="73" spans="1:13" x14ac:dyDescent="0.25">
      <c r="A73" s="11" t="s">
        <v>110</v>
      </c>
    </row>
    <row r="74" spans="1:13" x14ac:dyDescent="0.25">
      <c r="A74" s="11" t="s">
        <v>111</v>
      </c>
    </row>
    <row r="75" spans="1:13" x14ac:dyDescent="0.25">
      <c r="A75" s="11" t="s">
        <v>106</v>
      </c>
    </row>
    <row r="76" spans="1:13" x14ac:dyDescent="0.25">
      <c r="A76" s="11" t="s">
        <v>107</v>
      </c>
    </row>
    <row r="77" spans="1:13" x14ac:dyDescent="0.25">
      <c r="A77" s="11" t="s">
        <v>112</v>
      </c>
    </row>
    <row r="78" spans="1:13" x14ac:dyDescent="0.25">
      <c r="A78" s="11" t="s">
        <v>108</v>
      </c>
    </row>
    <row r="81" spans="1:13" x14ac:dyDescent="0.25">
      <c r="A81" s="13" t="s">
        <v>10</v>
      </c>
      <c r="B81" s="42" t="s">
        <v>99</v>
      </c>
      <c r="C81" s="42"/>
      <c r="E81" s="4" t="s">
        <v>122</v>
      </c>
      <c r="F81" s="10"/>
      <c r="G81" s="10"/>
      <c r="H81" s="10"/>
      <c r="I81" s="10"/>
      <c r="J81" s="10"/>
      <c r="K81" s="10"/>
      <c r="L81" s="10"/>
      <c r="M81" s="10"/>
    </row>
    <row r="82" spans="1:13" x14ac:dyDescent="0.25">
      <c r="A82" s="11" t="s">
        <v>113</v>
      </c>
      <c r="B82" s="43" t="s">
        <v>123</v>
      </c>
      <c r="C82" s="43"/>
    </row>
    <row r="83" spans="1:13" x14ac:dyDescent="0.25">
      <c r="A83" s="11" t="s">
        <v>114</v>
      </c>
      <c r="B83" s="43" t="str">
        <f>SUBSTITUTE(SUBSTITUTE(SUBSTITUTE(A83,"PR","Project " ),"ML","Milestone "),"T","Task ")</f>
        <v>Project 11, Milestone 39 ,Task 5</v>
      </c>
      <c r="C83" s="43"/>
    </row>
    <row r="84" spans="1:13" x14ac:dyDescent="0.25">
      <c r="A84" s="11" t="s">
        <v>115</v>
      </c>
      <c r="B84" s="43" t="str">
        <f t="shared" ref="B84:B90" si="7">SUBSTITUTE(SUBSTITUTE(SUBSTITUTE(A84,"PR","Project " ),"ML","Milestone "),"T","Task ")</f>
        <v>Project 11, Milestone 42 ,Task 1</v>
      </c>
      <c r="C84" s="43"/>
    </row>
    <row r="85" spans="1:13" x14ac:dyDescent="0.25">
      <c r="A85" s="11" t="s">
        <v>116</v>
      </c>
      <c r="B85" s="43" t="str">
        <f t="shared" si="7"/>
        <v>Project 21, Milestone 57 ,Task 23</v>
      </c>
      <c r="C85" s="43"/>
    </row>
    <row r="86" spans="1:13" x14ac:dyDescent="0.25">
      <c r="A86" s="11" t="s">
        <v>117</v>
      </c>
      <c r="B86" s="43" t="str">
        <f t="shared" si="7"/>
        <v>Project 14, Milestone 48 ,Task 32</v>
      </c>
      <c r="C86" s="43"/>
    </row>
    <row r="87" spans="1:13" x14ac:dyDescent="0.25">
      <c r="A87" s="11" t="s">
        <v>118</v>
      </c>
      <c r="B87" s="43" t="str">
        <f t="shared" si="7"/>
        <v>Project 13, Milestone 45 ,Task 39</v>
      </c>
      <c r="C87" s="43"/>
    </row>
    <row r="88" spans="1:13" x14ac:dyDescent="0.25">
      <c r="A88" s="11" t="s">
        <v>119</v>
      </c>
      <c r="B88" s="43" t="str">
        <f t="shared" si="7"/>
        <v>Project 20, Milestone 35 ,Task 19</v>
      </c>
      <c r="C88" s="43"/>
    </row>
    <row r="89" spans="1:13" x14ac:dyDescent="0.25">
      <c r="A89" s="11" t="s">
        <v>120</v>
      </c>
      <c r="B89" s="43" t="str">
        <f t="shared" si="7"/>
        <v>Project 16, Milestone 44 ,Task 16</v>
      </c>
      <c r="C89" s="43"/>
    </row>
    <row r="90" spans="1:13" x14ac:dyDescent="0.25">
      <c r="A90" s="11" t="s">
        <v>121</v>
      </c>
      <c r="B90" s="43" t="str">
        <f t="shared" si="7"/>
        <v>Project 14, Milestone 39 ,Task 38</v>
      </c>
      <c r="C90" s="43"/>
    </row>
  </sheetData>
  <mergeCells count="23">
    <mergeCell ref="B86:C86"/>
    <mergeCell ref="B87:C87"/>
    <mergeCell ref="B88:C88"/>
    <mergeCell ref="B89:C89"/>
    <mergeCell ref="B90:C90"/>
    <mergeCell ref="B82:C82"/>
    <mergeCell ref="B83:C83"/>
    <mergeCell ref="B84:C84"/>
    <mergeCell ref="B85:C85"/>
    <mergeCell ref="B24:C24"/>
    <mergeCell ref="B21:C21"/>
    <mergeCell ref="B22:C22"/>
    <mergeCell ref="B23:C23"/>
    <mergeCell ref="B1:C1"/>
    <mergeCell ref="B81:C81"/>
    <mergeCell ref="B2:C2"/>
    <mergeCell ref="B3:C3"/>
    <mergeCell ref="B4:C4"/>
    <mergeCell ref="B5:C5"/>
    <mergeCell ref="B6:C6"/>
    <mergeCell ref="B18:C18"/>
    <mergeCell ref="B19:C19"/>
    <mergeCell ref="B20:C20"/>
  </mergeCells>
  <phoneticPr fontId="7" type="noConversion"/>
  <hyperlinks>
    <hyperlink ref="A73" r:id="rId1" xr:uid="{00000000-0004-0000-0100-000000000000}"/>
    <hyperlink ref="A74" r:id="rId2" xr:uid="{00000000-0004-0000-0100-000001000000}"/>
    <hyperlink ref="A77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0"/>
  <sheetViews>
    <sheetView showGridLines="0" workbookViewId="0">
      <selection activeCell="B18" sqref="B18"/>
    </sheetView>
  </sheetViews>
  <sheetFormatPr defaultColWidth="75.5703125" defaultRowHeight="15" x14ac:dyDescent="0.25"/>
  <cols>
    <col min="1" max="1" width="82.42578125" customWidth="1"/>
    <col min="2" max="2" width="51.85546875" customWidth="1"/>
    <col min="3" max="3" width="5.42578125" customWidth="1"/>
  </cols>
  <sheetData>
    <row r="1" spans="1:4" ht="15.75" x14ac:dyDescent="0.25">
      <c r="A1" s="30" t="s">
        <v>124</v>
      </c>
      <c r="B1" s="30" t="s">
        <v>47</v>
      </c>
      <c r="D1" s="4" t="s">
        <v>143</v>
      </c>
    </row>
    <row r="2" spans="1:4" x14ac:dyDescent="0.25">
      <c r="A2" s="3" t="s">
        <v>125</v>
      </c>
      <c r="B2" s="8">
        <f>FIND("@",SUBSTITUTE(A2,"/","@",LEN(A2)-LEN(SUBSTITUTE(A2,"/",""))))</f>
        <v>43</v>
      </c>
    </row>
    <row r="3" spans="1:4" ht="141" customHeight="1" x14ac:dyDescent="0.25">
      <c r="A3" s="12" t="s">
        <v>126</v>
      </c>
      <c r="B3" s="8">
        <f t="shared" ref="B3:B4" si="0">FIND("@",SUBSTITUTE(A3,"/","@",LEN(A3)-LEN(SUBSTITUTE(A3,"/",""))))</f>
        <v>318</v>
      </c>
    </row>
    <row r="4" spans="1:4" ht="75" x14ac:dyDescent="0.25">
      <c r="A4" s="12" t="s">
        <v>127</v>
      </c>
      <c r="B4" s="8">
        <f t="shared" si="0"/>
        <v>320</v>
      </c>
    </row>
    <row r="5" spans="1:4" ht="60" x14ac:dyDescent="0.25">
      <c r="A5" s="12" t="s">
        <v>128</v>
      </c>
      <c r="B5" s="8">
        <f t="shared" ref="B5:B20" si="1">FIND("@",SUBSTITUTE(A5,"/","@",LEN(A5)-LEN(SUBSTITUTE(A5,"/",""))))</f>
        <v>300</v>
      </c>
    </row>
    <row r="6" spans="1:4" x14ac:dyDescent="0.25">
      <c r="A6" s="12" t="s">
        <v>129</v>
      </c>
      <c r="B6" s="8">
        <f t="shared" si="1"/>
        <v>55</v>
      </c>
    </row>
    <row r="7" spans="1:4" ht="45" x14ac:dyDescent="0.25">
      <c r="A7" s="12" t="s">
        <v>130</v>
      </c>
      <c r="B7" s="8">
        <f>FIND("@",SUBSTITUTE(A7,"/","@",LEN(A7)-LEN(SUBSTITUTE(A7,"/",""))))</f>
        <v>133</v>
      </c>
    </row>
    <row r="8" spans="1:4" ht="60" x14ac:dyDescent="0.25">
      <c r="A8" s="12" t="s">
        <v>131</v>
      </c>
      <c r="B8" s="8">
        <f t="shared" si="1"/>
        <v>283</v>
      </c>
    </row>
    <row r="9" spans="1:4" ht="45" x14ac:dyDescent="0.25">
      <c r="A9" s="12" t="s">
        <v>132</v>
      </c>
      <c r="B9" s="8">
        <f t="shared" si="1"/>
        <v>133</v>
      </c>
    </row>
    <row r="10" spans="1:4" ht="60" x14ac:dyDescent="0.25">
      <c r="A10" s="12" t="s">
        <v>133</v>
      </c>
      <c r="B10" s="8">
        <f>FIND("@",SUBSTITUTE(A10,"/","@",LEN(A10)-LEN(SUBSTITUTE(A10,"/",""))))</f>
        <v>295</v>
      </c>
    </row>
    <row r="11" spans="1:4" ht="60" x14ac:dyDescent="0.25">
      <c r="A11" s="12" t="s">
        <v>134</v>
      </c>
      <c r="B11" s="8">
        <f t="shared" si="1"/>
        <v>289</v>
      </c>
    </row>
    <row r="12" spans="1:4" x14ac:dyDescent="0.25">
      <c r="A12" s="12" t="s">
        <v>135</v>
      </c>
      <c r="B12" s="8">
        <f t="shared" si="1"/>
        <v>65</v>
      </c>
    </row>
    <row r="13" spans="1:4" ht="45" x14ac:dyDescent="0.25">
      <c r="A13" s="12" t="s">
        <v>136</v>
      </c>
      <c r="B13" s="8">
        <f t="shared" si="1"/>
        <v>133</v>
      </c>
    </row>
    <row r="14" spans="1:4" ht="45" x14ac:dyDescent="0.25">
      <c r="A14" s="12" t="s">
        <v>137</v>
      </c>
      <c r="B14" s="8">
        <f t="shared" si="1"/>
        <v>133</v>
      </c>
    </row>
    <row r="15" spans="1:4" ht="45" x14ac:dyDescent="0.25">
      <c r="A15" s="12" t="s">
        <v>138</v>
      </c>
      <c r="B15" s="8">
        <f t="shared" si="1"/>
        <v>133</v>
      </c>
    </row>
    <row r="16" spans="1:4" ht="30" x14ac:dyDescent="0.25">
      <c r="A16" s="31" t="s">
        <v>139</v>
      </c>
      <c r="B16" s="8">
        <f>FIND("@",SUBSTITUTE(A16,"/","@",LEN(A16)-LEN(SUBSTITUTE(A16,"/",""))))</f>
        <v>79</v>
      </c>
    </row>
    <row r="17" spans="1:2" ht="45" x14ac:dyDescent="0.25">
      <c r="A17" s="12" t="s">
        <v>137</v>
      </c>
      <c r="B17" s="8">
        <f>FIND("@",SUBSTITUTE(A17,"/","@",LEN(A17)-LEN(SUBSTITUTE(A17,"/",""))))</f>
        <v>133</v>
      </c>
    </row>
    <row r="18" spans="1:2" x14ac:dyDescent="0.25">
      <c r="A18" s="12" t="s">
        <v>140</v>
      </c>
      <c r="B18" s="8">
        <f t="shared" si="1"/>
        <v>65</v>
      </c>
    </row>
    <row r="19" spans="1:2" ht="60" x14ac:dyDescent="0.25">
      <c r="A19" s="12" t="s">
        <v>141</v>
      </c>
      <c r="B19" s="8">
        <f t="shared" si="1"/>
        <v>286</v>
      </c>
    </row>
    <row r="20" spans="1:2" ht="60" x14ac:dyDescent="0.25">
      <c r="A20" s="12" t="s">
        <v>142</v>
      </c>
      <c r="B20" s="8">
        <f t="shared" si="1"/>
        <v>288</v>
      </c>
    </row>
  </sheetData>
  <hyperlinks>
    <hyperlink ref="A16" r:id="rId1" xr:uid="{609FA912-347E-4CCF-BD29-5C1231A9B95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showGridLines="0" tabSelected="1" zoomScale="115" zoomScaleNormal="115" workbookViewId="0">
      <selection activeCell="E11" sqref="E11"/>
    </sheetView>
  </sheetViews>
  <sheetFormatPr defaultRowHeight="15" x14ac:dyDescent="0.25"/>
  <cols>
    <col min="8" max="8" width="57.28515625" bestFit="1" customWidth="1"/>
  </cols>
  <sheetData>
    <row r="1" spans="1:10" x14ac:dyDescent="0.25">
      <c r="A1" s="13" t="s">
        <v>9</v>
      </c>
      <c r="B1" s="40" t="s">
        <v>149</v>
      </c>
      <c r="C1" s="41"/>
      <c r="H1" s="4" t="s">
        <v>144</v>
      </c>
      <c r="I1" s="4"/>
      <c r="J1" s="4"/>
    </row>
    <row r="2" spans="1:10" x14ac:dyDescent="0.25">
      <c r="A2" s="3" t="s">
        <v>145</v>
      </c>
      <c r="B2" s="3" t="s">
        <v>152</v>
      </c>
      <c r="C2" s="3" t="s">
        <v>153</v>
      </c>
    </row>
    <row r="3" spans="1:10" x14ac:dyDescent="0.25">
      <c r="A3" s="3" t="s">
        <v>146</v>
      </c>
      <c r="B3" s="3" t="s">
        <v>154</v>
      </c>
      <c r="C3" s="3" t="s">
        <v>153</v>
      </c>
    </row>
    <row r="4" spans="1:10" x14ac:dyDescent="0.25">
      <c r="A4" s="3" t="s">
        <v>147</v>
      </c>
      <c r="B4" s="3" t="s">
        <v>155</v>
      </c>
      <c r="C4" s="3" t="s">
        <v>153</v>
      </c>
    </row>
    <row r="5" spans="1:10" x14ac:dyDescent="0.25">
      <c r="A5" s="3" t="s">
        <v>148</v>
      </c>
      <c r="B5" s="3" t="s">
        <v>155</v>
      </c>
      <c r="C5" s="3" t="s">
        <v>153</v>
      </c>
    </row>
    <row r="6" spans="1:10" x14ac:dyDescent="0.25">
      <c r="A6" s="3" t="s">
        <v>150</v>
      </c>
      <c r="B6" s="3" t="s">
        <v>156</v>
      </c>
      <c r="C6" s="3" t="s">
        <v>153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 to Q10</vt:lpstr>
      <vt:lpstr>Q11 to Q19</vt:lpstr>
      <vt:lpstr>Q20</vt:lpstr>
      <vt:lpstr>Q21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harsha dhunde</cp:lastModifiedBy>
  <dcterms:created xsi:type="dcterms:W3CDTF">2014-06-07T18:50:34Z</dcterms:created>
  <dcterms:modified xsi:type="dcterms:W3CDTF">2025-06-14T07:53:18Z</dcterms:modified>
</cp:coreProperties>
</file>