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Github\CS513_KnowledgeDiscoveryDataMining\Final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G46" i="1"/>
  <c r="G47" i="1"/>
  <c r="G48" i="1"/>
  <c r="G49" i="1"/>
  <c r="F46" i="1"/>
  <c r="F47" i="1"/>
  <c r="F48" i="1"/>
  <c r="F49" i="1"/>
  <c r="F45" i="1"/>
  <c r="E46" i="1"/>
  <c r="E47" i="1"/>
  <c r="E48" i="1"/>
  <c r="E49" i="1"/>
  <c r="E45" i="1"/>
  <c r="G39" i="1"/>
  <c r="G40" i="1"/>
  <c r="G41" i="1"/>
  <c r="G42" i="1"/>
  <c r="F39" i="1"/>
  <c r="F40" i="1"/>
  <c r="F41" i="1"/>
  <c r="F42" i="1"/>
  <c r="F38" i="1"/>
  <c r="E39" i="1"/>
  <c r="E40" i="1"/>
  <c r="E41" i="1"/>
  <c r="E42" i="1"/>
  <c r="E38" i="1"/>
  <c r="I46" i="1"/>
  <c r="I39" i="1"/>
  <c r="D46" i="1" l="1"/>
  <c r="D47" i="1"/>
  <c r="D48" i="1"/>
  <c r="D49" i="1"/>
  <c r="D45" i="1"/>
  <c r="D39" i="1"/>
  <c r="D40" i="1"/>
  <c r="D41" i="1"/>
  <c r="D42" i="1"/>
  <c r="D38" i="1"/>
  <c r="E34" i="1"/>
  <c r="E35" i="1"/>
  <c r="E33" i="1"/>
  <c r="D35" i="1"/>
  <c r="D34" i="1"/>
  <c r="N19" i="1"/>
  <c r="S14" i="1"/>
  <c r="S15" i="1"/>
  <c r="S16" i="1"/>
  <c r="S17" i="1"/>
  <c r="S4" i="1"/>
  <c r="S5" i="1"/>
  <c r="S6" i="1"/>
  <c r="S7" i="1"/>
  <c r="S23" i="1" l="1"/>
  <c r="S13" i="1"/>
  <c r="S3" i="1"/>
  <c r="S18" i="1" l="1"/>
  <c r="S20" i="1" s="1"/>
  <c r="S8" i="1"/>
  <c r="S10" i="1" s="1"/>
  <c r="O25" i="1" l="1"/>
  <c r="S25" i="1" s="1"/>
  <c r="O24" i="1"/>
  <c r="S24" i="1" s="1"/>
  <c r="S26" i="1" l="1"/>
  <c r="S28" i="1" s="1"/>
  <c r="M19" i="1" s="1"/>
  <c r="I31" i="1" l="1"/>
  <c r="G34" i="1" l="1"/>
  <c r="G35" i="1"/>
  <c r="G33" i="1"/>
  <c r="G45" i="1" l="1"/>
  <c r="G38" i="1" l="1"/>
</calcChain>
</file>

<file path=xl/sharedStrings.xml><?xml version="1.0" encoding="utf-8"?>
<sst xmlns="http://schemas.openxmlformats.org/spreadsheetml/2006/main" count="114" uniqueCount="32">
  <si>
    <t>From/To</t>
  </si>
  <si>
    <t>Input</t>
  </si>
  <si>
    <t>xx</t>
  </si>
  <si>
    <t>A</t>
  </si>
  <si>
    <t>B</t>
  </si>
  <si>
    <t>Z</t>
  </si>
  <si>
    <t>Actual OP</t>
  </si>
  <si>
    <t>Actual</t>
  </si>
  <si>
    <t>Predicted</t>
  </si>
  <si>
    <t>input</t>
  </si>
  <si>
    <t>From</t>
  </si>
  <si>
    <t>To</t>
  </si>
  <si>
    <t>Weight</t>
  </si>
  <si>
    <t>Output</t>
  </si>
  <si>
    <t>x</t>
  </si>
  <si>
    <t>Node 1</t>
  </si>
  <si>
    <t>Node 2</t>
  </si>
  <si>
    <t>Node 3</t>
  </si>
  <si>
    <t>Signal</t>
  </si>
  <si>
    <t>(1/(1+exp(-x))=</t>
  </si>
  <si>
    <t>Calculation of Initial O/P</t>
  </si>
  <si>
    <t>Learning Rate :</t>
  </si>
  <si>
    <t>Difference :</t>
  </si>
  <si>
    <t>Node</t>
  </si>
  <si>
    <t>Flow</t>
  </si>
  <si>
    <t>Old</t>
  </si>
  <si>
    <t>New</t>
  </si>
  <si>
    <t>Adjust</t>
  </si>
  <si>
    <t>Node 4</t>
  </si>
  <si>
    <t>Error Z</t>
  </si>
  <si>
    <t>Error A</t>
  </si>
  <si>
    <t>Error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</si>
</sst>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3" fillId="2" borderId="16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2" borderId="18" xfId="1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4" fillId="0" borderId="11" xfId="1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4" fillId="0" borderId="12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4" fillId="0" borderId="0" xfId="1" applyFont="1" applyFill="1"/>
    <xf numFmtId="0" fontId="4" fillId="0" borderId="10" xfId="1" applyFont="1" applyFill="1" applyBorder="1" applyAlignment="1">
      <alignment horizontal="center"/>
    </xf>
    <xf numFmtId="0" fontId="4" fillId="0" borderId="10" xfId="1" applyFont="1" applyFill="1" applyBorder="1"/>
    <xf numFmtId="0" fontId="3" fillId="0" borderId="19" xfId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3" fillId="0" borderId="21" xfId="1" applyFont="1" applyFill="1" applyBorder="1" applyAlignment="1">
      <alignment horizontal="center"/>
    </xf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3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1" fillId="0" borderId="29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304801</xdr:colOff>
      <xdr:row>18</xdr:row>
      <xdr:rowOff>99060</xdr:rowOff>
    </xdr:from>
    <xdr:to>
      <xdr:col>11</xdr:col>
      <xdr:colOff>601981</xdr:colOff>
      <xdr:row>18</xdr:row>
      <xdr:rowOff>99060</xdr:rowOff>
    </xdr:to>
    <xdr:sp macro="" textlink="">
      <xdr:nvSpPr>
        <xdr:cNvPr id="35" name="Line 14">
          <a:extLst>
            <a:ext uri="{FF2B5EF4-FFF2-40B4-BE49-F238E27FC236}">
              <a16:creationId xmlns:a16="http://schemas.microsoft.com/office/drawing/2014/main" xmlns="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6400801" y="3086100"/>
          <a:ext cx="906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381000</xdr:colOff>
      <xdr:row>13</xdr:row>
      <xdr:rowOff>70485</xdr:rowOff>
    </xdr:from>
    <xdr:to>
      <xdr:col>3</xdr:col>
      <xdr:colOff>190500</xdr:colOff>
      <xdr:row>17</xdr:row>
      <xdr:rowOff>80010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990600" y="2493645"/>
          <a:ext cx="1028700" cy="56578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373380</xdr:colOff>
      <xdr:row>18</xdr:row>
      <xdr:rowOff>68580</xdr:rowOff>
    </xdr:from>
    <xdr:to>
      <xdr:col>3</xdr:col>
      <xdr:colOff>182880</xdr:colOff>
      <xdr:row>21</xdr:row>
      <xdr:rowOff>78105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982980" y="323850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101600</xdr:colOff>
      <xdr:row>14</xdr:row>
      <xdr:rowOff>142240</xdr:rowOff>
    </xdr:from>
    <xdr:to>
      <xdr:col>6</xdr:col>
      <xdr:colOff>387350</xdr:colOff>
      <xdr:row>18</xdr:row>
      <xdr:rowOff>30798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xmlns="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1930400" y="2519680"/>
          <a:ext cx="2114550" cy="43719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16</xdr:row>
      <xdr:rowOff>41910</xdr:rowOff>
    </xdr:from>
    <xdr:to>
      <xdr:col>6</xdr:col>
      <xdr:colOff>266700</xdr:colOff>
      <xdr:row>23</xdr:row>
      <xdr:rowOff>120015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xmlns="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2009775" y="2602230"/>
          <a:ext cx="1914525" cy="135826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190500</xdr:colOff>
      <xdr:row>18</xdr:row>
      <xdr:rowOff>148590</xdr:rowOff>
    </xdr:from>
    <xdr:to>
      <xdr:col>6</xdr:col>
      <xdr:colOff>342900</xdr:colOff>
      <xdr:row>20</xdr:row>
      <xdr:rowOff>81915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xmlns="" id="{00000000-0008-0000-0000-0000F3050000}"/>
            </a:ext>
          </a:extLst>
        </xdr:cNvPr>
        <xdr:cNvSpPr>
          <a:spLocks noChangeShapeType="1"/>
        </xdr:cNvSpPr>
      </xdr:nvSpPr>
      <xdr:spPr bwMode="auto">
        <a:xfrm flipV="1">
          <a:off x="2019300" y="3074670"/>
          <a:ext cx="1981200" cy="29908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142875</xdr:colOff>
      <xdr:row>20</xdr:row>
      <xdr:rowOff>81915</xdr:rowOff>
    </xdr:from>
    <xdr:to>
      <xdr:col>6</xdr:col>
      <xdr:colOff>276225</xdr:colOff>
      <xdr:row>23</xdr:row>
      <xdr:rowOff>110490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xmlns="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1971675" y="3373755"/>
          <a:ext cx="1962150" cy="57721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23</xdr:row>
      <xdr:rowOff>110490</xdr:rowOff>
    </xdr:from>
    <xdr:to>
      <xdr:col>6</xdr:col>
      <xdr:colOff>276225</xdr:colOff>
      <xdr:row>24</xdr:row>
      <xdr:rowOff>0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xmlns="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2000250" y="3950970"/>
          <a:ext cx="1933575" cy="23050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18</xdr:row>
      <xdr:rowOff>110490</xdr:rowOff>
    </xdr:from>
    <xdr:to>
      <xdr:col>6</xdr:col>
      <xdr:colOff>400050</xdr:colOff>
      <xdr:row>24</xdr:row>
      <xdr:rowOff>0</xdr:rowOff>
    </xdr:to>
    <xdr:sp macro="" textlink="">
      <xdr:nvSpPr>
        <xdr:cNvPr id="10" name="Line 11">
          <a:extLst>
            <a:ext uri="{FF2B5EF4-FFF2-40B4-BE49-F238E27FC236}">
              <a16:creationId xmlns:a16="http://schemas.microsoft.com/office/drawing/2014/main" xmlns="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2000250" y="3036570"/>
          <a:ext cx="2057400" cy="11163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407670</xdr:colOff>
      <xdr:row>8</xdr:row>
      <xdr:rowOff>129540</xdr:rowOff>
    </xdr:from>
    <xdr:to>
      <xdr:col>3</xdr:col>
      <xdr:colOff>217170</xdr:colOff>
      <xdr:row>11</xdr:row>
      <xdr:rowOff>139065</xdr:rowOff>
    </xdr:to>
    <xdr:sp macro="" textlink="">
      <xdr:nvSpPr>
        <xdr:cNvPr id="11" name="Oval 15">
          <a:extLst>
            <a:ext uri="{FF2B5EF4-FFF2-40B4-BE49-F238E27FC236}">
              <a16:creationId xmlns:a16="http://schemas.microsoft.com/office/drawing/2014/main" xmlns="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1017270" y="140970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10</xdr:row>
      <xdr:rowOff>100965</xdr:rowOff>
    </xdr:from>
    <xdr:to>
      <xdr:col>6</xdr:col>
      <xdr:colOff>361950</xdr:colOff>
      <xdr:row>18</xdr:row>
      <xdr:rowOff>100965</xdr:rowOff>
    </xdr:to>
    <xdr:sp macro="" textlink="">
      <xdr:nvSpPr>
        <xdr:cNvPr id="12" name="Line 16">
          <a:extLst>
            <a:ext uri="{FF2B5EF4-FFF2-40B4-BE49-F238E27FC236}">
              <a16:creationId xmlns:a16="http://schemas.microsoft.com/office/drawing/2014/main" xmlns="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047875" y="1746885"/>
          <a:ext cx="1971675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200025</xdr:colOff>
      <xdr:row>10</xdr:row>
      <xdr:rowOff>100965</xdr:rowOff>
    </xdr:from>
    <xdr:to>
      <xdr:col>6</xdr:col>
      <xdr:colOff>257175</xdr:colOff>
      <xdr:row>23</xdr:row>
      <xdr:rowOff>129540</xdr:rowOff>
    </xdr:to>
    <xdr:sp macro="" textlink="">
      <xdr:nvSpPr>
        <xdr:cNvPr id="13" name="Line 17">
          <a:extLst>
            <a:ext uri="{FF2B5EF4-FFF2-40B4-BE49-F238E27FC236}">
              <a16:creationId xmlns:a16="http://schemas.microsoft.com/office/drawing/2014/main" xmlns="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028825" y="1746885"/>
          <a:ext cx="1885950" cy="22231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9525</xdr:colOff>
      <xdr:row>14</xdr:row>
      <xdr:rowOff>129540</xdr:rowOff>
    </xdr:from>
    <xdr:ext cx="431913" cy="179601"/>
    <xdr:sp macro="" textlink="">
      <xdr:nvSpPr>
        <xdr:cNvPr id="14" name="Text Box 22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1228725" y="250698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68580</xdr:colOff>
      <xdr:row>19</xdr:row>
      <xdr:rowOff>64770</xdr:rowOff>
    </xdr:from>
    <xdr:ext cx="431913" cy="179601"/>
    <xdr:sp macro="" textlink="">
      <xdr:nvSpPr>
        <xdr:cNvPr id="15" name="Text Box 23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287780" y="342519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95250</xdr:colOff>
      <xdr:row>9</xdr:row>
      <xdr:rowOff>158115</xdr:rowOff>
    </xdr:from>
    <xdr:ext cx="104003" cy="179601"/>
    <xdr:sp macro="" textlink="">
      <xdr:nvSpPr>
        <xdr:cNvPr id="17" name="Text Box 26">
          <a:extLst>
            <a:ext uri="{FF2B5EF4-FFF2-40B4-BE49-F238E27FC236}">
              <a16:creationId xmlns:a16="http://schemas.microsoft.com/office/drawing/2014/main" xmlns="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1314450" y="1621155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twoCellAnchor>
    <xdr:from>
      <xdr:col>6</xdr:col>
      <xdr:colOff>386715</xdr:colOff>
      <xdr:row>17</xdr:row>
      <xdr:rowOff>19050</xdr:rowOff>
    </xdr:from>
    <xdr:to>
      <xdr:col>8</xdr:col>
      <xdr:colOff>196215</xdr:colOff>
      <xdr:row>20</xdr:row>
      <xdr:rowOff>28575</xdr:rowOff>
    </xdr:to>
    <xdr:sp macro="" textlink="">
      <xdr:nvSpPr>
        <xdr:cNvPr id="18" name="Oval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044315" y="276225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8</xdr:col>
      <xdr:colOff>211455</xdr:colOff>
      <xdr:row>17</xdr:row>
      <xdr:rowOff>152401</xdr:rowOff>
    </xdr:from>
    <xdr:to>
      <xdr:col>9</xdr:col>
      <xdr:colOff>601980</xdr:colOff>
      <xdr:row>18</xdr:row>
      <xdr:rowOff>140971</xdr:rowOff>
    </xdr:to>
    <xdr:sp macro="" textlink="">
      <xdr:nvSpPr>
        <xdr:cNvPr id="21" name="Line 13">
          <a:extLst>
            <a:ext uri="{FF2B5EF4-FFF2-40B4-BE49-F238E27FC236}">
              <a16:creationId xmlns:a16="http://schemas.microsoft.com/office/drawing/2014/main" xmlns="" id="{00000000-0008-0000-0000-0000F8050000}"/>
            </a:ext>
          </a:extLst>
        </xdr:cNvPr>
        <xdr:cNvSpPr>
          <a:spLocks noChangeShapeType="1"/>
        </xdr:cNvSpPr>
      </xdr:nvSpPr>
      <xdr:spPr bwMode="auto">
        <a:xfrm flipV="1">
          <a:off x="5088255" y="2895601"/>
          <a:ext cx="1000125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99061</xdr:colOff>
      <xdr:row>18</xdr:row>
      <xdr:rowOff>60960</xdr:rowOff>
    </xdr:from>
    <xdr:to>
      <xdr:col>9</xdr:col>
      <xdr:colOff>594361</xdr:colOff>
      <xdr:row>23</xdr:row>
      <xdr:rowOff>129540</xdr:rowOff>
    </xdr:to>
    <xdr:sp macro="" textlink="">
      <xdr:nvSpPr>
        <xdr:cNvPr id="22" name="Line 14">
          <a:extLst>
            <a:ext uri="{FF2B5EF4-FFF2-40B4-BE49-F238E27FC236}">
              <a16:creationId xmlns:a16="http://schemas.microsoft.com/office/drawing/2014/main" xmlns="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4975861" y="2987040"/>
          <a:ext cx="1104900" cy="982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405765</xdr:colOff>
      <xdr:row>10</xdr:row>
      <xdr:rowOff>106680</xdr:rowOff>
    </xdr:from>
    <xdr:to>
      <xdr:col>8</xdr:col>
      <xdr:colOff>215265</xdr:colOff>
      <xdr:row>13</xdr:row>
      <xdr:rowOff>116205</xdr:rowOff>
    </xdr:to>
    <xdr:sp macro="" textlink="">
      <xdr:nvSpPr>
        <xdr:cNvPr id="23" name="Oval 18">
          <a:extLst>
            <a:ext uri="{FF2B5EF4-FFF2-40B4-BE49-F238E27FC236}">
              <a16:creationId xmlns:a16="http://schemas.microsoft.com/office/drawing/2014/main" xmlns="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063365" y="175260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224790</xdr:colOff>
      <xdr:row>12</xdr:row>
      <xdr:rowOff>38100</xdr:rowOff>
    </xdr:from>
    <xdr:to>
      <xdr:col>10</xdr:col>
      <xdr:colOff>7620</xdr:colOff>
      <xdr:row>17</xdr:row>
      <xdr:rowOff>99060</xdr:rowOff>
    </xdr:to>
    <xdr:sp macro="" textlink="">
      <xdr:nvSpPr>
        <xdr:cNvPr id="24" name="Line 19">
          <a:extLst>
            <a:ext uri="{FF2B5EF4-FFF2-40B4-BE49-F238E27FC236}">
              <a16:creationId xmlns:a16="http://schemas.microsoft.com/office/drawing/2014/main" xmlns="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101590" y="2049780"/>
          <a:ext cx="1002030" cy="792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592455</xdr:colOff>
      <xdr:row>16</xdr:row>
      <xdr:rowOff>102870</xdr:rowOff>
    </xdr:from>
    <xdr:to>
      <xdr:col>11</xdr:col>
      <xdr:colOff>401955</xdr:colOff>
      <xdr:row>19</xdr:row>
      <xdr:rowOff>112395</xdr:rowOff>
    </xdr:to>
    <xdr:sp macro="" textlink="">
      <xdr:nvSpPr>
        <xdr:cNvPr id="26" name="Oval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6078855" y="2663190"/>
          <a:ext cx="1028700" cy="55816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  <a:endParaRPr lang="en-US"/>
        </a:p>
      </xdr:txBody>
    </xdr:sp>
    <xdr:clientData/>
  </xdr:twoCellAnchor>
  <xdr:twoCellAnchor>
    <xdr:from>
      <xdr:col>6</xdr:col>
      <xdr:colOff>264795</xdr:colOff>
      <xdr:row>22</xdr:row>
      <xdr:rowOff>3810</xdr:rowOff>
    </xdr:from>
    <xdr:to>
      <xdr:col>8</xdr:col>
      <xdr:colOff>74295</xdr:colOff>
      <xdr:row>25</xdr:row>
      <xdr:rowOff>28575</xdr:rowOff>
    </xdr:to>
    <xdr:sp macro="" textlink="">
      <xdr:nvSpPr>
        <xdr:cNvPr id="36" name="Oval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3922395" y="374523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335280</xdr:colOff>
      <xdr:row>22</xdr:row>
      <xdr:rowOff>7620</xdr:rowOff>
    </xdr:from>
    <xdr:to>
      <xdr:col>3</xdr:col>
      <xdr:colOff>144780</xdr:colOff>
      <xdr:row>25</xdr:row>
      <xdr:rowOff>32385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944880" y="393192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oneCellAnchor>
    <xdr:from>
      <xdr:col>1</xdr:col>
      <xdr:colOff>594360</xdr:colOff>
      <xdr:row>23</xdr:row>
      <xdr:rowOff>57150</xdr:rowOff>
    </xdr:from>
    <xdr:ext cx="431913" cy="327077"/>
    <xdr:sp macro="" textlink="">
      <xdr:nvSpPr>
        <xdr:cNvPr id="39" name="Text Box 23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203960" y="3981450"/>
          <a:ext cx="431913" cy="32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</a:p>
        <a:p>
          <a:pPr algn="l" rtl="0">
            <a:defRPr sz="1000"/>
          </a:pPr>
          <a:endParaRPr lang="en-US"/>
        </a:p>
      </xdr:txBody>
    </xdr:sp>
    <xdr:clientData/>
  </xdr:oneCellAnchor>
  <xdr:twoCellAnchor>
    <xdr:from>
      <xdr:col>1</xdr:col>
      <xdr:colOff>342900</xdr:colOff>
      <xdr:row>25</xdr:row>
      <xdr:rowOff>182880</xdr:rowOff>
    </xdr:from>
    <xdr:to>
      <xdr:col>3</xdr:col>
      <xdr:colOff>152400</xdr:colOff>
      <xdr:row>29</xdr:row>
      <xdr:rowOff>1905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xmlns="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952500" y="466344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oneCellAnchor>
    <xdr:from>
      <xdr:col>1</xdr:col>
      <xdr:colOff>601980</xdr:colOff>
      <xdr:row>27</xdr:row>
      <xdr:rowOff>34290</xdr:rowOff>
    </xdr:from>
    <xdr:ext cx="431913" cy="327077"/>
    <xdr:sp macro="" textlink="">
      <xdr:nvSpPr>
        <xdr:cNvPr id="40" name="Text Box 23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211580" y="4895850"/>
          <a:ext cx="431913" cy="327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4</a:t>
          </a:r>
        </a:p>
        <a:p>
          <a:pPr algn="l" rtl="0">
            <a:defRPr sz="1000"/>
          </a:pPr>
          <a:endParaRPr lang="en-US"/>
        </a:p>
      </xdr:txBody>
    </xdr:sp>
    <xdr:clientData/>
  </xdr:oneCellAnchor>
  <xdr:twoCellAnchor>
    <xdr:from>
      <xdr:col>3</xdr:col>
      <xdr:colOff>34290</xdr:colOff>
      <xdr:row>18</xdr:row>
      <xdr:rowOff>152400</xdr:rowOff>
    </xdr:from>
    <xdr:to>
      <xdr:col>6</xdr:col>
      <xdr:colOff>388620</xdr:colOff>
      <xdr:row>26</xdr:row>
      <xdr:rowOff>91440</xdr:rowOff>
    </xdr:to>
    <xdr:sp macro="" textlink="">
      <xdr:nvSpPr>
        <xdr:cNvPr id="41" name="Line 11">
          <a:extLst>
            <a:ext uri="{FF2B5EF4-FFF2-40B4-BE49-F238E27FC236}">
              <a16:creationId xmlns:a16="http://schemas.microsoft.com/office/drawing/2014/main" xmlns="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1863090" y="3322320"/>
          <a:ext cx="2183130" cy="1440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64770</xdr:colOff>
      <xdr:row>23</xdr:row>
      <xdr:rowOff>129540</xdr:rowOff>
    </xdr:from>
    <xdr:to>
      <xdr:col>6</xdr:col>
      <xdr:colOff>259080</xdr:colOff>
      <xdr:row>26</xdr:row>
      <xdr:rowOff>129540</xdr:rowOff>
    </xdr:to>
    <xdr:sp macro="" textlink="">
      <xdr:nvSpPr>
        <xdr:cNvPr id="42" name="Line 10">
          <a:extLst>
            <a:ext uri="{FF2B5EF4-FFF2-40B4-BE49-F238E27FC236}">
              <a16:creationId xmlns:a16="http://schemas.microsoft.com/office/drawing/2014/main" xmlns="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1893570" y="4236720"/>
          <a:ext cx="2023110" cy="5638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"/>
  <sheetViews>
    <sheetView tabSelected="1" workbookViewId="0">
      <selection activeCell="L40" sqref="L40"/>
    </sheetView>
  </sheetViews>
  <sheetFormatPr defaultRowHeight="14.4" x14ac:dyDescent="0.3"/>
  <cols>
    <col min="1" max="4" width="8.88671875" style="6"/>
    <col min="5" max="5" width="15.88671875" style="6" customWidth="1"/>
    <col min="6" max="11" width="8.88671875" style="6"/>
    <col min="12" max="12" width="11.77734375" style="6" customWidth="1"/>
    <col min="13" max="18" width="8.88671875" style="6"/>
    <col min="19" max="19" width="9.109375" style="6" bestFit="1" customWidth="1"/>
    <col min="20" max="16384" width="8.88671875" style="6"/>
  </cols>
  <sheetData>
    <row r="1" spans="2:20" ht="15" thickBot="1" x14ac:dyDescent="0.35">
      <c r="P1" s="42" t="s">
        <v>20</v>
      </c>
      <c r="Q1" s="42"/>
      <c r="R1" s="42"/>
    </row>
    <row r="2" spans="2:20" x14ac:dyDescent="0.3">
      <c r="B2" s="3" t="s">
        <v>0</v>
      </c>
      <c r="C2" s="4" t="s">
        <v>1</v>
      </c>
      <c r="E2" s="3" t="s">
        <v>0</v>
      </c>
      <c r="F2" s="5" t="s">
        <v>3</v>
      </c>
      <c r="G2" s="4" t="s">
        <v>4</v>
      </c>
      <c r="I2" s="3" t="s">
        <v>0</v>
      </c>
      <c r="J2" s="4" t="s">
        <v>5</v>
      </c>
      <c r="L2" s="3" t="s">
        <v>6</v>
      </c>
      <c r="O2" s="32" t="s">
        <v>9</v>
      </c>
      <c r="P2" s="33" t="s">
        <v>10</v>
      </c>
      <c r="Q2" s="33" t="s">
        <v>11</v>
      </c>
      <c r="R2" s="33" t="s">
        <v>12</v>
      </c>
      <c r="S2" s="34" t="s">
        <v>13</v>
      </c>
      <c r="T2" s="24"/>
    </row>
    <row r="3" spans="2:20" x14ac:dyDescent="0.3">
      <c r="B3" s="49" t="s">
        <v>2</v>
      </c>
      <c r="C3" s="50">
        <v>1</v>
      </c>
      <c r="E3" s="1" t="s">
        <v>2</v>
      </c>
      <c r="F3" s="11">
        <v>0.5</v>
      </c>
      <c r="G3" s="10">
        <v>0.7</v>
      </c>
      <c r="I3" s="1" t="s">
        <v>2</v>
      </c>
      <c r="J3" s="10">
        <v>0.5</v>
      </c>
      <c r="L3" s="15">
        <v>0.85</v>
      </c>
      <c r="O3" s="25">
        <v>1</v>
      </c>
      <c r="P3" s="21" t="s">
        <v>14</v>
      </c>
      <c r="Q3" s="21" t="s">
        <v>3</v>
      </c>
      <c r="R3" s="21">
        <v>0.5</v>
      </c>
      <c r="S3" s="26">
        <f>(O3*R3)</f>
        <v>0.5</v>
      </c>
      <c r="T3" s="24"/>
    </row>
    <row r="4" spans="2:20" x14ac:dyDescent="0.3">
      <c r="B4" s="1">
        <v>1</v>
      </c>
      <c r="C4" s="10">
        <v>0.4</v>
      </c>
      <c r="E4" s="1">
        <v>1</v>
      </c>
      <c r="F4" s="11">
        <v>0.6</v>
      </c>
      <c r="G4" s="10">
        <v>0.9</v>
      </c>
      <c r="I4" s="1" t="s">
        <v>3</v>
      </c>
      <c r="J4" s="10">
        <v>0.9</v>
      </c>
      <c r="O4" s="25">
        <v>0.4</v>
      </c>
      <c r="P4" s="21" t="s">
        <v>15</v>
      </c>
      <c r="Q4" s="21" t="s">
        <v>3</v>
      </c>
      <c r="R4" s="21">
        <v>0.6</v>
      </c>
      <c r="S4" s="26">
        <f t="shared" ref="S4:S7" si="0">(O4*R4)</f>
        <v>0.24</v>
      </c>
      <c r="T4" s="24"/>
    </row>
    <row r="5" spans="2:20" x14ac:dyDescent="0.3">
      <c r="B5" s="1">
        <v>2</v>
      </c>
      <c r="C5" s="10">
        <v>0.7</v>
      </c>
      <c r="E5" s="1">
        <v>2</v>
      </c>
      <c r="F5" s="11">
        <v>0.8</v>
      </c>
      <c r="G5" s="10">
        <v>0.8</v>
      </c>
      <c r="I5" s="2" t="s">
        <v>4</v>
      </c>
      <c r="J5" s="17">
        <v>0.9</v>
      </c>
      <c r="M5" s="11"/>
      <c r="O5" s="25">
        <v>0.7</v>
      </c>
      <c r="P5" s="21" t="s">
        <v>16</v>
      </c>
      <c r="Q5" s="21" t="s">
        <v>3</v>
      </c>
      <c r="R5" s="21">
        <v>0.8</v>
      </c>
      <c r="S5" s="26">
        <f t="shared" si="0"/>
        <v>0.55999999999999994</v>
      </c>
      <c r="T5" s="24"/>
    </row>
    <row r="6" spans="2:20" x14ac:dyDescent="0.3">
      <c r="B6" s="1">
        <v>3</v>
      </c>
      <c r="C6" s="10">
        <v>0.7</v>
      </c>
      <c r="E6" s="1">
        <v>3</v>
      </c>
      <c r="F6" s="11">
        <v>0.6</v>
      </c>
      <c r="G6" s="10">
        <v>0.4</v>
      </c>
      <c r="O6" s="25">
        <v>0.7</v>
      </c>
      <c r="P6" s="21" t="s">
        <v>17</v>
      </c>
      <c r="Q6" s="21" t="s">
        <v>3</v>
      </c>
      <c r="R6" s="21">
        <v>0.6</v>
      </c>
      <c r="S6" s="26">
        <f t="shared" si="0"/>
        <v>0.42</v>
      </c>
      <c r="T6" s="24"/>
    </row>
    <row r="7" spans="2:20" ht="15" thickBot="1" x14ac:dyDescent="0.35">
      <c r="B7" s="2">
        <v>4</v>
      </c>
      <c r="C7" s="17">
        <v>0.2</v>
      </c>
      <c r="E7" s="2">
        <v>4</v>
      </c>
      <c r="F7" s="16">
        <v>0.2</v>
      </c>
      <c r="G7" s="17">
        <v>0.2</v>
      </c>
      <c r="O7" s="27">
        <v>0.2</v>
      </c>
      <c r="P7" s="28" t="s">
        <v>28</v>
      </c>
      <c r="Q7" s="28" t="s">
        <v>3</v>
      </c>
      <c r="R7" s="28">
        <v>0.2</v>
      </c>
      <c r="S7" s="26">
        <f t="shared" si="0"/>
        <v>4.0000000000000008E-2</v>
      </c>
      <c r="T7" s="24"/>
    </row>
    <row r="8" spans="2:20" ht="15" thickBot="1" x14ac:dyDescent="0.35">
      <c r="O8" s="29"/>
      <c r="P8" s="29"/>
      <c r="Q8" s="29"/>
      <c r="R8" s="29"/>
      <c r="S8" s="30">
        <f>SUM(S3:S7)</f>
        <v>1.7599999999999998</v>
      </c>
      <c r="T8" s="24"/>
    </row>
    <row r="9" spans="2:20" ht="15" thickBot="1" x14ac:dyDescent="0.35">
      <c r="O9" s="29"/>
      <c r="P9" s="29"/>
      <c r="Q9" s="29"/>
      <c r="R9" s="29"/>
      <c r="S9" s="29"/>
      <c r="T9" s="24"/>
    </row>
    <row r="10" spans="2:20" ht="15" thickBot="1" x14ac:dyDescent="0.35">
      <c r="O10" s="29"/>
      <c r="P10" s="21" t="s">
        <v>18</v>
      </c>
      <c r="Q10" s="29" t="s">
        <v>19</v>
      </c>
      <c r="R10" s="29"/>
      <c r="S10" s="31">
        <f>(1/(1+EXP(-S8)))</f>
        <v>0.85320966019861766</v>
      </c>
      <c r="T10" s="24"/>
    </row>
    <row r="11" spans="2:20" ht="15" thickBot="1" x14ac:dyDescent="0.35">
      <c r="B11" s="6">
        <v>1</v>
      </c>
      <c r="D11" s="22">
        <v>0.5</v>
      </c>
    </row>
    <row r="12" spans="2:20" x14ac:dyDescent="0.3">
      <c r="G12" s="6">
        <v>1</v>
      </c>
      <c r="I12" s="22">
        <v>0.5</v>
      </c>
      <c r="O12" s="32" t="s">
        <v>9</v>
      </c>
      <c r="P12" s="33" t="s">
        <v>10</v>
      </c>
      <c r="Q12" s="33" t="s">
        <v>11</v>
      </c>
      <c r="R12" s="33" t="s">
        <v>12</v>
      </c>
      <c r="S12" s="34" t="s">
        <v>13</v>
      </c>
      <c r="T12" s="29"/>
    </row>
    <row r="13" spans="2:20" x14ac:dyDescent="0.3">
      <c r="D13" s="6">
        <v>0.7</v>
      </c>
      <c r="O13" s="25">
        <v>1</v>
      </c>
      <c r="P13" s="21" t="s">
        <v>14</v>
      </c>
      <c r="Q13" s="21" t="s">
        <v>4</v>
      </c>
      <c r="R13" s="21">
        <v>0.7</v>
      </c>
      <c r="S13" s="26">
        <f>(O13*R13)</f>
        <v>0.7</v>
      </c>
      <c r="T13" s="29"/>
    </row>
    <row r="14" spans="2:20" x14ac:dyDescent="0.3">
      <c r="O14" s="25">
        <v>0.4</v>
      </c>
      <c r="P14" s="21" t="s">
        <v>15</v>
      </c>
      <c r="Q14" s="21" t="s">
        <v>4</v>
      </c>
      <c r="R14" s="21">
        <v>0.9</v>
      </c>
      <c r="S14" s="26">
        <f t="shared" ref="S14:S17" si="1">(O14*R14)</f>
        <v>0.36000000000000004</v>
      </c>
      <c r="T14" s="29"/>
    </row>
    <row r="15" spans="2:20" x14ac:dyDescent="0.3">
      <c r="D15" s="22">
        <v>0.6</v>
      </c>
      <c r="O15" s="25">
        <v>0.2</v>
      </c>
      <c r="P15" s="21" t="s">
        <v>16</v>
      </c>
      <c r="Q15" s="21" t="s">
        <v>4</v>
      </c>
      <c r="R15" s="21">
        <v>0.8</v>
      </c>
      <c r="S15" s="26">
        <f t="shared" si="1"/>
        <v>0.16000000000000003</v>
      </c>
      <c r="T15" s="29"/>
    </row>
    <row r="16" spans="2:20" x14ac:dyDescent="0.3">
      <c r="D16" s="22"/>
      <c r="O16" s="25">
        <v>0.7</v>
      </c>
      <c r="P16" s="21" t="s">
        <v>17</v>
      </c>
      <c r="Q16" s="21" t="s">
        <v>4</v>
      </c>
      <c r="R16" s="21">
        <v>0.4</v>
      </c>
      <c r="S16" s="26">
        <f t="shared" si="1"/>
        <v>0.27999999999999997</v>
      </c>
      <c r="T16" s="29"/>
    </row>
    <row r="17" spans="2:20" ht="15" thickBot="1" x14ac:dyDescent="0.35">
      <c r="B17" s="6">
        <v>0.4</v>
      </c>
      <c r="O17" s="27">
        <v>0.2</v>
      </c>
      <c r="P17" s="28" t="s">
        <v>28</v>
      </c>
      <c r="Q17" s="28" t="s">
        <v>4</v>
      </c>
      <c r="R17" s="28">
        <v>0.2</v>
      </c>
      <c r="S17" s="26">
        <f t="shared" si="1"/>
        <v>4.0000000000000008E-2</v>
      </c>
      <c r="T17" s="29"/>
    </row>
    <row r="18" spans="2:20" ht="15" thickBot="1" x14ac:dyDescent="0.35">
      <c r="D18" s="22">
        <v>0.9</v>
      </c>
      <c r="M18" s="53" t="s">
        <v>8</v>
      </c>
      <c r="N18" s="3" t="s">
        <v>7</v>
      </c>
      <c r="O18" s="29"/>
      <c r="P18" s="29"/>
      <c r="Q18" s="29"/>
      <c r="R18" s="29"/>
      <c r="S18" s="30">
        <f>SUM(S13:S17)</f>
        <v>1.5400000000000003</v>
      </c>
      <c r="T18" s="29"/>
    </row>
    <row r="19" spans="2:20" ht="15" thickBot="1" x14ac:dyDescent="0.35">
      <c r="I19" s="22">
        <v>0.9</v>
      </c>
      <c r="M19" s="54">
        <f>(S28)</f>
        <v>0.88173951087853941</v>
      </c>
      <c r="N19" s="15">
        <f>(L3)</f>
        <v>0.85</v>
      </c>
      <c r="O19" s="29"/>
      <c r="P19" s="29"/>
      <c r="Q19" s="29"/>
      <c r="R19" s="29"/>
      <c r="S19" s="29"/>
      <c r="T19" s="29"/>
    </row>
    <row r="20" spans="2:20" ht="15" thickBot="1" x14ac:dyDescent="0.35">
      <c r="D20" s="22">
        <v>0.8</v>
      </c>
      <c r="I20" s="23"/>
      <c r="M20" s="11"/>
      <c r="N20" s="11"/>
      <c r="O20" s="29"/>
      <c r="P20" s="21" t="s">
        <v>18</v>
      </c>
      <c r="Q20" s="29" t="s">
        <v>19</v>
      </c>
      <c r="R20" s="29"/>
      <c r="S20" s="31">
        <f>(1/(1+EXP(-S18)))</f>
        <v>0.82346472522088332</v>
      </c>
      <c r="T20" s="29"/>
    </row>
    <row r="21" spans="2:20" ht="15" thickBot="1" x14ac:dyDescent="0.35">
      <c r="B21" s="6">
        <v>0.7</v>
      </c>
      <c r="M21" s="11"/>
      <c r="N21" s="11"/>
    </row>
    <row r="22" spans="2:20" x14ac:dyDescent="0.3">
      <c r="D22" s="22">
        <v>0.8</v>
      </c>
      <c r="M22" s="11"/>
      <c r="N22" s="11"/>
      <c r="O22" s="32" t="s">
        <v>9</v>
      </c>
      <c r="P22" s="33" t="s">
        <v>10</v>
      </c>
      <c r="Q22" s="33" t="s">
        <v>11</v>
      </c>
      <c r="R22" s="33" t="s">
        <v>12</v>
      </c>
      <c r="S22" s="34" t="s">
        <v>13</v>
      </c>
    </row>
    <row r="23" spans="2:20" x14ac:dyDescent="0.3">
      <c r="I23" s="23">
        <v>0.9</v>
      </c>
      <c r="M23" s="11"/>
      <c r="N23" s="11"/>
      <c r="O23" s="25">
        <v>1</v>
      </c>
      <c r="P23" s="21" t="s">
        <v>2</v>
      </c>
      <c r="Q23" s="21" t="s">
        <v>5</v>
      </c>
      <c r="R23" s="21">
        <v>0.5</v>
      </c>
      <c r="S23" s="26">
        <f>(O23*R23)</f>
        <v>0.5</v>
      </c>
    </row>
    <row r="24" spans="2:20" x14ac:dyDescent="0.3">
      <c r="B24" s="6">
        <v>0.7</v>
      </c>
      <c r="D24" s="23">
        <v>0.6</v>
      </c>
      <c r="M24" s="11"/>
      <c r="N24" s="11"/>
      <c r="O24" s="25">
        <f>(S10)</f>
        <v>0.85320966019861766</v>
      </c>
      <c r="P24" s="21" t="s">
        <v>3</v>
      </c>
      <c r="Q24" s="21" t="s">
        <v>5</v>
      </c>
      <c r="R24" s="21">
        <v>0.9</v>
      </c>
      <c r="S24" s="26">
        <f t="shared" ref="S24:S25" si="2">(O24*R24)</f>
        <v>0.76788869417875594</v>
      </c>
    </row>
    <row r="25" spans="2:20" ht="15" thickBot="1" x14ac:dyDescent="0.35">
      <c r="D25" s="22">
        <v>0.4</v>
      </c>
      <c r="F25" s="22">
        <v>0.2</v>
      </c>
      <c r="O25" s="27">
        <f>(S20)</f>
        <v>0.82346472522088332</v>
      </c>
      <c r="P25" s="28" t="s">
        <v>4</v>
      </c>
      <c r="Q25" s="28" t="s">
        <v>5</v>
      </c>
      <c r="R25" s="28">
        <v>0.9</v>
      </c>
      <c r="S25" s="26">
        <f t="shared" si="2"/>
        <v>0.74111825269879505</v>
      </c>
    </row>
    <row r="26" spans="2:20" ht="15" thickBot="1" x14ac:dyDescent="0.35">
      <c r="D26" s="22">
        <v>0.2</v>
      </c>
      <c r="K26" s="38" t="s">
        <v>21</v>
      </c>
      <c r="L26" s="43"/>
      <c r="M26" s="35">
        <v>0.1</v>
      </c>
      <c r="O26" s="29"/>
      <c r="P26" s="29"/>
      <c r="Q26" s="29"/>
      <c r="R26" s="29"/>
      <c r="S26" s="30">
        <f>SUM(S23:S25)</f>
        <v>2.0090069468775509</v>
      </c>
    </row>
    <row r="27" spans="2:20" ht="15" thickBot="1" x14ac:dyDescent="0.35">
      <c r="B27" s="6">
        <v>0.2</v>
      </c>
      <c r="K27" s="46" t="s">
        <v>23</v>
      </c>
      <c r="L27" s="47"/>
      <c r="M27" s="36" t="s">
        <v>5</v>
      </c>
      <c r="O27" s="29"/>
      <c r="P27" s="29"/>
      <c r="Q27" s="29"/>
      <c r="R27" s="29"/>
      <c r="S27" s="29"/>
    </row>
    <row r="28" spans="2:20" ht="15" thickBot="1" x14ac:dyDescent="0.35">
      <c r="K28" s="44" t="s">
        <v>22</v>
      </c>
      <c r="L28" s="45"/>
      <c r="M28" s="37">
        <f>N19-M19</f>
        <v>-3.1739510878539434E-2</v>
      </c>
      <c r="O28" s="29"/>
      <c r="P28" s="21" t="s">
        <v>18</v>
      </c>
      <c r="Q28" s="29" t="s">
        <v>19</v>
      </c>
      <c r="R28" s="29"/>
      <c r="S28" s="31">
        <f>(1/(1+EXP(-S26)))</f>
        <v>0.88173951087853941</v>
      </c>
    </row>
    <row r="29" spans="2:20" ht="15" thickBot="1" x14ac:dyDescent="0.35"/>
    <row r="30" spans="2:20" x14ac:dyDescent="0.3">
      <c r="I30" s="38" t="s">
        <v>29</v>
      </c>
      <c r="J30" s="39"/>
      <c r="O30" s="11"/>
      <c r="P30" s="11"/>
      <c r="Q30" s="11"/>
      <c r="R30" s="11"/>
      <c r="S30" s="11"/>
      <c r="T30" s="11"/>
    </row>
    <row r="31" spans="2:20" ht="15" thickBot="1" x14ac:dyDescent="0.35">
      <c r="I31" s="41">
        <f>M19*(1-M19)*(N19-M19)</f>
        <v>-3.3096357776641293E-3</v>
      </c>
      <c r="J31" s="40"/>
      <c r="O31" s="51"/>
      <c r="P31" s="51"/>
      <c r="Q31" s="51"/>
      <c r="R31" s="51"/>
      <c r="S31" s="51"/>
      <c r="T31" s="11"/>
    </row>
    <row r="32" spans="2:20" x14ac:dyDescent="0.3">
      <c r="B32" s="7" t="s">
        <v>10</v>
      </c>
      <c r="C32" s="8" t="s">
        <v>11</v>
      </c>
      <c r="D32" s="8" t="s">
        <v>24</v>
      </c>
      <c r="E32" s="8" t="s">
        <v>27</v>
      </c>
      <c r="F32" s="8" t="s">
        <v>25</v>
      </c>
      <c r="G32" s="9" t="s">
        <v>26</v>
      </c>
      <c r="O32" s="21"/>
      <c r="P32" s="21"/>
      <c r="Q32" s="21"/>
      <c r="R32" s="21"/>
      <c r="S32" s="21"/>
      <c r="T32" s="11"/>
    </row>
    <row r="33" spans="2:20" x14ac:dyDescent="0.3">
      <c r="B33" s="12" t="s">
        <v>2</v>
      </c>
      <c r="C33" s="13" t="s">
        <v>5</v>
      </c>
      <c r="D33" s="13">
        <v>1</v>
      </c>
      <c r="E33" s="13">
        <f>($M$26*$I$31*D33)</f>
        <v>-3.3096357776641293E-4</v>
      </c>
      <c r="F33" s="13">
        <v>0.5</v>
      </c>
      <c r="G33" s="14">
        <f>(F33+E33)</f>
        <v>0.49966903642223359</v>
      </c>
      <c r="O33" s="21"/>
      <c r="P33" s="21"/>
      <c r="Q33" s="21"/>
      <c r="R33" s="21"/>
      <c r="S33" s="21"/>
      <c r="T33" s="11"/>
    </row>
    <row r="34" spans="2:20" x14ac:dyDescent="0.3">
      <c r="B34" s="12" t="s">
        <v>3</v>
      </c>
      <c r="C34" s="13" t="s">
        <v>5</v>
      </c>
      <c r="D34" s="13">
        <f>(S10)</f>
        <v>0.85320966019861766</v>
      </c>
      <c r="E34" s="13">
        <f t="shared" ref="E34:E35" si="3">($M$26*$I$31*D34)</f>
        <v>-2.8238132172419997E-4</v>
      </c>
      <c r="F34" s="13">
        <v>0.9</v>
      </c>
      <c r="G34" s="14">
        <f t="shared" ref="G34:G35" si="4">(F34+E34)</f>
        <v>0.89971761867827582</v>
      </c>
      <c r="O34" s="21"/>
      <c r="P34" s="21"/>
      <c r="Q34" s="21"/>
      <c r="R34" s="21"/>
      <c r="S34" s="21"/>
      <c r="T34" s="11"/>
    </row>
    <row r="35" spans="2:20" ht="15" thickBot="1" x14ac:dyDescent="0.35">
      <c r="B35" s="18" t="s">
        <v>4</v>
      </c>
      <c r="C35" s="19" t="s">
        <v>5</v>
      </c>
      <c r="D35" s="19">
        <f>(S20)</f>
        <v>0.82346472522088332</v>
      </c>
      <c r="E35" s="19">
        <f t="shared" si="3"/>
        <v>-2.7253683162353965E-4</v>
      </c>
      <c r="F35" s="19">
        <v>0.9</v>
      </c>
      <c r="G35" s="20">
        <f t="shared" si="4"/>
        <v>0.89972746316837648</v>
      </c>
      <c r="I35" s="55"/>
      <c r="J35" s="55"/>
      <c r="K35" s="11"/>
      <c r="O35" s="52"/>
      <c r="P35" s="52"/>
      <c r="Q35" s="52"/>
      <c r="R35" s="52"/>
      <c r="S35" s="21"/>
      <c r="T35" s="11"/>
    </row>
    <row r="36" spans="2:20" ht="15" thickBot="1" x14ac:dyDescent="0.35">
      <c r="I36" s="56"/>
      <c r="J36" s="56"/>
      <c r="K36" s="11"/>
      <c r="O36" s="52"/>
      <c r="P36" s="52"/>
      <c r="Q36" s="52"/>
      <c r="R36" s="52"/>
      <c r="S36" s="52"/>
      <c r="T36" s="11"/>
    </row>
    <row r="37" spans="2:20" ht="15" thickBot="1" x14ac:dyDescent="0.35">
      <c r="B37" s="7" t="s">
        <v>10</v>
      </c>
      <c r="C37" s="8" t="s">
        <v>11</v>
      </c>
      <c r="D37" s="8" t="s">
        <v>24</v>
      </c>
      <c r="E37" s="8" t="s">
        <v>27</v>
      </c>
      <c r="F37" s="8" t="s">
        <v>25</v>
      </c>
      <c r="G37" s="9" t="s">
        <v>26</v>
      </c>
      <c r="O37" s="52"/>
      <c r="P37" s="21"/>
      <c r="Q37" s="52"/>
      <c r="R37" s="52"/>
      <c r="S37" s="52"/>
      <c r="T37" s="11"/>
    </row>
    <row r="38" spans="2:20" x14ac:dyDescent="0.3">
      <c r="B38" s="12" t="s">
        <v>2</v>
      </c>
      <c r="C38" s="13" t="s">
        <v>3</v>
      </c>
      <c r="D38" s="13">
        <f>(C3)</f>
        <v>1</v>
      </c>
      <c r="E38" s="13">
        <f>($M$26*$I$31*D38)</f>
        <v>-3.3096357776641293E-4</v>
      </c>
      <c r="F38" s="13">
        <f>(F3)</f>
        <v>0.5</v>
      </c>
      <c r="G38" s="14">
        <f>(F38+E38)</f>
        <v>0.49966903642223359</v>
      </c>
      <c r="I38" s="38" t="s">
        <v>30</v>
      </c>
      <c r="J38" s="39"/>
      <c r="O38" s="11"/>
      <c r="P38" s="11"/>
      <c r="Q38" s="11"/>
      <c r="R38" s="11"/>
      <c r="S38" s="11"/>
      <c r="T38" s="11"/>
    </row>
    <row r="39" spans="2:20" ht="15" thickBot="1" x14ac:dyDescent="0.35">
      <c r="B39" s="12" t="s">
        <v>15</v>
      </c>
      <c r="C39" s="13" t="s">
        <v>3</v>
      </c>
      <c r="D39" s="13">
        <f t="shared" ref="D39:D42" si="5">(C4)</f>
        <v>0.4</v>
      </c>
      <c r="E39" s="13">
        <f t="shared" ref="E39:E42" si="6">($M$26*$I$31*D39)</f>
        <v>-1.3238543110656519E-4</v>
      </c>
      <c r="F39" s="13">
        <f t="shared" ref="F39:F42" si="7">(F4)</f>
        <v>0.6</v>
      </c>
      <c r="G39" s="14">
        <f t="shared" ref="G39:G42" si="8">(F39+E39)</f>
        <v>0.59986761456889337</v>
      </c>
      <c r="I39" s="41">
        <f>S10*(1-S10)*R24*I31</f>
        <v>-3.7305765152512898E-4</v>
      </c>
      <c r="J39" s="40"/>
      <c r="O39" s="11"/>
      <c r="P39" s="11"/>
      <c r="Q39" s="11"/>
      <c r="R39" s="11"/>
      <c r="S39" s="11"/>
      <c r="T39" s="11"/>
    </row>
    <row r="40" spans="2:20" x14ac:dyDescent="0.3">
      <c r="B40" s="12" t="s">
        <v>16</v>
      </c>
      <c r="C40" s="13" t="s">
        <v>3</v>
      </c>
      <c r="D40" s="13">
        <f t="shared" si="5"/>
        <v>0.7</v>
      </c>
      <c r="E40" s="13">
        <f t="shared" si="6"/>
        <v>-2.3167450443648904E-4</v>
      </c>
      <c r="F40" s="13">
        <f t="shared" si="7"/>
        <v>0.8</v>
      </c>
      <c r="G40" s="14">
        <f t="shared" si="8"/>
        <v>0.79976832549556354</v>
      </c>
    </row>
    <row r="41" spans="2:20" x14ac:dyDescent="0.3">
      <c r="B41" s="12" t="s">
        <v>17</v>
      </c>
      <c r="C41" s="13" t="s">
        <v>3</v>
      </c>
      <c r="D41" s="13">
        <f t="shared" si="5"/>
        <v>0.7</v>
      </c>
      <c r="E41" s="13">
        <f t="shared" si="6"/>
        <v>-2.3167450443648904E-4</v>
      </c>
      <c r="F41" s="13">
        <f t="shared" si="7"/>
        <v>0.6</v>
      </c>
      <c r="G41" s="14">
        <f t="shared" si="8"/>
        <v>0.59976832549556347</v>
      </c>
      <c r="I41" s="11"/>
      <c r="J41" s="11"/>
      <c r="K41" s="11"/>
      <c r="L41" s="11"/>
    </row>
    <row r="42" spans="2:20" ht="15" thickBot="1" x14ac:dyDescent="0.35">
      <c r="B42" s="18" t="s">
        <v>28</v>
      </c>
      <c r="C42" s="19" t="s">
        <v>3</v>
      </c>
      <c r="D42" s="19">
        <f t="shared" si="5"/>
        <v>0.2</v>
      </c>
      <c r="E42" s="19">
        <f t="shared" si="6"/>
        <v>-6.6192715553282594E-5</v>
      </c>
      <c r="F42" s="19">
        <f t="shared" si="7"/>
        <v>0.2</v>
      </c>
      <c r="G42" s="20">
        <f t="shared" si="8"/>
        <v>0.19993380728444674</v>
      </c>
      <c r="I42" s="55"/>
      <c r="J42" s="55"/>
      <c r="K42" s="11"/>
      <c r="L42" s="48"/>
    </row>
    <row r="43" spans="2:20" ht="15" thickBot="1" x14ac:dyDescent="0.35">
      <c r="I43" s="57"/>
      <c r="J43" s="56"/>
      <c r="K43" s="11"/>
      <c r="L43" s="48"/>
    </row>
    <row r="44" spans="2:20" ht="15" thickBot="1" x14ac:dyDescent="0.35">
      <c r="B44" s="7" t="s">
        <v>10</v>
      </c>
      <c r="C44" s="8" t="s">
        <v>11</v>
      </c>
      <c r="D44" s="8" t="s">
        <v>24</v>
      </c>
      <c r="E44" s="8" t="s">
        <v>27</v>
      </c>
      <c r="F44" s="8" t="s">
        <v>25</v>
      </c>
      <c r="G44" s="9" t="s">
        <v>26</v>
      </c>
      <c r="I44" s="11"/>
      <c r="J44" s="11"/>
      <c r="K44" s="11"/>
      <c r="L44" s="48"/>
    </row>
    <row r="45" spans="2:20" x14ac:dyDescent="0.3">
      <c r="B45" s="12" t="s">
        <v>2</v>
      </c>
      <c r="C45" s="13" t="s">
        <v>4</v>
      </c>
      <c r="D45" s="13">
        <f>(C3)</f>
        <v>1</v>
      </c>
      <c r="E45" s="13">
        <f>$M$26*$I$46*D45</f>
        <v>-4.3301128012282291E-5</v>
      </c>
      <c r="F45" s="13">
        <f>(G3)</f>
        <v>0.7</v>
      </c>
      <c r="G45" s="14">
        <f>(F45+E45)</f>
        <v>0.69995669887198764</v>
      </c>
      <c r="I45" s="38" t="s">
        <v>31</v>
      </c>
      <c r="J45" s="39"/>
      <c r="K45" s="11"/>
      <c r="L45" s="48"/>
    </row>
    <row r="46" spans="2:20" ht="15" thickBot="1" x14ac:dyDescent="0.35">
      <c r="B46" s="12" t="s">
        <v>15</v>
      </c>
      <c r="C46" s="13" t="s">
        <v>4</v>
      </c>
      <c r="D46" s="13">
        <f t="shared" ref="D46:D49" si="9">(C4)</f>
        <v>0.4</v>
      </c>
      <c r="E46" s="13">
        <f t="shared" ref="E46:E49" si="10">$M$26*$I$46*D46</f>
        <v>-1.7320451204912917E-5</v>
      </c>
      <c r="F46" s="13">
        <f t="shared" ref="F46:F49" si="11">(G4)</f>
        <v>0.9</v>
      </c>
      <c r="G46" s="14">
        <f t="shared" ref="G46:G49" si="12">(F46+E46)</f>
        <v>0.89998267954879507</v>
      </c>
      <c r="I46" s="41">
        <f xml:space="preserve"> S20 * (1 - S20) * R25 * I31</f>
        <v>-4.3301128012282285E-4</v>
      </c>
      <c r="J46" s="40"/>
      <c r="K46" s="11"/>
      <c r="L46" s="48"/>
    </row>
    <row r="47" spans="2:20" ht="13.8" customHeight="1" x14ac:dyDescent="0.3">
      <c r="B47" s="12" t="s">
        <v>16</v>
      </c>
      <c r="C47" s="13" t="s">
        <v>4</v>
      </c>
      <c r="D47" s="13">
        <f t="shared" si="9"/>
        <v>0.7</v>
      </c>
      <c r="E47" s="13">
        <f t="shared" si="10"/>
        <v>-3.0310789608597602E-5</v>
      </c>
      <c r="F47" s="13">
        <f t="shared" si="11"/>
        <v>0.8</v>
      </c>
      <c r="G47" s="14">
        <f t="shared" si="12"/>
        <v>0.79996968921039147</v>
      </c>
      <c r="I47" s="11"/>
      <c r="J47" s="11"/>
      <c r="K47" s="11"/>
      <c r="L47" s="48"/>
    </row>
    <row r="48" spans="2:20" x14ac:dyDescent="0.3">
      <c r="B48" s="12" t="s">
        <v>17</v>
      </c>
      <c r="C48" s="13" t="s">
        <v>4</v>
      </c>
      <c r="D48" s="13">
        <f t="shared" si="9"/>
        <v>0.7</v>
      </c>
      <c r="E48" s="13">
        <f t="shared" si="10"/>
        <v>-3.0310789608597602E-5</v>
      </c>
      <c r="F48" s="13">
        <f t="shared" si="11"/>
        <v>0.4</v>
      </c>
      <c r="G48" s="14">
        <f t="shared" si="12"/>
        <v>0.39996968921039144</v>
      </c>
      <c r="I48" s="11"/>
      <c r="J48" s="11"/>
      <c r="K48" s="11"/>
      <c r="L48" s="48"/>
    </row>
    <row r="49" spans="2:12" ht="15" thickBot="1" x14ac:dyDescent="0.35">
      <c r="B49" s="18" t="s">
        <v>28</v>
      </c>
      <c r="C49" s="19" t="s">
        <v>4</v>
      </c>
      <c r="D49" s="19">
        <f t="shared" si="9"/>
        <v>0.2</v>
      </c>
      <c r="E49" s="19">
        <f t="shared" si="10"/>
        <v>-8.6602256024564585E-6</v>
      </c>
      <c r="F49" s="19">
        <f t="shared" si="11"/>
        <v>0.2</v>
      </c>
      <c r="G49" s="20">
        <f t="shared" si="12"/>
        <v>0.19999133977439756</v>
      </c>
      <c r="I49" s="55"/>
      <c r="J49" s="55"/>
      <c r="K49" s="11"/>
      <c r="L49" s="48"/>
    </row>
    <row r="50" spans="2:12" x14ac:dyDescent="0.3">
      <c r="I50" s="57"/>
      <c r="J50" s="56"/>
      <c r="K50" s="11"/>
      <c r="L50" s="48"/>
    </row>
  </sheetData>
  <mergeCells count="16">
    <mergeCell ref="I31:J31"/>
    <mergeCell ref="I38:J38"/>
    <mergeCell ref="I39:J39"/>
    <mergeCell ref="I45:J45"/>
    <mergeCell ref="I46:J46"/>
    <mergeCell ref="P1:R1"/>
    <mergeCell ref="K26:L26"/>
    <mergeCell ref="K28:L28"/>
    <mergeCell ref="K27:L27"/>
    <mergeCell ref="I30:J30"/>
    <mergeCell ref="I49:J49"/>
    <mergeCell ref="I50:J50"/>
    <mergeCell ref="I35:J35"/>
    <mergeCell ref="I36:J36"/>
    <mergeCell ref="I42:J42"/>
    <mergeCell ref="I43:J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2021-12-05T00:41:02Z</dcterms:created>
  <dcterms:modified xsi:type="dcterms:W3CDTF">2021-12-15T20:24:39Z</dcterms:modified>
</cp:coreProperties>
</file>