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hub\CS513_KnowledgeDiscoveryDataMining\HW5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40" i="1"/>
  <c r="I44" i="1"/>
  <c r="I48" i="1"/>
  <c r="I52" i="1"/>
  <c r="I56" i="1"/>
  <c r="I32" i="1"/>
  <c r="I28" i="1"/>
  <c r="H32" i="1"/>
  <c r="J32" i="1" s="1"/>
  <c r="H36" i="1"/>
  <c r="J36" i="1" s="1"/>
  <c r="H40" i="1"/>
  <c r="J40" i="1" s="1"/>
  <c r="H44" i="1"/>
  <c r="J44" i="1" s="1"/>
  <c r="H48" i="1"/>
  <c r="J48" i="1" s="1"/>
  <c r="H52" i="1"/>
  <c r="J52" i="1" s="1"/>
  <c r="H56" i="1"/>
  <c r="J56" i="1" s="1"/>
  <c r="H28" i="1"/>
  <c r="J28" i="1" s="1"/>
  <c r="H18" i="1"/>
  <c r="H19" i="1"/>
  <c r="H20" i="1"/>
  <c r="H21" i="1"/>
  <c r="H22" i="1"/>
  <c r="H23" i="1"/>
  <c r="H24" i="1"/>
  <c r="H25" i="1"/>
  <c r="H17" i="1"/>
  <c r="I17" i="1"/>
  <c r="J17" i="1" s="1"/>
  <c r="K5" i="1"/>
  <c r="K6" i="1"/>
  <c r="K7" i="1"/>
  <c r="K4" i="1"/>
  <c r="K8" i="1" s="1"/>
  <c r="R17" i="1" l="1"/>
  <c r="O17" i="1"/>
  <c r="M17" i="1"/>
  <c r="N17" i="1" s="1"/>
  <c r="K17" i="1"/>
  <c r="L17" i="1" s="1"/>
  <c r="Q17" i="1" s="1"/>
  <c r="R25" i="1"/>
  <c r="O25" i="1"/>
  <c r="P25" i="1" s="1"/>
  <c r="M25" i="1"/>
  <c r="N25" i="1" s="1"/>
  <c r="K25" i="1"/>
  <c r="L25" i="1" s="1"/>
  <c r="Q25" i="1" s="1"/>
  <c r="I25" i="1"/>
  <c r="R24" i="1"/>
  <c r="O24" i="1"/>
  <c r="P24" i="1" s="1"/>
  <c r="M24" i="1"/>
  <c r="N24" i="1" s="1"/>
  <c r="K24" i="1"/>
  <c r="L24" i="1" s="1"/>
  <c r="Q24" i="1" s="1"/>
  <c r="I24" i="1"/>
  <c r="R23" i="1"/>
  <c r="O23" i="1"/>
  <c r="M23" i="1"/>
  <c r="N23" i="1" s="1"/>
  <c r="K23" i="1"/>
  <c r="L23" i="1" s="1"/>
  <c r="I23" i="1"/>
  <c r="J23" i="1" s="1"/>
  <c r="Q23" i="1" s="1"/>
  <c r="R22" i="1"/>
  <c r="O22" i="1"/>
  <c r="M22" i="1"/>
  <c r="N22" i="1" s="1"/>
  <c r="K22" i="1"/>
  <c r="L22" i="1" s="1"/>
  <c r="I22" i="1"/>
  <c r="J22" i="1" s="1"/>
  <c r="Q22" i="1" s="1"/>
  <c r="R21" i="1"/>
  <c r="O21" i="1"/>
  <c r="P21" i="1" s="1"/>
  <c r="M21" i="1"/>
  <c r="N21" i="1" s="1"/>
  <c r="K21" i="1"/>
  <c r="L21" i="1" s="1"/>
  <c r="Q21" i="1" s="1"/>
  <c r="I21" i="1"/>
  <c r="R20" i="1"/>
  <c r="O20" i="1"/>
  <c r="M20" i="1"/>
  <c r="K20" i="1"/>
  <c r="L20" i="1" s="1"/>
  <c r="I20" i="1"/>
  <c r="J20" i="1" s="1"/>
  <c r="Q20" i="1" s="1"/>
  <c r="R19" i="1"/>
  <c r="O19" i="1"/>
  <c r="M19" i="1"/>
  <c r="N19" i="1" s="1"/>
  <c r="K19" i="1"/>
  <c r="L19" i="1" s="1"/>
  <c r="Q19" i="1" s="1"/>
  <c r="I19" i="1"/>
  <c r="R18" i="1"/>
  <c r="O18" i="1"/>
  <c r="P18" i="1" s="1"/>
  <c r="M18" i="1"/>
  <c r="N18" i="1" s="1"/>
  <c r="Q18" i="1" s="1"/>
  <c r="K18" i="1"/>
  <c r="I18" i="1"/>
  <c r="S18" i="1" l="1"/>
  <c r="S19" i="1"/>
  <c r="S20" i="1"/>
  <c r="S21" i="1"/>
  <c r="S22" i="1"/>
  <c r="S23" i="1"/>
  <c r="S24" i="1"/>
  <c r="S25" i="1"/>
  <c r="S17" i="1"/>
  <c r="T17" i="1" s="1"/>
  <c r="U17" i="1" s="1"/>
  <c r="T23" i="1" l="1"/>
  <c r="U23" i="1" s="1"/>
  <c r="T21" i="1"/>
  <c r="U21" i="1" s="1"/>
</calcChain>
</file>

<file path=xl/sharedStrings.xml><?xml version="1.0" encoding="utf-8"?>
<sst xmlns="http://schemas.openxmlformats.org/spreadsheetml/2006/main" count="168" uniqueCount="74">
  <si>
    <t>Occupation</t>
  </si>
  <si>
    <t>Gender</t>
  </si>
  <si>
    <t>Age</t>
  </si>
  <si>
    <t>Age Levels</t>
  </si>
  <si>
    <t>Salary</t>
  </si>
  <si>
    <t>Salary Levels</t>
  </si>
  <si>
    <t>Split</t>
  </si>
  <si>
    <t>Left Node</t>
  </si>
  <si>
    <t>Right Node</t>
  </si>
  <si>
    <t>Service</t>
  </si>
  <si>
    <t>Female</t>
  </si>
  <si>
    <t>&lt;=50</t>
  </si>
  <si>
    <t>Level 3</t>
  </si>
  <si>
    <t>Pj</t>
  </si>
  <si>
    <t>-  (Pj* log(Pj)</t>
  </si>
  <si>
    <t>Occupation = Service</t>
  </si>
  <si>
    <t>Occupation = {Management, Sales, Staff}</t>
  </si>
  <si>
    <t>Male</t>
  </si>
  <si>
    <t>&lt;=30</t>
  </si>
  <si>
    <t>Level 1</t>
  </si>
  <si>
    <t>Occupation = Management</t>
  </si>
  <si>
    <t>Occupation = {Service, Sales, Staff}</t>
  </si>
  <si>
    <t>&lt;=40</t>
  </si>
  <si>
    <t>Level 2</t>
  </si>
  <si>
    <t>Occupation = Sales</t>
  </si>
  <si>
    <t>Occupation = {Service, Management, Staff}</t>
  </si>
  <si>
    <t>Management</t>
  </si>
  <si>
    <t>Occupation = Staff</t>
  </si>
  <si>
    <t>Occupation = {Service, Management, Sales}</t>
  </si>
  <si>
    <t>Level 4</t>
  </si>
  <si>
    <t>Gender = Female</t>
  </si>
  <si>
    <t>Gender = Male</t>
  </si>
  <si>
    <t>Total Entropy</t>
  </si>
  <si>
    <t>Age &lt;= 30</t>
  </si>
  <si>
    <t>Age &gt; 30</t>
  </si>
  <si>
    <t>31&lt;=Age &lt; =40</t>
  </si>
  <si>
    <t>not 31&lt;=Age &lt; =40</t>
  </si>
  <si>
    <t>Sales</t>
  </si>
  <si>
    <t>Age &lt;= 50</t>
  </si>
  <si>
    <t>Not Age &lt;= 50</t>
  </si>
  <si>
    <t>Staff</t>
  </si>
  <si>
    <t>Salary Level</t>
  </si>
  <si>
    <t>Result</t>
  </si>
  <si>
    <t>Child Nodes</t>
  </si>
  <si>
    <t>L1</t>
  </si>
  <si>
    <t>L2</t>
  </si>
  <si>
    <t>L3</t>
  </si>
  <si>
    <t>L4</t>
  </si>
  <si>
    <t>total</t>
  </si>
  <si>
    <t>pj</t>
  </si>
  <si>
    <t>-pj*LOG2(pj)</t>
  </si>
  <si>
    <t>∑-pj*log2(pj)</t>
  </si>
  <si>
    <t>PCT</t>
  </si>
  <si>
    <t>H(T)</t>
  </si>
  <si>
    <t>Entropy</t>
  </si>
  <si>
    <t>Information Gain</t>
  </si>
  <si>
    <t>&gt;=31-40</t>
  </si>
  <si>
    <t>&gt;40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</si>
  <si>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</si>
  <si>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</si>
  <si>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</si>
  <si>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</si>
  <si>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</si>
  <si>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</si>
  <si>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</si>
  <si>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</si>
  <si>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</si>
  <si>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Root</t>
  </si>
  <si>
    <t>Occupation Management</t>
  </si>
  <si>
    <t>Occupation Service / Sales / Staff</t>
  </si>
  <si>
    <t>Gender Female</t>
  </si>
  <si>
    <t>Gender Male</t>
  </si>
  <si>
    <t>Age &lt;= 50 and Age &gt;30</t>
  </si>
  <si>
    <t>Age &lt; 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</si>
</sst>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1" fillId="0" borderId="1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wrapText="1"/>
    </xf>
    <xf numFmtId="6" fontId="0" fillId="0" borderId="3" xfId="0" applyNumberFormat="1" applyBorder="1" applyAlignment="1">
      <alignment wrapText="1"/>
    </xf>
    <xf numFmtId="6" fontId="0" fillId="0" borderId="2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6" xfId="0" quotePrefix="1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6" fontId="0" fillId="0" borderId="0" xfId="0" applyNumberFormat="1" applyAlignment="1">
      <alignment wrapText="1"/>
    </xf>
    <xf numFmtId="6" fontId="0" fillId="0" borderId="5" xfId="0" applyNumberFormat="1" applyBorder="1" applyAlignment="1">
      <alignment wrapText="1"/>
    </xf>
    <xf numFmtId="0" fontId="3" fillId="0" borderId="3" xfId="0" applyFont="1" applyBorder="1" applyAlignment="1">
      <alignment wrapText="1"/>
    </xf>
    <xf numFmtId="2" fontId="3" fillId="0" borderId="1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6" fontId="0" fillId="0" borderId="8" xfId="0" applyNumberFormat="1" applyBorder="1" applyAlignment="1">
      <alignment wrapText="1"/>
    </xf>
    <xf numFmtId="6" fontId="0" fillId="0" borderId="7" xfId="0" applyNumberFormat="1" applyBorder="1" applyAlignment="1">
      <alignment wrapText="1"/>
    </xf>
    <xf numFmtId="2" fontId="3" fillId="0" borderId="11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2" fontId="3" fillId="0" borderId="12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49" fontId="0" fillId="0" borderId="13" xfId="0" applyNumberForma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15" xfId="0" applyNumberFormat="1" applyFont="1" applyBorder="1" applyAlignment="1">
      <alignment wrapText="1"/>
    </xf>
    <xf numFmtId="49" fontId="2" fillId="0" borderId="15" xfId="0" applyNumberFormat="1" applyFont="1" applyBorder="1" applyAlignment="1">
      <alignment wrapText="1"/>
    </xf>
    <xf numFmtId="49" fontId="1" fillId="0" borderId="14" xfId="0" applyNumberFormat="1" applyFont="1" applyBorder="1" applyAlignment="1">
      <alignment wrapText="1"/>
    </xf>
    <xf numFmtId="49" fontId="0" fillId="0" borderId="0" xfId="0" applyNumberFormat="1" applyAlignment="1">
      <alignment wrapText="1"/>
    </xf>
    <xf numFmtId="0" fontId="1" fillId="0" borderId="5" xfId="0" applyFont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1" fillId="2" borderId="6" xfId="0" applyNumberFormat="1" applyFont="1" applyFill="1" applyBorder="1" applyAlignment="1">
      <alignment wrapText="1"/>
    </xf>
    <xf numFmtId="164" fontId="0" fillId="0" borderId="6" xfId="0" applyNumberForma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8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64" fontId="0" fillId="0" borderId="5" xfId="0" applyNumberFormat="1" applyBorder="1" applyAlignment="1">
      <alignment wrapText="1"/>
    </xf>
    <xf numFmtId="0" fontId="1" fillId="0" borderId="12" xfId="0" applyFon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2" borderId="6" xfId="0" applyNumberForma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3" fillId="0" borderId="0" xfId="0" quotePrefix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27</xdr:row>
      <xdr:rowOff>9525</xdr:rowOff>
    </xdr:from>
    <xdr:to>
      <xdr:col>15</xdr:col>
      <xdr:colOff>771525</xdr:colOff>
      <xdr:row>27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C5EC87E-A6C5-417B-BBD0-6867688F73CE}"/>
            </a:ext>
          </a:extLst>
        </xdr:cNvPr>
        <xdr:cNvCxnSpPr>
          <a:cxnSpLocks/>
        </xdr:cNvCxnSpPr>
      </xdr:nvCxnSpPr>
      <xdr:spPr>
        <a:xfrm flipV="1">
          <a:off x="11839575" y="5019675"/>
          <a:ext cx="2600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1304925</xdr:colOff>
      <xdr:row>26</xdr:row>
      <xdr:rowOff>180975</xdr:rowOff>
    </xdr:from>
    <xdr:to>
      <xdr:col>19</xdr:col>
      <xdr:colOff>990600</xdr:colOff>
      <xdr:row>27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D0FDCEFD-AE90-44AD-84FB-EC43247D24EB}"/>
            </a:ext>
            <a:ext uri="{147F2762-F138-4A5C-976F-8EAC2B608ADB}">
              <a16:predDERef xmlns:a16="http://schemas.microsoft.com/office/drawing/2014/main" xmlns="" pred="{0C5EC87E-A6C5-417B-BBD0-6867688F73CE}"/>
            </a:ext>
          </a:extLst>
        </xdr:cNvPr>
        <xdr:cNvCxnSpPr>
          <a:cxnSpLocks/>
        </xdr:cNvCxnSpPr>
      </xdr:nvCxnSpPr>
      <xdr:spPr>
        <a:xfrm flipV="1">
          <a:off x="15782925" y="5000625"/>
          <a:ext cx="2600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27</xdr:row>
      <xdr:rowOff>9525</xdr:rowOff>
    </xdr:from>
    <xdr:to>
      <xdr:col>13</xdr:col>
      <xdr:colOff>552450</xdr:colOff>
      <xdr:row>28</xdr:row>
      <xdr:rowOff>142875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6F589904-39F1-4BCA-946B-9B8EA91E9A54}"/>
            </a:ext>
            <a:ext uri="{147F2762-F138-4A5C-976F-8EAC2B608ADB}">
              <a16:predDERef xmlns:a16="http://schemas.microsoft.com/office/drawing/2014/main" xmlns="" pred="{D0FDCEFD-AE90-44AD-84FB-EC43247D24EB}"/>
            </a:ext>
          </a:extLst>
        </xdr:cNvPr>
        <xdr:cNvCxnSpPr>
          <a:cxnSpLocks/>
        </xdr:cNvCxnSpPr>
      </xdr:nvCxnSpPr>
      <xdr:spPr>
        <a:xfrm>
          <a:off x="11858625" y="5019675"/>
          <a:ext cx="0" cy="3238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990600</xdr:colOff>
      <xdr:row>26</xdr:row>
      <xdr:rowOff>180975</xdr:rowOff>
    </xdr:from>
    <xdr:to>
      <xdr:col>19</xdr:col>
      <xdr:colOff>1000125</xdr:colOff>
      <xdr:row>28</xdr:row>
      <xdr:rowOff>114300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37F24F5F-AFD2-496C-92B1-4749058E2A74}"/>
            </a:ext>
            <a:ext uri="{147F2762-F138-4A5C-976F-8EAC2B608ADB}">
              <a16:predDERef xmlns:a16="http://schemas.microsoft.com/office/drawing/2014/main" xmlns="" pred="{6F589904-39F1-4BCA-946B-9B8EA91E9A54}"/>
            </a:ext>
          </a:extLst>
        </xdr:cNvPr>
        <xdr:cNvCxnSpPr>
          <a:cxnSpLocks/>
        </xdr:cNvCxnSpPr>
      </xdr:nvCxnSpPr>
      <xdr:spPr>
        <a:xfrm>
          <a:off x="18383250" y="5000625"/>
          <a:ext cx="9525" cy="3143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30</xdr:row>
      <xdr:rowOff>123825</xdr:rowOff>
    </xdr:from>
    <xdr:to>
      <xdr:col>13</xdr:col>
      <xdr:colOff>19050</xdr:colOff>
      <xdr:row>32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9A4C134C-8D5B-4876-B77C-08C8835AB91B}"/>
            </a:ext>
            <a:ext uri="{147F2762-F138-4A5C-976F-8EAC2B608ADB}">
              <a16:predDERef xmlns:a16="http://schemas.microsoft.com/office/drawing/2014/main" xmlns="" pred="{37F24F5F-AFD2-496C-92B1-4749058E2A74}"/>
            </a:ext>
          </a:extLst>
        </xdr:cNvPr>
        <xdr:cNvCxnSpPr>
          <a:cxnSpLocks/>
        </xdr:cNvCxnSpPr>
      </xdr:nvCxnSpPr>
      <xdr:spPr>
        <a:xfrm flipH="1">
          <a:off x="10772775" y="57054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1247775</xdr:colOff>
      <xdr:row>30</xdr:row>
      <xdr:rowOff>0</xdr:rowOff>
    </xdr:from>
    <xdr:to>
      <xdr:col>15</xdr:col>
      <xdr:colOff>266700</xdr:colOff>
      <xdr:row>31</xdr:row>
      <xdr:rowOff>171450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xmlns="" id="{AFD6666E-1C47-402E-9155-21C4A52F0691}"/>
            </a:ext>
            <a:ext uri="{147F2762-F138-4A5C-976F-8EAC2B608ADB}">
              <a16:predDERef xmlns:a16="http://schemas.microsoft.com/office/drawing/2014/main" xmlns="" pred="{9A4C134C-8D5B-4876-B77C-08C8835AB91B}"/>
            </a:ext>
          </a:extLst>
        </xdr:cNvPr>
        <xdr:cNvCxnSpPr>
          <a:cxnSpLocks/>
        </xdr:cNvCxnSpPr>
      </xdr:nvCxnSpPr>
      <xdr:spPr>
        <a:xfrm>
          <a:off x="12553950" y="5581650"/>
          <a:ext cx="138112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30</xdr:row>
      <xdr:rowOff>0</xdr:rowOff>
    </xdr:from>
    <xdr:to>
      <xdr:col>19</xdr:col>
      <xdr:colOff>9525</xdr:colOff>
      <xdr:row>31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1F37EC3C-1F44-4AA7-BF06-C7A8420478F8}"/>
            </a:ext>
            <a:ext uri="{147F2762-F138-4A5C-976F-8EAC2B608ADB}">
              <a16:predDERef xmlns:a16="http://schemas.microsoft.com/office/drawing/2014/main" xmlns="" pred="{AFD6666E-1C47-402E-9155-21C4A52F0691}"/>
            </a:ext>
          </a:extLst>
        </xdr:cNvPr>
        <xdr:cNvCxnSpPr>
          <a:cxnSpLocks/>
        </xdr:cNvCxnSpPr>
      </xdr:nvCxnSpPr>
      <xdr:spPr>
        <a:xfrm flipH="1">
          <a:off x="16992600" y="5581650"/>
          <a:ext cx="40957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1323975</xdr:colOff>
      <xdr:row>30</xdr:row>
      <xdr:rowOff>9525</xdr:rowOff>
    </xdr:from>
    <xdr:to>
      <xdr:col>20</xdr:col>
      <xdr:colOff>409575</xdr:colOff>
      <xdr:row>31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AEFFCCBD-AD2E-4997-81A3-A4BADA381998}"/>
            </a:ext>
            <a:ext uri="{147F2762-F138-4A5C-976F-8EAC2B608ADB}">
              <a16:predDERef xmlns:a16="http://schemas.microsoft.com/office/drawing/2014/main" xmlns="" pred="{1F37EC3C-1F44-4AA7-BF06-C7A8420478F8}"/>
            </a:ext>
          </a:extLst>
        </xdr:cNvPr>
        <xdr:cNvCxnSpPr>
          <a:cxnSpLocks/>
        </xdr:cNvCxnSpPr>
      </xdr:nvCxnSpPr>
      <xdr:spPr>
        <a:xfrm>
          <a:off x="18716625" y="55911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33</xdr:row>
      <xdr:rowOff>85725</xdr:rowOff>
    </xdr:from>
    <xdr:to>
      <xdr:col>12</xdr:col>
      <xdr:colOff>0</xdr:colOff>
      <xdr:row>34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42320D1B-0A83-4886-89C6-D7D1FBFCA93E}"/>
            </a:ext>
            <a:ext uri="{147F2762-F138-4A5C-976F-8EAC2B608ADB}">
              <a16:predDERef xmlns:a16="http://schemas.microsoft.com/office/drawing/2014/main" xmlns="" pred="{AEFFCCBD-AD2E-4997-81A3-A4BADA381998}"/>
            </a:ext>
          </a:extLst>
        </xdr:cNvPr>
        <xdr:cNvCxnSpPr>
          <a:cxnSpLocks/>
        </xdr:cNvCxnSpPr>
      </xdr:nvCxnSpPr>
      <xdr:spPr>
        <a:xfrm flipH="1">
          <a:off x="9553575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33</xdr:row>
      <xdr:rowOff>171450</xdr:rowOff>
    </xdr:from>
    <xdr:to>
      <xdr:col>12</xdr:col>
      <xdr:colOff>676275</xdr:colOff>
      <xdr:row>35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5AA69E24-8775-44B2-8DE0-0529A1437CD3}"/>
            </a:ext>
            <a:ext uri="{147F2762-F138-4A5C-976F-8EAC2B608ADB}">
              <a16:predDERef xmlns:a16="http://schemas.microsoft.com/office/drawing/2014/main" xmlns="" pred="{42320D1B-0A83-4886-89C6-D7D1FBFCA93E}"/>
            </a:ext>
          </a:extLst>
        </xdr:cNvPr>
        <xdr:cNvCxnSpPr>
          <a:cxnSpLocks/>
        </xdr:cNvCxnSpPr>
      </xdr:nvCxnSpPr>
      <xdr:spPr>
        <a:xfrm>
          <a:off x="1077277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33</xdr:row>
      <xdr:rowOff>85725</xdr:rowOff>
    </xdr:from>
    <xdr:to>
      <xdr:col>14</xdr:col>
      <xdr:colOff>1066800</xdr:colOff>
      <xdr:row>34</xdr:row>
      <xdr:rowOff>171450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xmlns="" id="{BB52375F-4160-4840-AE59-1B494A05CA97}"/>
            </a:ext>
            <a:ext uri="{147F2762-F138-4A5C-976F-8EAC2B608ADB}">
              <a16:predDERef xmlns:a16="http://schemas.microsoft.com/office/drawing/2014/main" xmlns="" pred="{5AA69E24-8775-44B2-8DE0-0529A1437CD3}"/>
            </a:ext>
          </a:extLst>
        </xdr:cNvPr>
        <xdr:cNvCxnSpPr>
          <a:cxnSpLocks/>
        </xdr:cNvCxnSpPr>
      </xdr:nvCxnSpPr>
      <xdr:spPr>
        <a:xfrm flipH="1">
          <a:off x="130873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33</xdr:row>
      <xdr:rowOff>85725</xdr:rowOff>
    </xdr:from>
    <xdr:to>
      <xdr:col>18</xdr:col>
      <xdr:colOff>9525</xdr:colOff>
      <xdr:row>34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xmlns="" id="{B3DDF0C5-50CE-47C0-86EA-9F97F82D6E6F}"/>
            </a:ext>
            <a:ext uri="{147F2762-F138-4A5C-976F-8EAC2B608ADB}">
              <a16:predDERef xmlns:a16="http://schemas.microsoft.com/office/drawing/2014/main" xmlns="" pred="{BB52375F-4160-4840-AE59-1B494A05CA97}"/>
            </a:ext>
          </a:extLst>
        </xdr:cNvPr>
        <xdr:cNvCxnSpPr>
          <a:cxnSpLocks/>
        </xdr:cNvCxnSpPr>
      </xdr:nvCxnSpPr>
      <xdr:spPr>
        <a:xfrm flipH="1">
          <a:off x="159067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33</xdr:row>
      <xdr:rowOff>161925</xdr:rowOff>
    </xdr:from>
    <xdr:to>
      <xdr:col>15</xdr:col>
      <xdr:colOff>409575</xdr:colOff>
      <xdr:row>35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xmlns="" id="{F33657E0-DA33-4696-8EE5-75E57179C081}"/>
            </a:ext>
            <a:ext uri="{147F2762-F138-4A5C-976F-8EAC2B608ADB}">
              <a16:predDERef xmlns:a16="http://schemas.microsoft.com/office/drawing/2014/main" xmlns="" pred="{B3DDF0C5-50CE-47C0-86EA-9F97F82D6E6F}"/>
            </a:ext>
          </a:extLst>
        </xdr:cNvPr>
        <xdr:cNvCxnSpPr>
          <a:cxnSpLocks/>
        </xdr:cNvCxnSpPr>
      </xdr:nvCxnSpPr>
      <xdr:spPr>
        <a:xfrm>
          <a:off x="14068425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33</xdr:row>
      <xdr:rowOff>161925</xdr:rowOff>
    </xdr:from>
    <xdr:to>
      <xdr:col>18</xdr:col>
      <xdr:colOff>476250</xdr:colOff>
      <xdr:row>35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xmlns="" id="{19DBBAFF-928A-43C0-87CC-E04487825996}"/>
            </a:ext>
            <a:ext uri="{147F2762-F138-4A5C-976F-8EAC2B608ADB}">
              <a16:predDERef xmlns:a16="http://schemas.microsoft.com/office/drawing/2014/main" xmlns="" pred="{F33657E0-DA33-4696-8EE5-75E57179C081}"/>
            </a:ext>
          </a:extLst>
        </xdr:cNvPr>
        <xdr:cNvCxnSpPr>
          <a:cxnSpLocks/>
        </xdr:cNvCxnSpPr>
      </xdr:nvCxnSpPr>
      <xdr:spPr>
        <a:xfrm>
          <a:off x="16916400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485775</xdr:colOff>
      <xdr:row>33</xdr:row>
      <xdr:rowOff>171450</xdr:rowOff>
    </xdr:from>
    <xdr:to>
      <xdr:col>20</xdr:col>
      <xdr:colOff>495300</xdr:colOff>
      <xdr:row>35</xdr:row>
      <xdr:rowOff>9525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xmlns="" id="{7CCE18BA-5346-47F7-AB1F-207328CFD89D}"/>
            </a:ext>
            <a:ext uri="{147F2762-F138-4A5C-976F-8EAC2B608ADB}">
              <a16:predDERef xmlns:a16="http://schemas.microsoft.com/office/drawing/2014/main" xmlns="" pred="{19DBBAFF-928A-43C0-87CC-E04487825996}"/>
            </a:ext>
          </a:extLst>
        </xdr:cNvPr>
        <xdr:cNvCxnSpPr>
          <a:cxnSpLocks/>
        </xdr:cNvCxnSpPr>
      </xdr:nvCxnSpPr>
      <xdr:spPr>
        <a:xfrm>
          <a:off x="1921192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33</xdr:row>
      <xdr:rowOff>9525</xdr:rowOff>
    </xdr:from>
    <xdr:to>
      <xdr:col>21</xdr:col>
      <xdr:colOff>428625</xdr:colOff>
      <xdr:row>34</xdr:row>
      <xdr:rowOff>171450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xmlns="" id="{D2BE5985-8588-44BC-B8DB-7A8193FE8426}"/>
            </a:ext>
            <a:ext uri="{147F2762-F138-4A5C-976F-8EAC2B608ADB}">
              <a16:predDERef xmlns:a16="http://schemas.microsoft.com/office/drawing/2014/main" xmlns="" pred="{7CCE18BA-5346-47F7-AB1F-207328CFD89D}"/>
            </a:ext>
          </a:extLst>
        </xdr:cNvPr>
        <xdr:cNvCxnSpPr>
          <a:cxnSpLocks/>
        </xdr:cNvCxnSpPr>
      </xdr:nvCxnSpPr>
      <xdr:spPr>
        <a:xfrm>
          <a:off x="19831050" y="61626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abSelected="1" workbookViewId="0">
      <selection activeCell="H13" sqref="H13"/>
    </sheetView>
  </sheetViews>
  <sheetFormatPr defaultColWidth="9.109375" defaultRowHeight="14.4" x14ac:dyDescent="0.3"/>
  <cols>
    <col min="1" max="1" width="1" style="1" customWidth="1"/>
    <col min="2" max="2" width="24.5546875" style="1" customWidth="1"/>
    <col min="3" max="3" width="15.6640625" style="1" customWidth="1"/>
    <col min="4" max="4" width="9.109375" style="1"/>
    <col min="5" max="5" width="15" style="1" customWidth="1"/>
    <col min="6" max="6" width="9.109375" style="1"/>
    <col min="7" max="7" width="13.5546875" style="1" customWidth="1"/>
    <col min="8" max="8" width="9.33203125" style="1" customWidth="1"/>
    <col min="9" max="9" width="13" style="1" customWidth="1"/>
    <col min="10" max="10" width="14" style="1" customWidth="1"/>
    <col min="11" max="12" width="13.5546875" style="1" customWidth="1"/>
    <col min="13" max="13" width="18" style="1" customWidth="1"/>
    <col min="14" max="14" width="19" style="1" customWidth="1"/>
    <col min="15" max="15" width="16.44140625" style="1" customWidth="1"/>
    <col min="16" max="16" width="12.109375" style="1" customWidth="1"/>
    <col min="17" max="17" width="19.6640625" style="1" customWidth="1"/>
    <col min="18" max="18" width="9.88671875" style="1" customWidth="1"/>
    <col min="19" max="19" width="14.109375" style="1" customWidth="1"/>
    <col min="20" max="20" width="20" style="1" customWidth="1"/>
    <col min="21" max="21" width="16.44140625" style="1" customWidth="1"/>
    <col min="22" max="22" width="13.44140625" style="1" customWidth="1"/>
    <col min="23" max="16384" width="9.109375" style="1"/>
  </cols>
  <sheetData>
    <row r="1" spans="2:21" ht="4.5" customHeight="1" x14ac:dyDescent="0.3"/>
    <row r="2" spans="2:2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4"/>
      <c r="I2" s="5" t="s">
        <v>6</v>
      </c>
      <c r="J2" s="6"/>
      <c r="K2" s="6"/>
      <c r="L2" s="6"/>
      <c r="M2" s="7"/>
      <c r="N2" s="71" t="s">
        <v>7</v>
      </c>
      <c r="O2" s="71"/>
      <c r="P2" s="71" t="s">
        <v>8</v>
      </c>
      <c r="Q2" s="75"/>
    </row>
    <row r="3" spans="2:21" x14ac:dyDescent="0.3">
      <c r="B3" s="8" t="s">
        <v>9</v>
      </c>
      <c r="C3" s="8" t="s">
        <v>10</v>
      </c>
      <c r="D3" s="9">
        <v>45</v>
      </c>
      <c r="E3" s="10" t="s">
        <v>11</v>
      </c>
      <c r="F3" s="11">
        <v>48000</v>
      </c>
      <c r="G3" s="12" t="s">
        <v>12</v>
      </c>
      <c r="H3" s="13"/>
      <c r="I3" s="5" t="s">
        <v>5</v>
      </c>
      <c r="J3" s="14" t="s">
        <v>13</v>
      </c>
      <c r="K3" s="15" t="s">
        <v>14</v>
      </c>
      <c r="L3" s="6"/>
      <c r="M3" s="16"/>
      <c r="N3" s="72" t="s">
        <v>15</v>
      </c>
      <c r="O3" s="72"/>
      <c r="P3" s="73" t="s">
        <v>16</v>
      </c>
      <c r="Q3" s="76"/>
    </row>
    <row r="4" spans="2:21" x14ac:dyDescent="0.3">
      <c r="B4" s="17"/>
      <c r="C4" s="17" t="s">
        <v>17</v>
      </c>
      <c r="D4" s="13">
        <v>25</v>
      </c>
      <c r="E4" s="18" t="s">
        <v>18</v>
      </c>
      <c r="F4" s="19">
        <v>25000</v>
      </c>
      <c r="G4" s="20" t="s">
        <v>19</v>
      </c>
      <c r="H4" s="13"/>
      <c r="I4" s="21" t="s">
        <v>19</v>
      </c>
      <c r="J4" s="22">
        <v>0.18181818181818182</v>
      </c>
      <c r="K4" s="16">
        <f>-LOG(J4,2)*J4</f>
        <v>0.44716938520678134</v>
      </c>
      <c r="L4" s="23"/>
      <c r="M4" s="7"/>
      <c r="N4" s="73" t="s">
        <v>20</v>
      </c>
      <c r="O4" s="73"/>
      <c r="P4" s="73" t="s">
        <v>21</v>
      </c>
      <c r="Q4" s="76"/>
    </row>
    <row r="5" spans="2:21" x14ac:dyDescent="0.3">
      <c r="B5" s="24"/>
      <c r="C5" s="24" t="s">
        <v>17</v>
      </c>
      <c r="D5" s="25">
        <v>33</v>
      </c>
      <c r="E5" s="26" t="s">
        <v>22</v>
      </c>
      <c r="F5" s="27">
        <v>35000</v>
      </c>
      <c r="G5" s="28" t="s">
        <v>23</v>
      </c>
      <c r="H5" s="13"/>
      <c r="I5" s="6" t="s">
        <v>23</v>
      </c>
      <c r="J5" s="29">
        <v>0.27272727272727271</v>
      </c>
      <c r="K5" s="16">
        <f>-LOG(J5,2)*J5</f>
        <v>0.51121885034076575</v>
      </c>
      <c r="L5" s="6"/>
      <c r="M5" s="7"/>
      <c r="N5" s="73" t="s">
        <v>24</v>
      </c>
      <c r="O5" s="73"/>
      <c r="P5" s="73" t="s">
        <v>25</v>
      </c>
      <c r="Q5" s="76"/>
    </row>
    <row r="6" spans="2:21" x14ac:dyDescent="0.3">
      <c r="B6" s="17" t="s">
        <v>26</v>
      </c>
      <c r="C6" s="17" t="s">
        <v>17</v>
      </c>
      <c r="D6" s="13">
        <v>25</v>
      </c>
      <c r="E6" s="18" t="s">
        <v>18</v>
      </c>
      <c r="F6" s="19">
        <v>45000</v>
      </c>
      <c r="G6" s="20" t="s">
        <v>12</v>
      </c>
      <c r="H6" s="13"/>
      <c r="I6" s="6" t="s">
        <v>12</v>
      </c>
      <c r="J6" s="29">
        <v>0.36363636363636365</v>
      </c>
      <c r="K6" s="16">
        <f>-LOG(J6,2)*J6</f>
        <v>0.53070240677719904</v>
      </c>
      <c r="L6" s="6"/>
      <c r="M6" s="7"/>
      <c r="N6" s="73" t="s">
        <v>27</v>
      </c>
      <c r="O6" s="73"/>
      <c r="P6" s="73" t="s">
        <v>28</v>
      </c>
      <c r="Q6" s="76"/>
    </row>
    <row r="7" spans="2:21" x14ac:dyDescent="0.3">
      <c r="B7" s="17"/>
      <c r="C7" s="17" t="s">
        <v>10</v>
      </c>
      <c r="D7" s="13">
        <v>35</v>
      </c>
      <c r="E7" s="18" t="s">
        <v>22</v>
      </c>
      <c r="F7" s="19">
        <v>65000</v>
      </c>
      <c r="G7" s="20" t="s">
        <v>29</v>
      </c>
      <c r="H7" s="13"/>
      <c r="I7" s="30" t="s">
        <v>29</v>
      </c>
      <c r="J7" s="31">
        <v>0.18181818181818182</v>
      </c>
      <c r="K7" s="16">
        <f>-LOG(J7,2)*J7</f>
        <v>0.44716938520678134</v>
      </c>
      <c r="L7" s="6"/>
      <c r="M7" s="7"/>
      <c r="N7" s="73" t="s">
        <v>30</v>
      </c>
      <c r="O7" s="73"/>
      <c r="P7" s="73" t="s">
        <v>31</v>
      </c>
      <c r="Q7" s="76"/>
    </row>
    <row r="8" spans="2:21" x14ac:dyDescent="0.3">
      <c r="B8" s="17"/>
      <c r="C8" s="17" t="s">
        <v>17</v>
      </c>
      <c r="D8" s="17">
        <v>26</v>
      </c>
      <c r="E8" s="13" t="s">
        <v>18</v>
      </c>
      <c r="F8" s="19">
        <v>45000</v>
      </c>
      <c r="G8" s="20" t="s">
        <v>12</v>
      </c>
      <c r="H8" s="13"/>
      <c r="I8" s="65" t="s">
        <v>32</v>
      </c>
      <c r="J8" s="66"/>
      <c r="K8" s="32">
        <f>SUM(K4:K7)</f>
        <v>1.9362600275315274</v>
      </c>
      <c r="L8" s="6"/>
      <c r="M8" s="7"/>
      <c r="N8" s="73" t="s">
        <v>33</v>
      </c>
      <c r="O8" s="73"/>
      <c r="P8" s="73" t="s">
        <v>34</v>
      </c>
      <c r="Q8" s="76"/>
    </row>
    <row r="9" spans="2:21" x14ac:dyDescent="0.3">
      <c r="B9" s="24"/>
      <c r="C9" s="24" t="s">
        <v>10</v>
      </c>
      <c r="D9" s="25">
        <v>45</v>
      </c>
      <c r="E9" s="26" t="s">
        <v>11</v>
      </c>
      <c r="F9" s="27">
        <v>70000</v>
      </c>
      <c r="G9" s="28" t="s">
        <v>29</v>
      </c>
      <c r="H9" s="17"/>
      <c r="J9" s="33"/>
      <c r="K9" s="6"/>
      <c r="L9" s="6"/>
      <c r="M9" s="7"/>
      <c r="N9" s="73" t="s">
        <v>35</v>
      </c>
      <c r="O9" s="73"/>
      <c r="P9" s="73" t="s">
        <v>36</v>
      </c>
      <c r="Q9" s="76"/>
    </row>
    <row r="10" spans="2:21" x14ac:dyDescent="0.3">
      <c r="B10" s="17" t="s">
        <v>37</v>
      </c>
      <c r="C10" s="17" t="s">
        <v>10</v>
      </c>
      <c r="D10" s="13">
        <v>40</v>
      </c>
      <c r="E10" s="18" t="s">
        <v>22</v>
      </c>
      <c r="F10" s="19">
        <v>50000</v>
      </c>
      <c r="G10" s="20" t="s">
        <v>12</v>
      </c>
      <c r="H10" s="17"/>
      <c r="L10" s="6"/>
      <c r="M10" s="7"/>
      <c r="N10" s="74" t="s">
        <v>38</v>
      </c>
      <c r="O10" s="74"/>
      <c r="P10" s="74" t="s">
        <v>39</v>
      </c>
      <c r="Q10" s="77"/>
    </row>
    <row r="11" spans="2:21" x14ac:dyDescent="0.3">
      <c r="B11" s="24"/>
      <c r="C11" s="24" t="s">
        <v>17</v>
      </c>
      <c r="D11" s="24">
        <v>30</v>
      </c>
      <c r="E11" s="25" t="s">
        <v>18</v>
      </c>
      <c r="F11" s="27">
        <v>40000</v>
      </c>
      <c r="G11" s="28" t="s">
        <v>23</v>
      </c>
      <c r="H11" s="17"/>
      <c r="L11" s="6"/>
      <c r="M11" s="6"/>
      <c r="N11" s="73"/>
      <c r="O11" s="73"/>
      <c r="P11" s="73"/>
      <c r="Q11" s="73"/>
    </row>
    <row r="12" spans="2:21" x14ac:dyDescent="0.3">
      <c r="B12" s="17" t="s">
        <v>40</v>
      </c>
      <c r="C12" s="17" t="s">
        <v>10</v>
      </c>
      <c r="D12" s="13">
        <v>50</v>
      </c>
      <c r="E12" s="18" t="s">
        <v>11</v>
      </c>
      <c r="F12" s="19">
        <v>40000</v>
      </c>
      <c r="G12" s="20" t="s">
        <v>23</v>
      </c>
      <c r="H12" s="17"/>
      <c r="I12" s="34"/>
      <c r="J12" s="6"/>
      <c r="L12" s="6"/>
      <c r="M12" s="6"/>
      <c r="N12" s="73"/>
      <c r="O12" s="73"/>
      <c r="P12" s="73"/>
      <c r="Q12" s="73"/>
    </row>
    <row r="13" spans="2:21" x14ac:dyDescent="0.3">
      <c r="B13" s="24"/>
      <c r="C13" s="24" t="s">
        <v>17</v>
      </c>
      <c r="D13" s="25">
        <v>25</v>
      </c>
      <c r="E13" s="26" t="s">
        <v>18</v>
      </c>
      <c r="F13" s="27">
        <v>25000</v>
      </c>
      <c r="G13" s="28" t="s">
        <v>19</v>
      </c>
      <c r="H13" s="17"/>
      <c r="I13" s="34"/>
      <c r="J13" s="6"/>
      <c r="L13" s="6"/>
      <c r="M13" s="6"/>
      <c r="N13" s="73"/>
      <c r="O13" s="73"/>
      <c r="P13" s="73"/>
      <c r="Q13" s="73"/>
    </row>
    <row r="14" spans="2:21" x14ac:dyDescent="0.3">
      <c r="I14" s="34"/>
      <c r="J14" s="6"/>
      <c r="L14" s="6"/>
      <c r="M14" s="35"/>
      <c r="N14" s="35"/>
      <c r="O14" s="6"/>
      <c r="P14" s="6"/>
    </row>
    <row r="15" spans="2:21" x14ac:dyDescent="0.3">
      <c r="B15" s="67" t="s">
        <v>6</v>
      </c>
      <c r="C15" s="68"/>
      <c r="D15" s="68" t="s">
        <v>41</v>
      </c>
      <c r="E15" s="68"/>
      <c r="F15" s="68"/>
      <c r="G15" s="68"/>
      <c r="H15" s="68"/>
      <c r="I15" s="69">
        <v>1</v>
      </c>
      <c r="J15" s="69"/>
      <c r="K15" s="68">
        <v>2</v>
      </c>
      <c r="L15" s="68"/>
      <c r="M15" s="69">
        <v>3</v>
      </c>
      <c r="N15" s="69"/>
      <c r="O15" s="69">
        <v>4</v>
      </c>
      <c r="P15" s="69"/>
      <c r="Q15" s="68" t="s">
        <v>42</v>
      </c>
      <c r="R15" s="68"/>
      <c r="S15" s="68"/>
      <c r="T15" s="68"/>
      <c r="U15" s="70"/>
    </row>
    <row r="16" spans="2:21" s="41" customFormat="1" x14ac:dyDescent="0.3">
      <c r="B16" s="36"/>
      <c r="C16" s="37" t="s">
        <v>43</v>
      </c>
      <c r="D16" s="38" t="s">
        <v>44</v>
      </c>
      <c r="E16" s="38" t="s">
        <v>45</v>
      </c>
      <c r="F16" s="38" t="s">
        <v>46</v>
      </c>
      <c r="G16" s="38" t="s">
        <v>47</v>
      </c>
      <c r="H16" s="38" t="s">
        <v>48</v>
      </c>
      <c r="I16" s="38" t="s">
        <v>49</v>
      </c>
      <c r="J16" s="38" t="s">
        <v>50</v>
      </c>
      <c r="K16" s="38" t="s">
        <v>49</v>
      </c>
      <c r="L16" s="39" t="s">
        <v>50</v>
      </c>
      <c r="M16" s="39" t="s">
        <v>49</v>
      </c>
      <c r="N16" s="39" t="s">
        <v>50</v>
      </c>
      <c r="O16" s="39" t="s">
        <v>49</v>
      </c>
      <c r="P16" s="39" t="s">
        <v>50</v>
      </c>
      <c r="Q16" s="38" t="s">
        <v>51</v>
      </c>
      <c r="R16" s="38" t="s">
        <v>52</v>
      </c>
      <c r="S16" s="38" t="s">
        <v>53</v>
      </c>
      <c r="T16" s="38" t="s">
        <v>54</v>
      </c>
      <c r="U16" s="40" t="s">
        <v>55</v>
      </c>
    </row>
    <row r="17" spans="2:21" x14ac:dyDescent="0.3">
      <c r="B17" s="42" t="s">
        <v>0</v>
      </c>
      <c r="C17" s="13" t="s">
        <v>9</v>
      </c>
      <c r="D17" s="43">
        <v>1</v>
      </c>
      <c r="E17" s="43">
        <v>1</v>
      </c>
      <c r="F17" s="43">
        <v>1</v>
      </c>
      <c r="G17" s="43">
        <v>0</v>
      </c>
      <c r="H17" s="43">
        <f>SUM(D17:G17)</f>
        <v>3</v>
      </c>
      <c r="I17" s="44">
        <f>(D17/H17)</f>
        <v>0.33333333333333331</v>
      </c>
      <c r="J17" s="44">
        <f>-(I17*LOG(I17,2))</f>
        <v>0.52832083357371873</v>
      </c>
      <c r="K17" s="44">
        <f>(E17/H17)</f>
        <v>0.33333333333333331</v>
      </c>
      <c r="L17" s="45">
        <f>-(K17*LOG(K17,2))</f>
        <v>0.52832083357371873</v>
      </c>
      <c r="M17" s="45">
        <f>(F17/H17)</f>
        <v>0.33333333333333331</v>
      </c>
      <c r="N17" s="45">
        <f>-(M17*LOG(M17,2))</f>
        <v>0.52832083357371873</v>
      </c>
      <c r="O17" s="45">
        <f>(G17/H17)</f>
        <v>0</v>
      </c>
      <c r="P17" s="45">
        <v>0</v>
      </c>
      <c r="Q17" s="44">
        <f>SUM(J17,L17,N17,P17)</f>
        <v>1.5849625007211561</v>
      </c>
      <c r="R17" s="44">
        <f>(H17/11)</f>
        <v>0.27272727272727271</v>
      </c>
      <c r="S17" s="44">
        <f>(R17*Q17)</f>
        <v>0.43226250019667889</v>
      </c>
      <c r="T17" s="44">
        <f>SUM(S17:S20)</f>
        <v>1.1595352274694062</v>
      </c>
      <c r="U17" s="46">
        <f>(K8-T17)</f>
        <v>0.77672480006212119</v>
      </c>
    </row>
    <row r="18" spans="2:21" x14ac:dyDescent="0.3">
      <c r="B18" s="42"/>
      <c r="C18" s="13" t="s">
        <v>26</v>
      </c>
      <c r="D18" s="43">
        <v>0</v>
      </c>
      <c r="E18" s="43">
        <v>0</v>
      </c>
      <c r="F18" s="43">
        <v>2</v>
      </c>
      <c r="G18" s="43">
        <v>2</v>
      </c>
      <c r="H18" s="43">
        <f t="shared" ref="H18:H25" si="0">SUM(D18:G18)</f>
        <v>4</v>
      </c>
      <c r="I18" s="44">
        <f t="shared" ref="I18:I25" si="1">(D18/H18)</f>
        <v>0</v>
      </c>
      <c r="J18" s="44">
        <v>0</v>
      </c>
      <c r="K18" s="44">
        <f t="shared" ref="K18:K25" si="2">(E18/H18)</f>
        <v>0</v>
      </c>
      <c r="L18" s="45">
        <v>0</v>
      </c>
      <c r="M18" s="45">
        <f t="shared" ref="M18:M25" si="3">(F18/H18)</f>
        <v>0.5</v>
      </c>
      <c r="N18" s="45">
        <f t="shared" ref="N18:N25" si="4">-(M18*LOG(M18,2))</f>
        <v>0.5</v>
      </c>
      <c r="O18" s="45">
        <f t="shared" ref="O18:O25" si="5">(G18/H18)</f>
        <v>0.5</v>
      </c>
      <c r="P18" s="45">
        <f t="shared" ref="P18:P25" si="6">-(O18*LOG(O18,2))</f>
        <v>0.5</v>
      </c>
      <c r="Q18" s="44">
        <f t="shared" ref="Q18:Q25" si="7">SUM(J18,L18,N18,P18)</f>
        <v>1</v>
      </c>
      <c r="R18" s="44">
        <f t="shared" ref="R18:R25" si="8">(H18/11)</f>
        <v>0.36363636363636365</v>
      </c>
      <c r="S18" s="44">
        <f t="shared" ref="S18:S25" si="9">(R18*Q18)</f>
        <v>0.36363636363636365</v>
      </c>
      <c r="T18" s="44"/>
      <c r="U18" s="47"/>
    </row>
    <row r="19" spans="2:21" x14ac:dyDescent="0.3">
      <c r="B19" s="42"/>
      <c r="C19" s="13" t="s">
        <v>37</v>
      </c>
      <c r="D19" s="43">
        <v>0</v>
      </c>
      <c r="E19" s="43">
        <v>1</v>
      </c>
      <c r="F19" s="43">
        <v>1</v>
      </c>
      <c r="G19" s="43">
        <v>0</v>
      </c>
      <c r="H19" s="43">
        <f t="shared" si="0"/>
        <v>2</v>
      </c>
      <c r="I19" s="44">
        <f t="shared" si="1"/>
        <v>0</v>
      </c>
      <c r="J19" s="44">
        <v>0</v>
      </c>
      <c r="K19" s="44">
        <f t="shared" si="2"/>
        <v>0.5</v>
      </c>
      <c r="L19" s="45">
        <f t="shared" ref="L19:L25" si="10">-(K19*LOG(K19,2))</f>
        <v>0.5</v>
      </c>
      <c r="M19" s="45">
        <f t="shared" si="3"/>
        <v>0.5</v>
      </c>
      <c r="N19" s="45">
        <f t="shared" si="4"/>
        <v>0.5</v>
      </c>
      <c r="O19" s="45">
        <f t="shared" si="5"/>
        <v>0</v>
      </c>
      <c r="P19" s="45">
        <v>0</v>
      </c>
      <c r="Q19" s="44">
        <f t="shared" si="7"/>
        <v>1</v>
      </c>
      <c r="R19" s="44">
        <f t="shared" si="8"/>
        <v>0.18181818181818182</v>
      </c>
      <c r="S19" s="44">
        <f t="shared" si="9"/>
        <v>0.18181818181818182</v>
      </c>
      <c r="T19" s="44"/>
      <c r="U19" s="47"/>
    </row>
    <row r="20" spans="2:21" x14ac:dyDescent="0.3">
      <c r="B20" s="48"/>
      <c r="C20" s="25" t="s">
        <v>40</v>
      </c>
      <c r="D20" s="49">
        <v>1</v>
      </c>
      <c r="E20" s="49">
        <v>1</v>
      </c>
      <c r="F20" s="49">
        <v>0</v>
      </c>
      <c r="G20" s="49">
        <v>0</v>
      </c>
      <c r="H20" s="49">
        <f t="shared" si="0"/>
        <v>2</v>
      </c>
      <c r="I20" s="50">
        <f t="shared" si="1"/>
        <v>0.5</v>
      </c>
      <c r="J20" s="50">
        <f t="shared" ref="J20:J23" si="11">-(I20*LOG(I20,2))</f>
        <v>0.5</v>
      </c>
      <c r="K20" s="50">
        <f t="shared" si="2"/>
        <v>0.5</v>
      </c>
      <c r="L20" s="51">
        <f t="shared" si="10"/>
        <v>0.5</v>
      </c>
      <c r="M20" s="51">
        <f t="shared" si="3"/>
        <v>0</v>
      </c>
      <c r="N20" s="51">
        <v>0</v>
      </c>
      <c r="O20" s="51">
        <f t="shared" si="5"/>
        <v>0</v>
      </c>
      <c r="P20" s="51">
        <v>0</v>
      </c>
      <c r="Q20" s="50">
        <f t="shared" si="7"/>
        <v>1</v>
      </c>
      <c r="R20" s="50">
        <f t="shared" si="8"/>
        <v>0.18181818181818182</v>
      </c>
      <c r="S20" s="50">
        <f t="shared" si="9"/>
        <v>0.18181818181818182</v>
      </c>
      <c r="T20" s="50"/>
      <c r="U20" s="52"/>
    </row>
    <row r="21" spans="2:21" x14ac:dyDescent="0.3">
      <c r="B21" s="42" t="s">
        <v>1</v>
      </c>
      <c r="C21" s="13" t="s">
        <v>10</v>
      </c>
      <c r="D21" s="43">
        <v>0</v>
      </c>
      <c r="E21" s="43">
        <v>1</v>
      </c>
      <c r="F21" s="43">
        <v>2</v>
      </c>
      <c r="G21" s="43">
        <v>2</v>
      </c>
      <c r="H21" s="43">
        <f t="shared" si="0"/>
        <v>5</v>
      </c>
      <c r="I21" s="44">
        <f t="shared" si="1"/>
        <v>0</v>
      </c>
      <c r="J21" s="44">
        <v>0</v>
      </c>
      <c r="K21" s="44">
        <f t="shared" si="2"/>
        <v>0.2</v>
      </c>
      <c r="L21" s="45">
        <f t="shared" si="10"/>
        <v>0.46438561897747244</v>
      </c>
      <c r="M21" s="45">
        <f t="shared" si="3"/>
        <v>0.4</v>
      </c>
      <c r="N21" s="45">
        <f t="shared" si="4"/>
        <v>0.52877123795494485</v>
      </c>
      <c r="O21" s="45">
        <f t="shared" si="5"/>
        <v>0.4</v>
      </c>
      <c r="P21" s="45">
        <f t="shared" si="6"/>
        <v>0.52877123795494485</v>
      </c>
      <c r="Q21" s="44">
        <f t="shared" si="7"/>
        <v>1.5219280948873621</v>
      </c>
      <c r="R21" s="44">
        <f t="shared" si="8"/>
        <v>0.45454545454545453</v>
      </c>
      <c r="S21" s="44">
        <f t="shared" si="9"/>
        <v>0.69178549767607367</v>
      </c>
      <c r="T21" s="44">
        <f>SUM(S21:S22)</f>
        <v>1.5563104980694313</v>
      </c>
      <c r="U21" s="47">
        <f>(K8-T21)</f>
        <v>0.37994952946209604</v>
      </c>
    </row>
    <row r="22" spans="2:21" x14ac:dyDescent="0.3">
      <c r="B22" s="48"/>
      <c r="C22" s="25" t="s">
        <v>17</v>
      </c>
      <c r="D22" s="49">
        <v>2</v>
      </c>
      <c r="E22" s="49">
        <v>2</v>
      </c>
      <c r="F22" s="49">
        <v>2</v>
      </c>
      <c r="G22" s="49">
        <v>0</v>
      </c>
      <c r="H22" s="49">
        <f t="shared" si="0"/>
        <v>6</v>
      </c>
      <c r="I22" s="50">
        <f t="shared" si="1"/>
        <v>0.33333333333333331</v>
      </c>
      <c r="J22" s="50">
        <f t="shared" si="11"/>
        <v>0.52832083357371873</v>
      </c>
      <c r="K22" s="50">
        <f t="shared" si="2"/>
        <v>0.33333333333333331</v>
      </c>
      <c r="L22" s="51">
        <f t="shared" si="10"/>
        <v>0.52832083357371873</v>
      </c>
      <c r="M22" s="51">
        <f t="shared" si="3"/>
        <v>0.33333333333333331</v>
      </c>
      <c r="N22" s="51">
        <f t="shared" si="4"/>
        <v>0.52832083357371873</v>
      </c>
      <c r="O22" s="51">
        <f t="shared" si="5"/>
        <v>0</v>
      </c>
      <c r="P22" s="51">
        <v>0</v>
      </c>
      <c r="Q22" s="50">
        <f t="shared" si="7"/>
        <v>1.5849625007211561</v>
      </c>
      <c r="R22" s="50">
        <f t="shared" si="8"/>
        <v>0.54545454545454541</v>
      </c>
      <c r="S22" s="50">
        <f t="shared" si="9"/>
        <v>0.86452500039335778</v>
      </c>
      <c r="T22" s="50"/>
      <c r="U22" s="52"/>
    </row>
    <row r="23" spans="2:21" x14ac:dyDescent="0.3">
      <c r="B23" s="42" t="s">
        <v>2</v>
      </c>
      <c r="C23" s="13" t="s">
        <v>18</v>
      </c>
      <c r="D23" s="43">
        <v>2</v>
      </c>
      <c r="E23" s="43">
        <v>1</v>
      </c>
      <c r="F23" s="43">
        <v>2</v>
      </c>
      <c r="G23" s="43">
        <v>0</v>
      </c>
      <c r="H23" s="43">
        <f t="shared" si="0"/>
        <v>5</v>
      </c>
      <c r="I23" s="44">
        <f t="shared" si="1"/>
        <v>0.4</v>
      </c>
      <c r="J23" s="44">
        <f t="shared" si="11"/>
        <v>0.52877123795494485</v>
      </c>
      <c r="K23" s="44">
        <f t="shared" si="2"/>
        <v>0.2</v>
      </c>
      <c r="L23" s="45">
        <f t="shared" si="10"/>
        <v>0.46438561897747244</v>
      </c>
      <c r="M23" s="45">
        <f t="shared" si="3"/>
        <v>0.4</v>
      </c>
      <c r="N23" s="45">
        <f t="shared" si="4"/>
        <v>0.52877123795494485</v>
      </c>
      <c r="O23" s="45">
        <f t="shared" si="5"/>
        <v>0</v>
      </c>
      <c r="P23" s="45">
        <v>0</v>
      </c>
      <c r="Q23" s="44">
        <f t="shared" si="7"/>
        <v>1.5219280948873621</v>
      </c>
      <c r="R23" s="44">
        <f t="shared" si="8"/>
        <v>0.45454545454545453</v>
      </c>
      <c r="S23" s="44">
        <f t="shared" si="9"/>
        <v>0.69178549767607367</v>
      </c>
      <c r="T23" s="44">
        <f>SUM(S23:S25)</f>
        <v>1.5563104980694313</v>
      </c>
      <c r="U23" s="47">
        <f>(K8-T23)</f>
        <v>0.37994952946209604</v>
      </c>
    </row>
    <row r="24" spans="2:21" x14ac:dyDescent="0.3">
      <c r="B24" s="42"/>
      <c r="C24" s="13" t="s">
        <v>56</v>
      </c>
      <c r="D24" s="43">
        <v>0</v>
      </c>
      <c r="E24" s="43">
        <v>1</v>
      </c>
      <c r="F24" s="43">
        <v>1</v>
      </c>
      <c r="G24" s="43">
        <v>1</v>
      </c>
      <c r="H24" s="43">
        <f t="shared" si="0"/>
        <v>3</v>
      </c>
      <c r="I24" s="44">
        <f t="shared" si="1"/>
        <v>0</v>
      </c>
      <c r="J24" s="44">
        <v>0</v>
      </c>
      <c r="K24" s="44">
        <f t="shared" si="2"/>
        <v>0.33333333333333331</v>
      </c>
      <c r="L24" s="45">
        <f t="shared" si="10"/>
        <v>0.52832083357371873</v>
      </c>
      <c r="M24" s="45">
        <f t="shared" si="3"/>
        <v>0.33333333333333331</v>
      </c>
      <c r="N24" s="45">
        <f t="shared" si="4"/>
        <v>0.52832083357371873</v>
      </c>
      <c r="O24" s="45">
        <f t="shared" si="5"/>
        <v>0.33333333333333331</v>
      </c>
      <c r="P24" s="45">
        <f t="shared" si="6"/>
        <v>0.52832083357371873</v>
      </c>
      <c r="Q24" s="44">
        <f t="shared" si="7"/>
        <v>1.5849625007211561</v>
      </c>
      <c r="R24" s="44">
        <f t="shared" si="8"/>
        <v>0.27272727272727271</v>
      </c>
      <c r="S24" s="44">
        <f t="shared" si="9"/>
        <v>0.43226250019667889</v>
      </c>
      <c r="T24" s="44"/>
      <c r="U24" s="47"/>
    </row>
    <row r="25" spans="2:21" x14ac:dyDescent="0.3">
      <c r="B25" s="48"/>
      <c r="C25" s="25" t="s">
        <v>57</v>
      </c>
      <c r="D25" s="49">
        <v>0</v>
      </c>
      <c r="E25" s="49">
        <v>1</v>
      </c>
      <c r="F25" s="49">
        <v>1</v>
      </c>
      <c r="G25" s="49">
        <v>1</v>
      </c>
      <c r="H25" s="49">
        <f t="shared" si="0"/>
        <v>3</v>
      </c>
      <c r="I25" s="50">
        <f t="shared" si="1"/>
        <v>0</v>
      </c>
      <c r="J25" s="50">
        <v>0</v>
      </c>
      <c r="K25" s="50">
        <f t="shared" si="2"/>
        <v>0.33333333333333331</v>
      </c>
      <c r="L25" s="51">
        <f t="shared" si="10"/>
        <v>0.52832083357371873</v>
      </c>
      <c r="M25" s="51">
        <f t="shared" si="3"/>
        <v>0.33333333333333331</v>
      </c>
      <c r="N25" s="51">
        <f t="shared" si="4"/>
        <v>0.52832083357371873</v>
      </c>
      <c r="O25" s="51">
        <f t="shared" si="5"/>
        <v>0.33333333333333331</v>
      </c>
      <c r="P25" s="51">
        <f t="shared" si="6"/>
        <v>0.52832083357371873</v>
      </c>
      <c r="Q25" s="50">
        <f t="shared" si="7"/>
        <v>1.5849625007211561</v>
      </c>
      <c r="R25" s="50">
        <f t="shared" si="8"/>
        <v>0.27272727272727271</v>
      </c>
      <c r="S25" s="50">
        <f t="shared" si="9"/>
        <v>0.43226250019667889</v>
      </c>
      <c r="T25" s="50"/>
      <c r="U25" s="52"/>
    </row>
    <row r="27" spans="2:21" x14ac:dyDescent="0.3">
      <c r="B27" s="53" t="s">
        <v>58</v>
      </c>
      <c r="C27" s="54" t="s">
        <v>59</v>
      </c>
      <c r="D27" s="54" t="s">
        <v>60</v>
      </c>
      <c r="E27" s="55" t="s">
        <v>61</v>
      </c>
      <c r="F27" s="54" t="s">
        <v>62</v>
      </c>
      <c r="G27" s="54" t="s">
        <v>63</v>
      </c>
      <c r="H27" s="55" t="s">
        <v>64</v>
      </c>
      <c r="I27" s="54" t="s">
        <v>65</v>
      </c>
      <c r="J27" s="56" t="s">
        <v>66</v>
      </c>
      <c r="Q27" s="63" t="s">
        <v>67</v>
      </c>
    </row>
    <row r="28" spans="2:21" x14ac:dyDescent="0.3">
      <c r="B28" s="4" t="s">
        <v>15</v>
      </c>
      <c r="C28" s="44">
        <v>0.27272727272727271</v>
      </c>
      <c r="D28" s="44">
        <v>0.72727272727272729</v>
      </c>
      <c r="E28" s="57" t="s">
        <v>44</v>
      </c>
      <c r="F28" s="44">
        <v>0.33333333333333331</v>
      </c>
      <c r="G28" s="44">
        <v>0.125</v>
      </c>
      <c r="H28" s="57">
        <f>(2*C28*D28)</f>
        <v>0.39669421487603301</v>
      </c>
      <c r="I28" s="44">
        <f>ABS(F28-G28)+ABS(F29-G29)+ABS(F30-G30)+ABS(F31-G31)</f>
        <v>0.58333333333333326</v>
      </c>
      <c r="J28" s="47">
        <f>(H28*I28)</f>
        <v>0.2314049586776859</v>
      </c>
      <c r="Q28" s="64"/>
    </row>
    <row r="29" spans="2:21" x14ac:dyDescent="0.3">
      <c r="B29" s="4"/>
      <c r="C29" s="44"/>
      <c r="D29" s="44"/>
      <c r="E29" s="57" t="s">
        <v>45</v>
      </c>
      <c r="F29" s="44">
        <v>0.33333333333333331</v>
      </c>
      <c r="G29" s="44">
        <v>0.25</v>
      </c>
      <c r="H29" s="57"/>
      <c r="I29" s="44"/>
      <c r="J29" s="47"/>
      <c r="Q29" s="61"/>
    </row>
    <row r="30" spans="2:21" ht="15" customHeight="1" x14ac:dyDescent="0.3">
      <c r="B30" s="4"/>
      <c r="C30" s="44"/>
      <c r="D30" s="44"/>
      <c r="E30" s="57" t="s">
        <v>46</v>
      </c>
      <c r="F30" s="44">
        <v>0.33333333333333331</v>
      </c>
      <c r="G30" s="44">
        <v>0.375</v>
      </c>
      <c r="H30" s="57"/>
      <c r="I30" s="44"/>
      <c r="J30" s="47"/>
      <c r="N30" s="63" t="s">
        <v>68</v>
      </c>
      <c r="T30" s="63" t="s">
        <v>69</v>
      </c>
    </row>
    <row r="31" spans="2:21" x14ac:dyDescent="0.3">
      <c r="B31" s="58"/>
      <c r="C31" s="50"/>
      <c r="D31" s="50"/>
      <c r="E31" s="59" t="s">
        <v>47</v>
      </c>
      <c r="F31" s="50">
        <v>0</v>
      </c>
      <c r="G31" s="50">
        <v>0.25</v>
      </c>
      <c r="H31" s="59"/>
      <c r="I31" s="50"/>
      <c r="J31" s="52"/>
      <c r="N31" s="64"/>
      <c r="T31" s="64"/>
    </row>
    <row r="32" spans="2:21" x14ac:dyDescent="0.3">
      <c r="B32" s="4" t="s">
        <v>20</v>
      </c>
      <c r="C32" s="44">
        <v>0.36363636363636365</v>
      </c>
      <c r="D32" s="44">
        <v>0.63636363636363635</v>
      </c>
      <c r="E32" s="57" t="s">
        <v>44</v>
      </c>
      <c r="F32" s="44">
        <v>0</v>
      </c>
      <c r="G32" s="44">
        <v>0.2857142857142857</v>
      </c>
      <c r="H32" s="57">
        <f t="shared" ref="H32:H56" si="12">(2*C32*D32)</f>
        <v>0.46280991735537191</v>
      </c>
      <c r="I32" s="44">
        <f>ABS(F32-G32)+ABS(F33-G33)+ABS(F34-G34)+ABS(F35-G35)</f>
        <v>1.4285714285714284</v>
      </c>
      <c r="J32" s="46">
        <f t="shared" ref="J32:J56" si="13">(H32*I32)</f>
        <v>0.66115702479338834</v>
      </c>
    </row>
    <row r="33" spans="2:22" ht="15" customHeight="1" x14ac:dyDescent="0.3">
      <c r="B33" s="4"/>
      <c r="C33" s="44"/>
      <c r="D33" s="44"/>
      <c r="E33" s="57" t="s">
        <v>45</v>
      </c>
      <c r="F33" s="44">
        <v>0</v>
      </c>
      <c r="G33" s="44">
        <v>0.42857142857142855</v>
      </c>
      <c r="H33" s="57"/>
      <c r="I33" s="44"/>
      <c r="J33" s="47"/>
      <c r="M33" s="63" t="s">
        <v>70</v>
      </c>
      <c r="P33" s="63" t="s">
        <v>71</v>
      </c>
      <c r="S33" s="63" t="s">
        <v>71</v>
      </c>
      <c r="U33" s="63" t="s">
        <v>70</v>
      </c>
    </row>
    <row r="34" spans="2:22" x14ac:dyDescent="0.3">
      <c r="B34" s="4"/>
      <c r="C34" s="44"/>
      <c r="D34" s="44"/>
      <c r="E34" s="57" t="s">
        <v>46</v>
      </c>
      <c r="F34" s="44">
        <v>0.5</v>
      </c>
      <c r="G34" s="44">
        <v>0.2857142857142857</v>
      </c>
      <c r="H34" s="57"/>
      <c r="I34" s="44"/>
      <c r="J34" s="47"/>
      <c r="M34" s="64"/>
      <c r="P34" s="64"/>
      <c r="S34" s="64"/>
      <c r="U34" s="64"/>
    </row>
    <row r="35" spans="2:22" x14ac:dyDescent="0.3">
      <c r="B35" s="58"/>
      <c r="C35" s="50"/>
      <c r="D35" s="50"/>
      <c r="E35" s="59" t="s">
        <v>47</v>
      </c>
      <c r="F35" s="50">
        <v>0.5</v>
      </c>
      <c r="G35" s="50">
        <v>0</v>
      </c>
      <c r="H35" s="59"/>
      <c r="I35" s="50"/>
      <c r="J35" s="52"/>
    </row>
    <row r="36" spans="2:22" x14ac:dyDescent="0.3">
      <c r="B36" s="4" t="s">
        <v>24</v>
      </c>
      <c r="C36" s="44">
        <v>0.18181818181818182</v>
      </c>
      <c r="D36" s="44">
        <v>0.81818181818181823</v>
      </c>
      <c r="E36" s="57" t="s">
        <v>44</v>
      </c>
      <c r="F36" s="44">
        <v>0</v>
      </c>
      <c r="G36" s="44">
        <v>0.22222222222222221</v>
      </c>
      <c r="H36" s="57">
        <f t="shared" si="12"/>
        <v>0.2975206611570248</v>
      </c>
      <c r="I36" s="44">
        <f t="shared" ref="I36:I56" si="14">ABS(F36-G36)+ABS(F37-G37)+ABS(F38-G38)+ABS(F39-G39)</f>
        <v>0.88888888888888895</v>
      </c>
      <c r="J36" s="47">
        <f t="shared" si="13"/>
        <v>0.26446280991735538</v>
      </c>
      <c r="L36" s="62" t="s">
        <v>33</v>
      </c>
      <c r="M36" s="62" t="s">
        <v>72</v>
      </c>
      <c r="O36" s="62" t="s">
        <v>33</v>
      </c>
      <c r="P36" s="62" t="s">
        <v>72</v>
      </c>
      <c r="R36" s="62" t="s">
        <v>33</v>
      </c>
      <c r="S36" s="62" t="s">
        <v>72</v>
      </c>
      <c r="U36" s="62" t="s">
        <v>33</v>
      </c>
      <c r="V36" s="62" t="s">
        <v>72</v>
      </c>
    </row>
    <row r="37" spans="2:22" x14ac:dyDescent="0.3">
      <c r="B37" s="4"/>
      <c r="C37" s="44"/>
      <c r="D37" s="44"/>
      <c r="E37" s="57" t="s">
        <v>45</v>
      </c>
      <c r="F37" s="44">
        <v>0.5</v>
      </c>
      <c r="G37" s="44">
        <v>0.22222222222222221</v>
      </c>
      <c r="H37" s="57"/>
      <c r="I37" s="44"/>
      <c r="J37" s="47"/>
      <c r="L37" s="62"/>
      <c r="M37" s="62"/>
      <c r="O37" s="62"/>
      <c r="P37" s="62"/>
      <c r="R37" s="62"/>
      <c r="S37" s="62"/>
      <c r="U37" s="62"/>
      <c r="V37" s="62"/>
    </row>
    <row r="38" spans="2:22" x14ac:dyDescent="0.3">
      <c r="B38" s="4"/>
      <c r="C38" s="44"/>
      <c r="D38" s="44"/>
      <c r="E38" s="57" t="s">
        <v>46</v>
      </c>
      <c r="F38" s="44">
        <v>0.5</v>
      </c>
      <c r="G38" s="44">
        <v>0.33333333333333331</v>
      </c>
      <c r="H38" s="57"/>
      <c r="I38" s="44"/>
      <c r="J38" s="47"/>
    </row>
    <row r="39" spans="2:22" x14ac:dyDescent="0.3">
      <c r="B39" s="58"/>
      <c r="C39" s="50"/>
      <c r="D39" s="50"/>
      <c r="E39" s="59" t="s">
        <v>47</v>
      </c>
      <c r="F39" s="50">
        <v>0</v>
      </c>
      <c r="G39" s="50">
        <v>0.22222222222222221</v>
      </c>
      <c r="H39" s="59"/>
      <c r="I39" s="50"/>
      <c r="J39" s="52"/>
    </row>
    <row r="40" spans="2:22" x14ac:dyDescent="0.3">
      <c r="B40" s="4" t="s">
        <v>27</v>
      </c>
      <c r="C40" s="44">
        <v>0.18181818181818182</v>
      </c>
      <c r="D40" s="44">
        <v>0.81818181818181823</v>
      </c>
      <c r="E40" s="57" t="s">
        <v>44</v>
      </c>
      <c r="F40" s="44">
        <v>0.5</v>
      </c>
      <c r="G40" s="44">
        <v>0.1111111111111111</v>
      </c>
      <c r="H40" s="57">
        <f t="shared" si="12"/>
        <v>0.2975206611570248</v>
      </c>
      <c r="I40" s="44">
        <f t="shared" si="14"/>
        <v>1.3333333333333335</v>
      </c>
      <c r="J40" s="47">
        <f t="shared" si="13"/>
        <v>0.39669421487603312</v>
      </c>
    </row>
    <row r="41" spans="2:22" x14ac:dyDescent="0.3">
      <c r="B41" s="4"/>
      <c r="C41" s="44"/>
      <c r="D41" s="44"/>
      <c r="E41" s="57" t="s">
        <v>45</v>
      </c>
      <c r="F41" s="44">
        <v>0.5</v>
      </c>
      <c r="G41" s="44">
        <v>0.22222222222222221</v>
      </c>
      <c r="H41" s="57"/>
      <c r="I41" s="44"/>
      <c r="J41" s="47"/>
    </row>
    <row r="42" spans="2:22" x14ac:dyDescent="0.3">
      <c r="B42" s="4"/>
      <c r="C42" s="44"/>
      <c r="D42" s="44"/>
      <c r="E42" s="57" t="s">
        <v>46</v>
      </c>
      <c r="F42" s="44">
        <v>0</v>
      </c>
      <c r="G42" s="44">
        <v>0.44444444444444442</v>
      </c>
      <c r="H42" s="57"/>
      <c r="I42" s="44"/>
      <c r="J42" s="47"/>
    </row>
    <row r="43" spans="2:22" x14ac:dyDescent="0.3">
      <c r="B43" s="58"/>
      <c r="C43" s="50"/>
      <c r="D43" s="50"/>
      <c r="E43" s="59" t="s">
        <v>47</v>
      </c>
      <c r="F43" s="50">
        <v>0</v>
      </c>
      <c r="G43" s="50">
        <v>0.22222222222222221</v>
      </c>
      <c r="H43" s="59"/>
      <c r="I43" s="50"/>
      <c r="J43" s="52"/>
    </row>
    <row r="44" spans="2:22" x14ac:dyDescent="0.3">
      <c r="B44" s="4" t="s">
        <v>30</v>
      </c>
      <c r="C44" s="44">
        <v>0.45454545454545453</v>
      </c>
      <c r="D44" s="44">
        <v>0.54545454545454541</v>
      </c>
      <c r="E44" s="57" t="s">
        <v>44</v>
      </c>
      <c r="F44" s="44">
        <v>0</v>
      </c>
      <c r="G44" s="44">
        <v>0.33333333333333331</v>
      </c>
      <c r="H44" s="57">
        <f t="shared" si="12"/>
        <v>0.49586776859504128</v>
      </c>
      <c r="I44" s="44">
        <f t="shared" si="14"/>
        <v>0.93333333333333335</v>
      </c>
      <c r="J44" s="60">
        <f t="shared" si="13"/>
        <v>0.46280991735537186</v>
      </c>
    </row>
    <row r="45" spans="2:22" x14ac:dyDescent="0.3">
      <c r="B45" s="4"/>
      <c r="C45" s="44"/>
      <c r="D45" s="44"/>
      <c r="E45" s="57" t="s">
        <v>45</v>
      </c>
      <c r="F45" s="44">
        <v>0.2</v>
      </c>
      <c r="G45" s="44">
        <v>0.33333333333333331</v>
      </c>
      <c r="H45" s="57"/>
      <c r="I45" s="44"/>
      <c r="J45" s="47"/>
    </row>
    <row r="46" spans="2:22" x14ac:dyDescent="0.3">
      <c r="B46" s="4"/>
      <c r="C46" s="44"/>
      <c r="D46" s="44"/>
      <c r="E46" s="57" t="s">
        <v>46</v>
      </c>
      <c r="F46" s="44">
        <v>0.4</v>
      </c>
      <c r="G46" s="44">
        <v>0.33333333333333331</v>
      </c>
      <c r="H46" s="57"/>
      <c r="I46" s="44"/>
      <c r="J46" s="47"/>
    </row>
    <row r="47" spans="2:22" x14ac:dyDescent="0.3">
      <c r="B47" s="58"/>
      <c r="C47" s="50"/>
      <c r="D47" s="50"/>
      <c r="E47" s="59" t="s">
        <v>47</v>
      </c>
      <c r="F47" s="50">
        <v>0.4</v>
      </c>
      <c r="G47" s="50">
        <v>0</v>
      </c>
      <c r="H47" s="59"/>
      <c r="I47" s="50"/>
      <c r="J47" s="52"/>
    </row>
    <row r="48" spans="2:22" x14ac:dyDescent="0.3">
      <c r="B48" s="4" t="s">
        <v>33</v>
      </c>
      <c r="C48" s="44">
        <v>0.45454545454545453</v>
      </c>
      <c r="D48" s="44">
        <v>0.54545454545454541</v>
      </c>
      <c r="E48" s="57" t="s">
        <v>44</v>
      </c>
      <c r="F48" s="44">
        <v>0.4</v>
      </c>
      <c r="G48" s="44">
        <v>0</v>
      </c>
      <c r="H48" s="57">
        <f t="shared" si="12"/>
        <v>0.49586776859504128</v>
      </c>
      <c r="I48" s="44">
        <f t="shared" si="14"/>
        <v>0.93330000000000002</v>
      </c>
      <c r="J48" s="60">
        <f t="shared" si="13"/>
        <v>0.46279338842975204</v>
      </c>
    </row>
    <row r="49" spans="2:10" x14ac:dyDescent="0.3">
      <c r="B49" s="4"/>
      <c r="C49" s="44"/>
      <c r="D49" s="44"/>
      <c r="E49" s="57" t="s">
        <v>45</v>
      </c>
      <c r="F49" s="44">
        <v>0.2</v>
      </c>
      <c r="G49" s="44">
        <v>0.33333333333333331</v>
      </c>
      <c r="H49" s="57"/>
      <c r="I49" s="44"/>
      <c r="J49" s="47"/>
    </row>
    <row r="50" spans="2:10" x14ac:dyDescent="0.3">
      <c r="B50" s="4"/>
      <c r="C50" s="44"/>
      <c r="D50" s="44"/>
      <c r="E50" s="57" t="s">
        <v>46</v>
      </c>
      <c r="F50" s="44">
        <v>0.4</v>
      </c>
      <c r="G50" s="44">
        <v>0.33333333333333331</v>
      </c>
      <c r="H50" s="57"/>
      <c r="I50" s="44"/>
      <c r="J50" s="47"/>
    </row>
    <row r="51" spans="2:10" x14ac:dyDescent="0.3">
      <c r="B51" s="58"/>
      <c r="C51" s="50"/>
      <c r="D51" s="50"/>
      <c r="E51" s="59" t="s">
        <v>47</v>
      </c>
      <c r="F51" s="50">
        <v>0</v>
      </c>
      <c r="G51" s="50">
        <v>0.33329999999999999</v>
      </c>
      <c r="H51" s="59"/>
      <c r="I51" s="50"/>
      <c r="J51" s="52"/>
    </row>
    <row r="52" spans="2:10" x14ac:dyDescent="0.3">
      <c r="B52" s="4" t="s">
        <v>73</v>
      </c>
      <c r="C52" s="44">
        <v>0.27272727272727271</v>
      </c>
      <c r="D52" s="44">
        <v>0.72727272727272729</v>
      </c>
      <c r="E52" s="57" t="s">
        <v>44</v>
      </c>
      <c r="F52" s="44">
        <v>0</v>
      </c>
      <c r="G52" s="44">
        <v>0.25</v>
      </c>
      <c r="H52" s="57">
        <f t="shared" si="12"/>
        <v>0.39669421487603301</v>
      </c>
      <c r="I52" s="44">
        <f t="shared" si="14"/>
        <v>0.58333333333333326</v>
      </c>
      <c r="J52" s="47">
        <f t="shared" si="13"/>
        <v>0.2314049586776859</v>
      </c>
    </row>
    <row r="53" spans="2:10" x14ac:dyDescent="0.3">
      <c r="B53" s="13"/>
      <c r="C53" s="44"/>
      <c r="D53" s="44"/>
      <c r="E53" s="57" t="s">
        <v>45</v>
      </c>
      <c r="F53" s="44">
        <v>0.33333333333333331</v>
      </c>
      <c r="G53" s="44">
        <v>0.25</v>
      </c>
      <c r="H53" s="57"/>
      <c r="I53" s="44"/>
      <c r="J53" s="47"/>
    </row>
    <row r="54" spans="2:10" x14ac:dyDescent="0.3">
      <c r="B54" s="4"/>
      <c r="C54" s="44"/>
      <c r="D54" s="44"/>
      <c r="E54" s="57" t="s">
        <v>46</v>
      </c>
      <c r="F54" s="44">
        <v>0.33333333333333331</v>
      </c>
      <c r="G54" s="44">
        <v>0.375</v>
      </c>
      <c r="H54" s="57"/>
      <c r="I54" s="44"/>
      <c r="J54" s="47"/>
    </row>
    <row r="55" spans="2:10" x14ac:dyDescent="0.3">
      <c r="B55" s="58"/>
      <c r="C55" s="50"/>
      <c r="D55" s="50"/>
      <c r="E55" s="59" t="s">
        <v>47</v>
      </c>
      <c r="F55" s="50">
        <v>0.33333333333333331</v>
      </c>
      <c r="G55" s="50">
        <v>0.125</v>
      </c>
      <c r="H55" s="59"/>
      <c r="I55" s="50"/>
      <c r="J55" s="52"/>
    </row>
    <row r="56" spans="2:10" x14ac:dyDescent="0.3">
      <c r="B56" s="4" t="s">
        <v>38</v>
      </c>
      <c r="C56" s="44">
        <v>0.27272727272727271</v>
      </c>
      <c r="D56" s="44">
        <v>0.72727272727272729</v>
      </c>
      <c r="E56" s="57" t="s">
        <v>44</v>
      </c>
      <c r="F56" s="44">
        <v>0</v>
      </c>
      <c r="G56" s="44">
        <v>0.25</v>
      </c>
      <c r="H56" s="57">
        <f t="shared" si="12"/>
        <v>0.39669421487603301</v>
      </c>
      <c r="I56" s="44">
        <f t="shared" si="14"/>
        <v>0.58333333333333326</v>
      </c>
      <c r="J56" s="47">
        <f t="shared" si="13"/>
        <v>0.2314049586776859</v>
      </c>
    </row>
    <row r="57" spans="2:10" x14ac:dyDescent="0.3">
      <c r="B57" s="4"/>
      <c r="C57" s="44"/>
      <c r="D57" s="44"/>
      <c r="E57" s="57" t="s">
        <v>45</v>
      </c>
      <c r="F57" s="44">
        <v>0.33333333333333331</v>
      </c>
      <c r="G57" s="44">
        <v>0.25</v>
      </c>
      <c r="H57" s="57"/>
      <c r="I57" s="44"/>
      <c r="J57" s="47"/>
    </row>
    <row r="58" spans="2:10" x14ac:dyDescent="0.3">
      <c r="B58" s="4"/>
      <c r="C58" s="44"/>
      <c r="D58" s="44"/>
      <c r="E58" s="57" t="s">
        <v>46</v>
      </c>
      <c r="F58" s="44">
        <v>0.33333333333333331</v>
      </c>
      <c r="G58" s="44">
        <v>0.375</v>
      </c>
      <c r="H58" s="57"/>
      <c r="I58" s="44"/>
      <c r="J58" s="47"/>
    </row>
    <row r="59" spans="2:10" x14ac:dyDescent="0.3">
      <c r="B59" s="58"/>
      <c r="C59" s="50"/>
      <c r="D59" s="50"/>
      <c r="E59" s="59" t="s">
        <v>47</v>
      </c>
      <c r="F59" s="50">
        <v>0.33333333333333331</v>
      </c>
      <c r="G59" s="50">
        <v>0.125</v>
      </c>
      <c r="H59" s="59"/>
      <c r="I59" s="50"/>
      <c r="J59" s="52"/>
    </row>
  </sheetData>
  <mergeCells count="47">
    <mergeCell ref="P7:Q7"/>
    <mergeCell ref="P8:Q8"/>
    <mergeCell ref="P9:Q9"/>
    <mergeCell ref="P10:Q10"/>
    <mergeCell ref="P11:Q11"/>
    <mergeCell ref="P2:Q2"/>
    <mergeCell ref="P3:Q3"/>
    <mergeCell ref="P4:Q4"/>
    <mergeCell ref="P5:Q5"/>
    <mergeCell ref="P6:Q6"/>
    <mergeCell ref="N7:O7"/>
    <mergeCell ref="N8:O8"/>
    <mergeCell ref="N9:O9"/>
    <mergeCell ref="N10:O10"/>
    <mergeCell ref="N11:O11"/>
    <mergeCell ref="N2:O2"/>
    <mergeCell ref="N3:O3"/>
    <mergeCell ref="N4:O4"/>
    <mergeCell ref="N5:O5"/>
    <mergeCell ref="N6:O6"/>
    <mergeCell ref="I8:J8"/>
    <mergeCell ref="B15:C15"/>
    <mergeCell ref="D15:H15"/>
    <mergeCell ref="I15:J15"/>
    <mergeCell ref="Q27:Q28"/>
    <mergeCell ref="K15:L15"/>
    <mergeCell ref="M15:N15"/>
    <mergeCell ref="O15:P15"/>
    <mergeCell ref="Q15:U15"/>
    <mergeCell ref="N12:O12"/>
    <mergeCell ref="N13:O13"/>
    <mergeCell ref="P12:Q12"/>
    <mergeCell ref="P13:Q13"/>
    <mergeCell ref="M33:M34"/>
    <mergeCell ref="S33:S34"/>
    <mergeCell ref="U33:U34"/>
    <mergeCell ref="N30:N31"/>
    <mergeCell ref="T30:T31"/>
    <mergeCell ref="P33:P34"/>
    <mergeCell ref="S36:S37"/>
    <mergeCell ref="U36:U37"/>
    <mergeCell ref="V36:V37"/>
    <mergeCell ref="L36:L37"/>
    <mergeCell ref="M36:M37"/>
    <mergeCell ref="O36:O37"/>
    <mergeCell ref="P36:P37"/>
    <mergeCell ref="R36:R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cp:revision/>
  <dcterms:created xsi:type="dcterms:W3CDTF">2021-10-22T18:13:04Z</dcterms:created>
  <dcterms:modified xsi:type="dcterms:W3CDTF">2021-12-15T19:51:11Z</dcterms:modified>
  <cp:category/>
  <cp:contentStatus/>
</cp:coreProperties>
</file>