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aje\PycharmProjects\DCA_prectice\"/>
    </mc:Choice>
  </mc:AlternateContent>
  <xr:revisionPtr revIDLastSave="0" documentId="13_ncr:1_{92050B97-C397-4EFC-87BE-D7F8A888866B}" xr6:coauthVersionLast="47" xr6:coauthVersionMax="47" xr10:uidLastSave="{00000000-0000-0000-0000-000000000000}"/>
  <bookViews>
    <workbookView xWindow="-108" yWindow="-108" windowWidth="23256" windowHeight="12456" tabRatio="829" firstSheet="1" xr2:uid="{9C80F277-294F-4A39-9A47-FA0E1697FDCE}"/>
  </bookViews>
  <sheets>
    <sheet name="30-025-43245" sheetId="1" r:id="rId1"/>
    <sheet name="Sheet1" sheetId="11" r:id="rId2"/>
    <sheet name="30-025-42399" sheetId="2" r:id="rId3"/>
    <sheet name="30-025-43693" sheetId="3" r:id="rId4"/>
    <sheet name="30-025-43490" sheetId="4" r:id="rId5"/>
    <sheet name="30-025-41411" sheetId="5" r:id="rId6"/>
    <sheet name="30-025-44282" sheetId="6" r:id="rId7"/>
    <sheet name="30-025-44147" sheetId="7" r:id="rId8"/>
    <sheet name="30-025-44146" sheetId="8" r:id="rId9"/>
    <sheet name="30-025-44149" sheetId="9" r:id="rId10"/>
    <sheet name="30-025-42405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1" l="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4" i="11"/>
  <c r="AB45" i="9"/>
  <c r="W45" i="9"/>
  <c r="X45" i="9" s="1"/>
  <c r="AB44" i="9"/>
  <c r="W44" i="9"/>
  <c r="X44" i="9" s="1"/>
  <c r="AB43" i="9"/>
  <c r="W43" i="9"/>
  <c r="X43" i="9" s="1"/>
  <c r="AB42" i="9"/>
  <c r="W42" i="9"/>
  <c r="X42" i="9" s="1"/>
  <c r="AB41" i="9"/>
  <c r="W41" i="9"/>
  <c r="X41" i="9" s="1"/>
  <c r="AB40" i="9"/>
  <c r="W40" i="9"/>
  <c r="X40" i="9" s="1"/>
  <c r="AB39" i="9"/>
  <c r="W39" i="9"/>
  <c r="X39" i="9" s="1"/>
  <c r="AB38" i="9"/>
  <c r="W38" i="9"/>
  <c r="X38" i="9" s="1"/>
  <c r="AB37" i="9"/>
  <c r="W37" i="9"/>
  <c r="X37" i="9" s="1"/>
  <c r="AB36" i="9"/>
  <c r="W36" i="9"/>
  <c r="X36" i="9" s="1"/>
  <c r="AB35" i="9"/>
  <c r="W35" i="9"/>
  <c r="X35" i="9" s="1"/>
  <c r="AB34" i="9"/>
  <c r="W34" i="9"/>
  <c r="X34" i="9" s="1"/>
  <c r="AB33" i="9"/>
  <c r="W33" i="9"/>
  <c r="X33" i="9" s="1"/>
  <c r="AB32" i="9"/>
  <c r="W32" i="9"/>
  <c r="X32" i="9" s="1"/>
  <c r="AB31" i="9"/>
  <c r="W31" i="9"/>
  <c r="X31" i="9" s="1"/>
  <c r="AB30" i="9"/>
  <c r="W30" i="9"/>
  <c r="X30" i="9" s="1"/>
  <c r="AB29" i="9"/>
  <c r="W29" i="9"/>
  <c r="X29" i="9" s="1"/>
  <c r="AB28" i="9"/>
  <c r="W28" i="9"/>
  <c r="X28" i="9" s="1"/>
  <c r="AB27" i="9"/>
  <c r="W27" i="9"/>
  <c r="X27" i="9" s="1"/>
  <c r="AB26" i="9"/>
  <c r="W26" i="9"/>
  <c r="X26" i="9" s="1"/>
  <c r="AB25" i="9"/>
  <c r="W25" i="9"/>
  <c r="X25" i="9" s="1"/>
  <c r="AB24" i="9"/>
  <c r="W24" i="9"/>
  <c r="X24" i="9" s="1"/>
  <c r="AB23" i="9"/>
  <c r="W23" i="9"/>
  <c r="X23" i="9" s="1"/>
  <c r="AB22" i="9"/>
  <c r="W22" i="9"/>
  <c r="X22" i="9" s="1"/>
  <c r="AB21" i="9"/>
  <c r="W21" i="9"/>
  <c r="X21" i="9" s="1"/>
  <c r="AB20" i="9"/>
  <c r="W20" i="9"/>
  <c r="X20" i="9" s="1"/>
  <c r="AB19" i="9"/>
  <c r="W19" i="9"/>
  <c r="X19" i="9" s="1"/>
  <c r="AB18" i="9"/>
  <c r="W18" i="9"/>
  <c r="X18" i="9" s="1"/>
  <c r="AB17" i="9"/>
  <c r="W17" i="9"/>
  <c r="X17" i="9" s="1"/>
  <c r="AB16" i="9"/>
  <c r="W16" i="9"/>
  <c r="X16" i="9" s="1"/>
  <c r="AB15" i="9"/>
  <c r="W15" i="9"/>
  <c r="X15" i="9" s="1"/>
  <c r="AB14" i="9"/>
  <c r="W14" i="9"/>
  <c r="X14" i="9" s="1"/>
  <c r="AB13" i="9"/>
  <c r="W13" i="9"/>
  <c r="X13" i="9" s="1"/>
  <c r="AB12" i="9"/>
  <c r="W12" i="9"/>
  <c r="X12" i="9" s="1"/>
  <c r="AB11" i="9"/>
  <c r="W11" i="9"/>
  <c r="X11" i="9" s="1"/>
  <c r="AB10" i="9"/>
  <c r="W10" i="9"/>
  <c r="X10" i="9" s="1"/>
  <c r="AB9" i="9"/>
  <c r="W9" i="9"/>
  <c r="X9" i="9" s="1"/>
  <c r="AB8" i="9"/>
  <c r="AA8" i="9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W8" i="9"/>
  <c r="X8" i="9" s="1"/>
  <c r="AB7" i="9"/>
  <c r="AA7" i="9"/>
  <c r="Z7" i="9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Y7" i="9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W7" i="9"/>
  <c r="X7" i="9" s="1"/>
  <c r="AB45" i="8"/>
  <c r="W45" i="8"/>
  <c r="X45" i="8" s="1"/>
  <c r="AB44" i="8"/>
  <c r="W44" i="8"/>
  <c r="X44" i="8" s="1"/>
  <c r="AB43" i="8"/>
  <c r="W43" i="8"/>
  <c r="X43" i="8" s="1"/>
  <c r="AB42" i="8"/>
  <c r="W42" i="8"/>
  <c r="X42" i="8" s="1"/>
  <c r="AB41" i="8"/>
  <c r="W41" i="8"/>
  <c r="X41" i="8" s="1"/>
  <c r="AB40" i="8"/>
  <c r="W40" i="8"/>
  <c r="X40" i="8" s="1"/>
  <c r="AB39" i="8"/>
  <c r="W39" i="8"/>
  <c r="X39" i="8" s="1"/>
  <c r="AB38" i="8"/>
  <c r="W38" i="8"/>
  <c r="X38" i="8" s="1"/>
  <c r="AB37" i="8"/>
  <c r="W37" i="8"/>
  <c r="X37" i="8" s="1"/>
  <c r="AB36" i="8"/>
  <c r="W36" i="8"/>
  <c r="X36" i="8" s="1"/>
  <c r="AB35" i="8"/>
  <c r="W35" i="8"/>
  <c r="X35" i="8" s="1"/>
  <c r="AB34" i="8"/>
  <c r="W34" i="8"/>
  <c r="X34" i="8" s="1"/>
  <c r="AB33" i="8"/>
  <c r="W33" i="8"/>
  <c r="X33" i="8" s="1"/>
  <c r="AB32" i="8"/>
  <c r="W32" i="8"/>
  <c r="X32" i="8" s="1"/>
  <c r="AB31" i="8"/>
  <c r="W31" i="8"/>
  <c r="X31" i="8" s="1"/>
  <c r="AB30" i="8"/>
  <c r="W30" i="8"/>
  <c r="X30" i="8" s="1"/>
  <c r="AB29" i="8"/>
  <c r="W29" i="8"/>
  <c r="X29" i="8" s="1"/>
  <c r="AB28" i="8"/>
  <c r="W28" i="8"/>
  <c r="X28" i="8" s="1"/>
  <c r="AB27" i="8"/>
  <c r="W27" i="8"/>
  <c r="X27" i="8" s="1"/>
  <c r="AB26" i="8"/>
  <c r="W26" i="8"/>
  <c r="X26" i="8" s="1"/>
  <c r="AB25" i="8"/>
  <c r="W25" i="8"/>
  <c r="X25" i="8" s="1"/>
  <c r="AB24" i="8"/>
  <c r="W24" i="8"/>
  <c r="X24" i="8" s="1"/>
  <c r="AB23" i="8"/>
  <c r="W23" i="8"/>
  <c r="X23" i="8" s="1"/>
  <c r="AB22" i="8"/>
  <c r="W22" i="8"/>
  <c r="X22" i="8" s="1"/>
  <c r="AB21" i="8"/>
  <c r="W21" i="8"/>
  <c r="X21" i="8" s="1"/>
  <c r="AB20" i="8"/>
  <c r="W20" i="8"/>
  <c r="X20" i="8" s="1"/>
  <c r="AB19" i="8"/>
  <c r="W19" i="8"/>
  <c r="X19" i="8" s="1"/>
  <c r="AB18" i="8"/>
  <c r="W18" i="8"/>
  <c r="X18" i="8" s="1"/>
  <c r="AB17" i="8"/>
  <c r="W17" i="8"/>
  <c r="X17" i="8" s="1"/>
  <c r="AB16" i="8"/>
  <c r="W16" i="8"/>
  <c r="X16" i="8" s="1"/>
  <c r="AB15" i="8"/>
  <c r="W15" i="8"/>
  <c r="X15" i="8" s="1"/>
  <c r="AB14" i="8"/>
  <c r="W14" i="8"/>
  <c r="X14" i="8" s="1"/>
  <c r="AB13" i="8"/>
  <c r="W13" i="8"/>
  <c r="X13" i="8" s="1"/>
  <c r="AB12" i="8"/>
  <c r="W12" i="8"/>
  <c r="X12" i="8" s="1"/>
  <c r="AB11" i="8"/>
  <c r="W11" i="8"/>
  <c r="X11" i="8" s="1"/>
  <c r="AB10" i="8"/>
  <c r="W10" i="8"/>
  <c r="X10" i="8" s="1"/>
  <c r="AB9" i="8"/>
  <c r="W9" i="8"/>
  <c r="X9" i="8" s="1"/>
  <c r="AB8" i="8"/>
  <c r="AA8" i="8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W8" i="8"/>
  <c r="X8" i="8" s="1"/>
  <c r="AB7" i="8"/>
  <c r="AA7" i="8"/>
  <c r="Z7" i="8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Y7" i="8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W7" i="8"/>
  <c r="X7" i="8" s="1"/>
  <c r="AB45" i="7"/>
  <c r="W45" i="7"/>
  <c r="X45" i="7" s="1"/>
  <c r="AB44" i="7"/>
  <c r="W44" i="7"/>
  <c r="X44" i="7" s="1"/>
  <c r="AB43" i="7"/>
  <c r="W43" i="7"/>
  <c r="X43" i="7" s="1"/>
  <c r="AB42" i="7"/>
  <c r="W42" i="7"/>
  <c r="X42" i="7" s="1"/>
  <c r="AB41" i="7"/>
  <c r="W41" i="7"/>
  <c r="X41" i="7" s="1"/>
  <c r="AB40" i="7"/>
  <c r="W40" i="7"/>
  <c r="X40" i="7" s="1"/>
  <c r="AB39" i="7"/>
  <c r="W39" i="7"/>
  <c r="X39" i="7" s="1"/>
  <c r="AB38" i="7"/>
  <c r="W38" i="7"/>
  <c r="X38" i="7" s="1"/>
  <c r="AB37" i="7"/>
  <c r="W37" i="7"/>
  <c r="X37" i="7" s="1"/>
  <c r="AB36" i="7"/>
  <c r="W36" i="7"/>
  <c r="X36" i="7" s="1"/>
  <c r="AB35" i="7"/>
  <c r="W35" i="7"/>
  <c r="X35" i="7" s="1"/>
  <c r="AB34" i="7"/>
  <c r="W34" i="7"/>
  <c r="X34" i="7" s="1"/>
  <c r="AB33" i="7"/>
  <c r="W33" i="7"/>
  <c r="X33" i="7" s="1"/>
  <c r="AB32" i="7"/>
  <c r="W32" i="7"/>
  <c r="X32" i="7" s="1"/>
  <c r="AB31" i="7"/>
  <c r="W31" i="7"/>
  <c r="X31" i="7" s="1"/>
  <c r="AB30" i="7"/>
  <c r="W30" i="7"/>
  <c r="X30" i="7" s="1"/>
  <c r="AB29" i="7"/>
  <c r="W29" i="7"/>
  <c r="X29" i="7" s="1"/>
  <c r="AB28" i="7"/>
  <c r="W28" i="7"/>
  <c r="X28" i="7" s="1"/>
  <c r="AB27" i="7"/>
  <c r="W27" i="7"/>
  <c r="X27" i="7" s="1"/>
  <c r="AB26" i="7"/>
  <c r="W26" i="7"/>
  <c r="X26" i="7" s="1"/>
  <c r="AB25" i="7"/>
  <c r="W25" i="7"/>
  <c r="X25" i="7" s="1"/>
  <c r="AB24" i="7"/>
  <c r="W24" i="7"/>
  <c r="X24" i="7" s="1"/>
  <c r="AB23" i="7"/>
  <c r="W23" i="7"/>
  <c r="X23" i="7" s="1"/>
  <c r="AB22" i="7"/>
  <c r="W22" i="7"/>
  <c r="X22" i="7" s="1"/>
  <c r="AB21" i="7"/>
  <c r="W21" i="7"/>
  <c r="X21" i="7" s="1"/>
  <c r="AB20" i="7"/>
  <c r="W20" i="7"/>
  <c r="X20" i="7" s="1"/>
  <c r="AB19" i="7"/>
  <c r="W19" i="7"/>
  <c r="X19" i="7" s="1"/>
  <c r="AB18" i="7"/>
  <c r="W18" i="7"/>
  <c r="X18" i="7" s="1"/>
  <c r="AB17" i="7"/>
  <c r="W17" i="7"/>
  <c r="X17" i="7" s="1"/>
  <c r="AB16" i="7"/>
  <c r="W16" i="7"/>
  <c r="X16" i="7" s="1"/>
  <c r="AB15" i="7"/>
  <c r="W15" i="7"/>
  <c r="X15" i="7" s="1"/>
  <c r="AB14" i="7"/>
  <c r="W14" i="7"/>
  <c r="X14" i="7" s="1"/>
  <c r="AB13" i="7"/>
  <c r="W13" i="7"/>
  <c r="X13" i="7" s="1"/>
  <c r="AB12" i="7"/>
  <c r="W12" i="7"/>
  <c r="X12" i="7" s="1"/>
  <c r="AB11" i="7"/>
  <c r="W11" i="7"/>
  <c r="X11" i="7" s="1"/>
  <c r="AB10" i="7"/>
  <c r="W10" i="7"/>
  <c r="X10" i="7" s="1"/>
  <c r="AB9" i="7"/>
  <c r="W9" i="7"/>
  <c r="X9" i="7" s="1"/>
  <c r="AB8" i="7"/>
  <c r="AA8" i="7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W8" i="7"/>
  <c r="X8" i="7" s="1"/>
  <c r="AB7" i="7"/>
  <c r="AA7" i="7"/>
  <c r="Z7" i="7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Y7" i="7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W7" i="7"/>
  <c r="X7" i="7" s="1"/>
  <c r="AB45" i="6"/>
  <c r="W45" i="6"/>
  <c r="X45" i="6" s="1"/>
  <c r="AB44" i="6"/>
  <c r="W44" i="6"/>
  <c r="X44" i="6" s="1"/>
  <c r="AB43" i="6"/>
  <c r="W43" i="6"/>
  <c r="X43" i="6" s="1"/>
  <c r="AB42" i="6"/>
  <c r="W42" i="6"/>
  <c r="X42" i="6" s="1"/>
  <c r="AB41" i="6"/>
  <c r="W41" i="6"/>
  <c r="X41" i="6" s="1"/>
  <c r="AB40" i="6"/>
  <c r="W40" i="6"/>
  <c r="X40" i="6" s="1"/>
  <c r="AB39" i="6"/>
  <c r="W39" i="6"/>
  <c r="X39" i="6" s="1"/>
  <c r="AB38" i="6"/>
  <c r="W38" i="6"/>
  <c r="X38" i="6" s="1"/>
  <c r="AB37" i="6"/>
  <c r="W37" i="6"/>
  <c r="X37" i="6" s="1"/>
  <c r="AB36" i="6"/>
  <c r="W36" i="6"/>
  <c r="X36" i="6" s="1"/>
  <c r="AB35" i="6"/>
  <c r="W35" i="6"/>
  <c r="X35" i="6" s="1"/>
  <c r="AB34" i="6"/>
  <c r="W34" i="6"/>
  <c r="X34" i="6" s="1"/>
  <c r="AB33" i="6"/>
  <c r="W33" i="6"/>
  <c r="X33" i="6" s="1"/>
  <c r="AB32" i="6"/>
  <c r="W32" i="6"/>
  <c r="X32" i="6" s="1"/>
  <c r="AB31" i="6"/>
  <c r="W31" i="6"/>
  <c r="X31" i="6" s="1"/>
  <c r="AB30" i="6"/>
  <c r="W30" i="6"/>
  <c r="X30" i="6" s="1"/>
  <c r="AB29" i="6"/>
  <c r="W29" i="6"/>
  <c r="X29" i="6" s="1"/>
  <c r="AB28" i="6"/>
  <c r="W28" i="6"/>
  <c r="X28" i="6" s="1"/>
  <c r="AB27" i="6"/>
  <c r="W27" i="6"/>
  <c r="X27" i="6" s="1"/>
  <c r="AB26" i="6"/>
  <c r="W26" i="6"/>
  <c r="X26" i="6" s="1"/>
  <c r="AB25" i="6"/>
  <c r="W25" i="6"/>
  <c r="X25" i="6" s="1"/>
  <c r="AB24" i="6"/>
  <c r="W24" i="6"/>
  <c r="X24" i="6" s="1"/>
  <c r="AB23" i="6"/>
  <c r="W23" i="6"/>
  <c r="X23" i="6" s="1"/>
  <c r="AB22" i="6"/>
  <c r="W22" i="6"/>
  <c r="X22" i="6" s="1"/>
  <c r="AB21" i="6"/>
  <c r="W21" i="6"/>
  <c r="X21" i="6" s="1"/>
  <c r="AB20" i="6"/>
  <c r="W20" i="6"/>
  <c r="X20" i="6" s="1"/>
  <c r="AB19" i="6"/>
  <c r="W19" i="6"/>
  <c r="X19" i="6" s="1"/>
  <c r="AB18" i="6"/>
  <c r="W18" i="6"/>
  <c r="X18" i="6" s="1"/>
  <c r="AB17" i="6"/>
  <c r="W17" i="6"/>
  <c r="X17" i="6" s="1"/>
  <c r="AB16" i="6"/>
  <c r="W16" i="6"/>
  <c r="X16" i="6" s="1"/>
  <c r="AB15" i="6"/>
  <c r="W15" i="6"/>
  <c r="X15" i="6" s="1"/>
  <c r="AB14" i="6"/>
  <c r="W14" i="6"/>
  <c r="X14" i="6" s="1"/>
  <c r="AB13" i="6"/>
  <c r="W13" i="6"/>
  <c r="X13" i="6" s="1"/>
  <c r="AB12" i="6"/>
  <c r="W12" i="6"/>
  <c r="X12" i="6" s="1"/>
  <c r="AB11" i="6"/>
  <c r="W11" i="6"/>
  <c r="X11" i="6" s="1"/>
  <c r="AB10" i="6"/>
  <c r="W10" i="6"/>
  <c r="X10" i="6" s="1"/>
  <c r="AB9" i="6"/>
  <c r="W9" i="6"/>
  <c r="X9" i="6" s="1"/>
  <c r="AB8" i="6"/>
  <c r="AA8" i="6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W8" i="6"/>
  <c r="X8" i="6" s="1"/>
  <c r="AB7" i="6"/>
  <c r="AA7" i="6"/>
  <c r="Z7" i="6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Y7" i="6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W7" i="6"/>
  <c r="X7" i="6" s="1"/>
  <c r="AB45" i="5"/>
  <c r="W45" i="5"/>
  <c r="X45" i="5" s="1"/>
  <c r="AB44" i="5"/>
  <c r="W44" i="5"/>
  <c r="X44" i="5" s="1"/>
  <c r="AB43" i="5"/>
  <c r="W43" i="5"/>
  <c r="X43" i="5" s="1"/>
  <c r="AB42" i="5"/>
  <c r="W42" i="5"/>
  <c r="X42" i="5" s="1"/>
  <c r="AB41" i="5"/>
  <c r="W41" i="5"/>
  <c r="X41" i="5" s="1"/>
  <c r="AB40" i="5"/>
  <c r="W40" i="5"/>
  <c r="X40" i="5" s="1"/>
  <c r="AB39" i="5"/>
  <c r="W39" i="5"/>
  <c r="X39" i="5" s="1"/>
  <c r="AB38" i="5"/>
  <c r="W38" i="5"/>
  <c r="X38" i="5" s="1"/>
  <c r="AB37" i="5"/>
  <c r="W37" i="5"/>
  <c r="X37" i="5" s="1"/>
  <c r="AB36" i="5"/>
  <c r="W36" i="5"/>
  <c r="X36" i="5" s="1"/>
  <c r="AB35" i="5"/>
  <c r="W35" i="5"/>
  <c r="X35" i="5" s="1"/>
  <c r="AB34" i="5"/>
  <c r="W34" i="5"/>
  <c r="X34" i="5" s="1"/>
  <c r="AB33" i="5"/>
  <c r="W33" i="5"/>
  <c r="X33" i="5" s="1"/>
  <c r="AB32" i="5"/>
  <c r="W32" i="5"/>
  <c r="X32" i="5" s="1"/>
  <c r="AB31" i="5"/>
  <c r="W31" i="5"/>
  <c r="X31" i="5" s="1"/>
  <c r="AB30" i="5"/>
  <c r="W30" i="5"/>
  <c r="X30" i="5" s="1"/>
  <c r="AB29" i="5"/>
  <c r="W29" i="5"/>
  <c r="X29" i="5" s="1"/>
  <c r="AB28" i="5"/>
  <c r="W28" i="5"/>
  <c r="X28" i="5" s="1"/>
  <c r="AB27" i="5"/>
  <c r="W27" i="5"/>
  <c r="X27" i="5" s="1"/>
  <c r="AB26" i="5"/>
  <c r="W26" i="5"/>
  <c r="X26" i="5" s="1"/>
  <c r="AB25" i="5"/>
  <c r="W25" i="5"/>
  <c r="X25" i="5" s="1"/>
  <c r="AB24" i="5"/>
  <c r="W24" i="5"/>
  <c r="X24" i="5" s="1"/>
  <c r="AB23" i="5"/>
  <c r="W23" i="5"/>
  <c r="X23" i="5" s="1"/>
  <c r="AB22" i="5"/>
  <c r="W22" i="5"/>
  <c r="X22" i="5" s="1"/>
  <c r="AB21" i="5"/>
  <c r="W21" i="5"/>
  <c r="X21" i="5" s="1"/>
  <c r="AB20" i="5"/>
  <c r="W20" i="5"/>
  <c r="X20" i="5" s="1"/>
  <c r="AB19" i="5"/>
  <c r="W19" i="5"/>
  <c r="X19" i="5" s="1"/>
  <c r="AB18" i="5"/>
  <c r="W18" i="5"/>
  <c r="X18" i="5" s="1"/>
  <c r="AB17" i="5"/>
  <c r="W17" i="5"/>
  <c r="X17" i="5" s="1"/>
  <c r="AB16" i="5"/>
  <c r="W16" i="5"/>
  <c r="X16" i="5" s="1"/>
  <c r="AB15" i="5"/>
  <c r="W15" i="5"/>
  <c r="X15" i="5" s="1"/>
  <c r="AB14" i="5"/>
  <c r="W14" i="5"/>
  <c r="X14" i="5" s="1"/>
  <c r="AB13" i="5"/>
  <c r="W13" i="5"/>
  <c r="X13" i="5" s="1"/>
  <c r="AB12" i="5"/>
  <c r="W12" i="5"/>
  <c r="X12" i="5" s="1"/>
  <c r="AB11" i="5"/>
  <c r="W11" i="5"/>
  <c r="X11" i="5" s="1"/>
  <c r="AB10" i="5"/>
  <c r="W10" i="5"/>
  <c r="X10" i="5" s="1"/>
  <c r="AB9" i="5"/>
  <c r="W9" i="5"/>
  <c r="X9" i="5" s="1"/>
  <c r="AB8" i="5"/>
  <c r="AA8" i="5"/>
  <c r="AA9" i="5" s="1"/>
  <c r="AA10" i="5" s="1"/>
  <c r="AA11" i="5" s="1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W8" i="5"/>
  <c r="X8" i="5" s="1"/>
  <c r="AB7" i="5"/>
  <c r="AA7" i="5"/>
  <c r="Z7" i="5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Y7" i="5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W7" i="5"/>
  <c r="X7" i="5" s="1"/>
  <c r="AB46" i="4"/>
  <c r="W46" i="4"/>
  <c r="X46" i="4" s="1"/>
  <c r="AB45" i="4"/>
  <c r="W45" i="4"/>
  <c r="X45" i="4" s="1"/>
  <c r="AB44" i="4"/>
  <c r="W44" i="4"/>
  <c r="X44" i="4" s="1"/>
  <c r="AB43" i="4"/>
  <c r="W43" i="4"/>
  <c r="X43" i="4" s="1"/>
  <c r="AB42" i="4"/>
  <c r="W42" i="4"/>
  <c r="X42" i="4" s="1"/>
  <c r="AB41" i="4"/>
  <c r="W41" i="4"/>
  <c r="X41" i="4" s="1"/>
  <c r="AB40" i="4"/>
  <c r="W40" i="4"/>
  <c r="X40" i="4" s="1"/>
  <c r="AB39" i="4"/>
  <c r="W39" i="4"/>
  <c r="X39" i="4" s="1"/>
  <c r="AB38" i="4"/>
  <c r="W38" i="4"/>
  <c r="X38" i="4" s="1"/>
  <c r="AB37" i="4"/>
  <c r="W37" i="4"/>
  <c r="X37" i="4" s="1"/>
  <c r="AB36" i="4"/>
  <c r="W36" i="4"/>
  <c r="X36" i="4" s="1"/>
  <c r="AB35" i="4"/>
  <c r="W35" i="4"/>
  <c r="X35" i="4" s="1"/>
  <c r="AB34" i="4"/>
  <c r="W34" i="4"/>
  <c r="X34" i="4" s="1"/>
  <c r="AB33" i="4"/>
  <c r="W33" i="4"/>
  <c r="X33" i="4" s="1"/>
  <c r="AB32" i="4"/>
  <c r="W32" i="4"/>
  <c r="X32" i="4" s="1"/>
  <c r="AB31" i="4"/>
  <c r="W31" i="4"/>
  <c r="X31" i="4" s="1"/>
  <c r="AB30" i="4"/>
  <c r="W30" i="4"/>
  <c r="X30" i="4" s="1"/>
  <c r="AB29" i="4"/>
  <c r="W29" i="4"/>
  <c r="X29" i="4" s="1"/>
  <c r="AB28" i="4"/>
  <c r="W28" i="4"/>
  <c r="X28" i="4" s="1"/>
  <c r="AB27" i="4"/>
  <c r="W27" i="4"/>
  <c r="X27" i="4" s="1"/>
  <c r="AB26" i="4"/>
  <c r="W26" i="4"/>
  <c r="X26" i="4" s="1"/>
  <c r="AB25" i="4"/>
  <c r="W25" i="4"/>
  <c r="X25" i="4" s="1"/>
  <c r="AB24" i="4"/>
  <c r="W24" i="4"/>
  <c r="X24" i="4" s="1"/>
  <c r="AB23" i="4"/>
  <c r="W23" i="4"/>
  <c r="X23" i="4" s="1"/>
  <c r="AB22" i="4"/>
  <c r="W22" i="4"/>
  <c r="X22" i="4" s="1"/>
  <c r="AB21" i="4"/>
  <c r="W21" i="4"/>
  <c r="X21" i="4" s="1"/>
  <c r="AB20" i="4"/>
  <c r="W20" i="4"/>
  <c r="X20" i="4" s="1"/>
  <c r="AB19" i="4"/>
  <c r="W19" i="4"/>
  <c r="X19" i="4" s="1"/>
  <c r="AB18" i="4"/>
  <c r="W18" i="4"/>
  <c r="X18" i="4" s="1"/>
  <c r="AB17" i="4"/>
  <c r="W17" i="4"/>
  <c r="X17" i="4" s="1"/>
  <c r="AB16" i="4"/>
  <c r="W16" i="4"/>
  <c r="X16" i="4" s="1"/>
  <c r="AB15" i="4"/>
  <c r="W15" i="4"/>
  <c r="X15" i="4" s="1"/>
  <c r="AB14" i="4"/>
  <c r="W14" i="4"/>
  <c r="X14" i="4" s="1"/>
  <c r="AB13" i="4"/>
  <c r="W13" i="4"/>
  <c r="X13" i="4" s="1"/>
  <c r="AB12" i="4"/>
  <c r="W12" i="4"/>
  <c r="X12" i="4" s="1"/>
  <c r="AB11" i="4"/>
  <c r="W11" i="4"/>
  <c r="X11" i="4" s="1"/>
  <c r="AB10" i="4"/>
  <c r="W10" i="4"/>
  <c r="X10" i="4" s="1"/>
  <c r="AB9" i="4"/>
  <c r="W9" i="4"/>
  <c r="X9" i="4" s="1"/>
  <c r="AB8" i="4"/>
  <c r="Z8" i="4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Y8" i="4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W8" i="4"/>
  <c r="X8" i="4" s="1"/>
  <c r="AB7" i="4"/>
  <c r="AA7" i="4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Z7" i="4"/>
  <c r="Y7" i="4"/>
  <c r="W7" i="4"/>
  <c r="X7" i="4" s="1"/>
  <c r="AB46" i="3"/>
  <c r="W46" i="3"/>
  <c r="X46" i="3" s="1"/>
  <c r="AB45" i="3"/>
  <c r="X45" i="3"/>
  <c r="W45" i="3"/>
  <c r="AB44" i="3"/>
  <c r="W44" i="3"/>
  <c r="X44" i="3" s="1"/>
  <c r="AB43" i="3"/>
  <c r="X43" i="3"/>
  <c r="W43" i="3"/>
  <c r="AB42" i="3"/>
  <c r="W42" i="3"/>
  <c r="X42" i="3" s="1"/>
  <c r="AB41" i="3"/>
  <c r="X41" i="3"/>
  <c r="W41" i="3"/>
  <c r="AB40" i="3"/>
  <c r="W40" i="3"/>
  <c r="X40" i="3" s="1"/>
  <c r="AB39" i="3"/>
  <c r="X39" i="3"/>
  <c r="W39" i="3"/>
  <c r="AB38" i="3"/>
  <c r="W38" i="3"/>
  <c r="X38" i="3" s="1"/>
  <c r="AB37" i="3"/>
  <c r="X37" i="3"/>
  <c r="W37" i="3"/>
  <c r="AB36" i="3"/>
  <c r="W36" i="3"/>
  <c r="X36" i="3" s="1"/>
  <c r="AB35" i="3"/>
  <c r="X35" i="3"/>
  <c r="W35" i="3"/>
  <c r="AB34" i="3"/>
  <c r="W34" i="3"/>
  <c r="X34" i="3" s="1"/>
  <c r="AB33" i="3"/>
  <c r="X33" i="3"/>
  <c r="W33" i="3"/>
  <c r="AB32" i="3"/>
  <c r="W32" i="3"/>
  <c r="X32" i="3" s="1"/>
  <c r="AB31" i="3"/>
  <c r="X31" i="3"/>
  <c r="W31" i="3"/>
  <c r="AB30" i="3"/>
  <c r="W30" i="3"/>
  <c r="X30" i="3" s="1"/>
  <c r="AB29" i="3"/>
  <c r="X29" i="3"/>
  <c r="W29" i="3"/>
  <c r="AB28" i="3"/>
  <c r="W28" i="3"/>
  <c r="X28" i="3" s="1"/>
  <c r="AB27" i="3"/>
  <c r="X27" i="3"/>
  <c r="W27" i="3"/>
  <c r="AB26" i="3"/>
  <c r="W26" i="3"/>
  <c r="X26" i="3" s="1"/>
  <c r="AB25" i="3"/>
  <c r="X25" i="3"/>
  <c r="W25" i="3"/>
  <c r="AB24" i="3"/>
  <c r="W24" i="3"/>
  <c r="X24" i="3" s="1"/>
  <c r="AB23" i="3"/>
  <c r="X23" i="3"/>
  <c r="W23" i="3"/>
  <c r="AB22" i="3"/>
  <c r="W22" i="3"/>
  <c r="X22" i="3" s="1"/>
  <c r="AB21" i="3"/>
  <c r="X21" i="3"/>
  <c r="W21" i="3"/>
  <c r="AB20" i="3"/>
  <c r="W20" i="3"/>
  <c r="X20" i="3" s="1"/>
  <c r="AB19" i="3"/>
  <c r="X19" i="3"/>
  <c r="W19" i="3"/>
  <c r="AB18" i="3"/>
  <c r="W18" i="3"/>
  <c r="X18" i="3" s="1"/>
  <c r="AB17" i="3"/>
  <c r="X17" i="3"/>
  <c r="W17" i="3"/>
  <c r="AB16" i="3"/>
  <c r="W16" i="3"/>
  <c r="X16" i="3" s="1"/>
  <c r="AB15" i="3"/>
  <c r="X15" i="3"/>
  <c r="W15" i="3"/>
  <c r="AB14" i="3"/>
  <c r="W14" i="3"/>
  <c r="X14" i="3" s="1"/>
  <c r="AB13" i="3"/>
  <c r="X13" i="3"/>
  <c r="W13" i="3"/>
  <c r="AB12" i="3"/>
  <c r="W12" i="3"/>
  <c r="X12" i="3" s="1"/>
  <c r="AB11" i="3"/>
  <c r="X11" i="3"/>
  <c r="W11" i="3"/>
  <c r="AB10" i="3"/>
  <c r="W10" i="3"/>
  <c r="X10" i="3" s="1"/>
  <c r="AB9" i="3"/>
  <c r="X9" i="3"/>
  <c r="W9" i="3"/>
  <c r="AB8" i="3"/>
  <c r="AA8" i="3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Z8" i="3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W8" i="3"/>
  <c r="X8" i="3" s="1"/>
  <c r="AB7" i="3"/>
  <c r="AA7" i="3"/>
  <c r="Z7" i="3"/>
  <c r="Y7" i="3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X7" i="3"/>
  <c r="W7" i="3"/>
  <c r="AB46" i="2"/>
  <c r="W46" i="2"/>
  <c r="X46" i="2" s="1"/>
  <c r="AB45" i="2"/>
  <c r="W45" i="2"/>
  <c r="X45" i="2" s="1"/>
  <c r="AB44" i="2"/>
  <c r="W44" i="2"/>
  <c r="X44" i="2" s="1"/>
  <c r="AB43" i="2"/>
  <c r="W43" i="2"/>
  <c r="X43" i="2" s="1"/>
  <c r="AB42" i="2"/>
  <c r="W42" i="2"/>
  <c r="X42" i="2" s="1"/>
  <c r="AB41" i="2"/>
  <c r="W41" i="2"/>
  <c r="X41" i="2" s="1"/>
  <c r="AB40" i="2"/>
  <c r="W40" i="2"/>
  <c r="X40" i="2" s="1"/>
  <c r="AB39" i="2"/>
  <c r="W39" i="2"/>
  <c r="X39" i="2" s="1"/>
  <c r="AB38" i="2"/>
  <c r="W38" i="2"/>
  <c r="X38" i="2" s="1"/>
  <c r="AB37" i="2"/>
  <c r="W37" i="2"/>
  <c r="X37" i="2" s="1"/>
  <c r="AB36" i="2"/>
  <c r="W36" i="2"/>
  <c r="X36" i="2" s="1"/>
  <c r="AB35" i="2"/>
  <c r="W35" i="2"/>
  <c r="X35" i="2" s="1"/>
  <c r="AB34" i="2"/>
  <c r="W34" i="2"/>
  <c r="X34" i="2" s="1"/>
  <c r="AB33" i="2"/>
  <c r="W33" i="2"/>
  <c r="X33" i="2" s="1"/>
  <c r="AB32" i="2"/>
  <c r="W32" i="2"/>
  <c r="X32" i="2" s="1"/>
  <c r="AB31" i="2"/>
  <c r="W31" i="2"/>
  <c r="X31" i="2" s="1"/>
  <c r="AB30" i="2"/>
  <c r="W30" i="2"/>
  <c r="X30" i="2" s="1"/>
  <c r="AB29" i="2"/>
  <c r="W29" i="2"/>
  <c r="X29" i="2" s="1"/>
  <c r="AB28" i="2"/>
  <c r="W28" i="2"/>
  <c r="X28" i="2" s="1"/>
  <c r="AB27" i="2"/>
  <c r="W27" i="2"/>
  <c r="X27" i="2" s="1"/>
  <c r="AB26" i="2"/>
  <c r="W26" i="2"/>
  <c r="X26" i="2" s="1"/>
  <c r="AB25" i="2"/>
  <c r="W25" i="2"/>
  <c r="X25" i="2" s="1"/>
  <c r="AB24" i="2"/>
  <c r="W24" i="2"/>
  <c r="X24" i="2" s="1"/>
  <c r="AB23" i="2"/>
  <c r="W23" i="2"/>
  <c r="X23" i="2" s="1"/>
  <c r="AB22" i="2"/>
  <c r="W22" i="2"/>
  <c r="X22" i="2" s="1"/>
  <c r="AB21" i="2"/>
  <c r="W21" i="2"/>
  <c r="X21" i="2" s="1"/>
  <c r="AB20" i="2"/>
  <c r="W20" i="2"/>
  <c r="X20" i="2" s="1"/>
  <c r="AB19" i="2"/>
  <c r="W19" i="2"/>
  <c r="X19" i="2" s="1"/>
  <c r="AB18" i="2"/>
  <c r="W18" i="2"/>
  <c r="X18" i="2" s="1"/>
  <c r="AB17" i="2"/>
  <c r="W17" i="2"/>
  <c r="X17" i="2" s="1"/>
  <c r="AB16" i="2"/>
  <c r="W16" i="2"/>
  <c r="X16" i="2" s="1"/>
  <c r="AB15" i="2"/>
  <c r="W15" i="2"/>
  <c r="X15" i="2" s="1"/>
  <c r="AB14" i="2"/>
  <c r="W14" i="2"/>
  <c r="X14" i="2" s="1"/>
  <c r="AB13" i="2"/>
  <c r="W13" i="2"/>
  <c r="X13" i="2" s="1"/>
  <c r="AB12" i="2"/>
  <c r="W12" i="2"/>
  <c r="X12" i="2" s="1"/>
  <c r="AB11" i="2"/>
  <c r="W11" i="2"/>
  <c r="X11" i="2" s="1"/>
  <c r="AB10" i="2"/>
  <c r="W10" i="2"/>
  <c r="X10" i="2" s="1"/>
  <c r="AB9" i="2"/>
  <c r="W9" i="2"/>
  <c r="X9" i="2" s="1"/>
  <c r="AB8" i="2"/>
  <c r="Z8" i="2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Y8" i="2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W8" i="2"/>
  <c r="X8" i="2" s="1"/>
  <c r="AB7" i="2"/>
  <c r="AA7" i="2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Z7" i="2"/>
  <c r="Y7" i="2"/>
  <c r="W7" i="2"/>
  <c r="X7" i="2" s="1"/>
  <c r="Y7" i="1"/>
  <c r="AB46" i="1"/>
  <c r="W46" i="1"/>
  <c r="X46" i="1" s="1"/>
  <c r="AB45" i="1"/>
  <c r="W45" i="1"/>
  <c r="X45" i="1" s="1"/>
  <c r="AB44" i="1"/>
  <c r="W44" i="1"/>
  <c r="X44" i="1" s="1"/>
  <c r="AB43" i="1"/>
  <c r="W43" i="1"/>
  <c r="X43" i="1" s="1"/>
  <c r="AB42" i="1"/>
  <c r="W42" i="1"/>
  <c r="X42" i="1" s="1"/>
  <c r="AB41" i="1"/>
  <c r="W41" i="1"/>
  <c r="X41" i="1" s="1"/>
  <c r="AB40" i="1"/>
  <c r="W40" i="1"/>
  <c r="X40" i="1" s="1"/>
  <c r="AB39" i="1"/>
  <c r="W39" i="1"/>
  <c r="X39" i="1" s="1"/>
  <c r="AB38" i="1"/>
  <c r="W38" i="1"/>
  <c r="X38" i="1" s="1"/>
  <c r="AB37" i="1"/>
  <c r="W37" i="1"/>
  <c r="X37" i="1" s="1"/>
  <c r="AB36" i="1"/>
  <c r="W36" i="1"/>
  <c r="X36" i="1" s="1"/>
  <c r="AB35" i="1"/>
  <c r="W35" i="1"/>
  <c r="X35" i="1" s="1"/>
  <c r="AB34" i="1"/>
  <c r="W34" i="1"/>
  <c r="X34" i="1" s="1"/>
  <c r="AB33" i="1"/>
  <c r="W33" i="1"/>
  <c r="X33" i="1" s="1"/>
  <c r="AB32" i="1"/>
  <c r="W32" i="1"/>
  <c r="X32" i="1" s="1"/>
  <c r="AB31" i="1"/>
  <c r="W31" i="1"/>
  <c r="X31" i="1" s="1"/>
  <c r="AB30" i="1"/>
  <c r="W30" i="1"/>
  <c r="X30" i="1" s="1"/>
  <c r="AB29" i="1"/>
  <c r="W29" i="1"/>
  <c r="X29" i="1" s="1"/>
  <c r="AB28" i="1"/>
  <c r="W28" i="1"/>
  <c r="X28" i="1" s="1"/>
  <c r="AB27" i="1"/>
  <c r="W27" i="1"/>
  <c r="X27" i="1" s="1"/>
  <c r="AB26" i="1"/>
  <c r="W26" i="1"/>
  <c r="X26" i="1" s="1"/>
  <c r="AB25" i="1"/>
  <c r="W25" i="1"/>
  <c r="X25" i="1" s="1"/>
  <c r="AB24" i="1"/>
  <c r="W24" i="1"/>
  <c r="X24" i="1" s="1"/>
  <c r="AB23" i="1"/>
  <c r="W23" i="1"/>
  <c r="X23" i="1" s="1"/>
  <c r="AB22" i="1"/>
  <c r="W22" i="1"/>
  <c r="X22" i="1" s="1"/>
  <c r="AB21" i="1"/>
  <c r="W21" i="1"/>
  <c r="X21" i="1" s="1"/>
  <c r="AB20" i="1"/>
  <c r="W20" i="1"/>
  <c r="X20" i="1" s="1"/>
  <c r="AB19" i="1"/>
  <c r="W19" i="1"/>
  <c r="X19" i="1" s="1"/>
  <c r="AB18" i="1"/>
  <c r="W18" i="1"/>
  <c r="X18" i="1" s="1"/>
  <c r="AB17" i="1"/>
  <c r="W17" i="1"/>
  <c r="X17" i="1" s="1"/>
  <c r="AB16" i="1"/>
  <c r="W16" i="1"/>
  <c r="X16" i="1" s="1"/>
  <c r="AB15" i="1"/>
  <c r="W15" i="1"/>
  <c r="X15" i="1" s="1"/>
  <c r="AB14" i="1"/>
  <c r="W14" i="1"/>
  <c r="X14" i="1" s="1"/>
  <c r="AB13" i="1"/>
  <c r="W13" i="1"/>
  <c r="X13" i="1" s="1"/>
  <c r="AB12" i="1"/>
  <c r="W12" i="1"/>
  <c r="X12" i="1" s="1"/>
  <c r="AB11" i="1"/>
  <c r="W11" i="1"/>
  <c r="X11" i="1" s="1"/>
  <c r="AB10" i="1"/>
  <c r="W10" i="1"/>
  <c r="X10" i="1" s="1"/>
  <c r="AB9" i="1"/>
  <c r="W9" i="1"/>
  <c r="X9" i="1" s="1"/>
  <c r="AB8" i="1"/>
  <c r="Z8" i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Y8" i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W8" i="1"/>
  <c r="X8" i="1" s="1"/>
  <c r="AB7" i="1"/>
  <c r="AA7" i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Z7" i="1"/>
  <c r="W7" i="1"/>
  <c r="X7" i="1" s="1"/>
  <c r="AB46" i="7"/>
  <c r="W46" i="7"/>
  <c r="X46" i="7" s="1"/>
  <c r="AB46" i="9"/>
  <c r="W46" i="9"/>
  <c r="X46" i="9" s="1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7" i="10"/>
  <c r="AA9" i="10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AA37" i="10" s="1"/>
  <c r="AA38" i="10" s="1"/>
  <c r="AA39" i="10" s="1"/>
  <c r="AA40" i="10" s="1"/>
  <c r="AA41" i="10" s="1"/>
  <c r="AA42" i="10" s="1"/>
  <c r="AA43" i="10" s="1"/>
  <c r="AA44" i="10" s="1"/>
  <c r="AA45" i="10" s="1"/>
  <c r="AA46" i="10" s="1"/>
  <c r="AA8" i="10"/>
  <c r="AA7" i="10"/>
  <c r="Z9" i="10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8" i="10"/>
  <c r="Z7" i="10"/>
  <c r="Y10" i="10"/>
  <c r="Y11" i="10"/>
  <c r="Y12" i="10"/>
  <c r="Y13" i="10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9" i="10"/>
  <c r="Y8" i="10"/>
  <c r="W8" i="10"/>
  <c r="X8" i="10" s="1"/>
  <c r="W9" i="10"/>
  <c r="X9" i="10" s="1"/>
  <c r="W10" i="10"/>
  <c r="X10" i="10" s="1"/>
  <c r="W11" i="10"/>
  <c r="X11" i="10" s="1"/>
  <c r="W12" i="10"/>
  <c r="X12" i="10" s="1"/>
  <c r="W13" i="10"/>
  <c r="X13" i="10" s="1"/>
  <c r="W14" i="10"/>
  <c r="X14" i="10" s="1"/>
  <c r="W15" i="10"/>
  <c r="X15" i="10" s="1"/>
  <c r="W16" i="10"/>
  <c r="X16" i="10" s="1"/>
  <c r="W17" i="10"/>
  <c r="X17" i="10" s="1"/>
  <c r="W18" i="10"/>
  <c r="X18" i="10" s="1"/>
  <c r="W19" i="10"/>
  <c r="X19" i="10" s="1"/>
  <c r="W20" i="10"/>
  <c r="X20" i="10" s="1"/>
  <c r="W21" i="10"/>
  <c r="X21" i="10" s="1"/>
  <c r="W22" i="10"/>
  <c r="X22" i="10" s="1"/>
  <c r="W23" i="10"/>
  <c r="X23" i="10" s="1"/>
  <c r="W24" i="10"/>
  <c r="X24" i="10" s="1"/>
  <c r="W25" i="10"/>
  <c r="X25" i="10" s="1"/>
  <c r="W26" i="10"/>
  <c r="X26" i="10" s="1"/>
  <c r="W27" i="10"/>
  <c r="X27" i="10" s="1"/>
  <c r="W28" i="10"/>
  <c r="X28" i="10" s="1"/>
  <c r="W29" i="10"/>
  <c r="X29" i="10" s="1"/>
  <c r="W30" i="10"/>
  <c r="X30" i="10" s="1"/>
  <c r="W31" i="10"/>
  <c r="X31" i="10" s="1"/>
  <c r="W32" i="10"/>
  <c r="X32" i="10" s="1"/>
  <c r="W33" i="10"/>
  <c r="X33" i="10" s="1"/>
  <c r="W34" i="10"/>
  <c r="X34" i="10" s="1"/>
  <c r="W35" i="10"/>
  <c r="X35" i="10" s="1"/>
  <c r="W36" i="10"/>
  <c r="X36" i="10" s="1"/>
  <c r="W37" i="10"/>
  <c r="X37" i="10" s="1"/>
  <c r="W38" i="10"/>
  <c r="X38" i="10" s="1"/>
  <c r="W39" i="10"/>
  <c r="X39" i="10" s="1"/>
  <c r="W40" i="10"/>
  <c r="X40" i="10" s="1"/>
  <c r="W41" i="10"/>
  <c r="X41" i="10" s="1"/>
  <c r="W42" i="10"/>
  <c r="X42" i="10" s="1"/>
  <c r="W43" i="10"/>
  <c r="X43" i="10" s="1"/>
  <c r="W44" i="10"/>
  <c r="X44" i="10" s="1"/>
  <c r="W45" i="10"/>
  <c r="X45" i="10" s="1"/>
  <c r="W46" i="10"/>
  <c r="X46" i="10" s="1"/>
  <c r="W7" i="10"/>
  <c r="X7" i="10" s="1"/>
  <c r="N7" i="10"/>
  <c r="R7" i="10"/>
  <c r="T7" i="10"/>
  <c r="S7" i="10"/>
  <c r="T7" i="9"/>
  <c r="S7" i="9"/>
  <c r="R7" i="9"/>
  <c r="T7" i="7"/>
  <c r="S7" i="7"/>
  <c r="R7" i="7"/>
  <c r="T7" i="6"/>
  <c r="S7" i="6"/>
  <c r="R7" i="6"/>
  <c r="T7" i="5"/>
  <c r="S7" i="5"/>
  <c r="R7" i="5"/>
  <c r="T7" i="4"/>
  <c r="S7" i="4"/>
  <c r="R7" i="4"/>
  <c r="T7" i="3"/>
  <c r="S7" i="3"/>
  <c r="R7" i="3"/>
  <c r="T7" i="2"/>
  <c r="S7" i="2"/>
  <c r="R7" i="2"/>
  <c r="T7" i="1"/>
  <c r="S7" i="1"/>
  <c r="R7" i="1"/>
  <c r="T7" i="8"/>
  <c r="S7" i="8"/>
  <c r="R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8" i="7"/>
  <c r="O8" i="7"/>
  <c r="P8" i="7"/>
  <c r="N9" i="7"/>
  <c r="O9" i="7"/>
  <c r="P9" i="7"/>
  <c r="N10" i="7"/>
  <c r="O10" i="7"/>
  <c r="P10" i="7"/>
  <c r="N11" i="7"/>
  <c r="O11" i="7"/>
  <c r="P11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26" i="7"/>
  <c r="O26" i="7"/>
  <c r="P26" i="7"/>
  <c r="N27" i="7"/>
  <c r="O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8" i="6"/>
  <c r="O8" i="6"/>
  <c r="P8" i="6"/>
  <c r="N9" i="6"/>
  <c r="O9" i="6"/>
  <c r="P9" i="6"/>
  <c r="N10" i="6"/>
  <c r="O10" i="6"/>
  <c r="P10" i="6"/>
  <c r="N11" i="6"/>
  <c r="O11" i="6"/>
  <c r="P11" i="6"/>
  <c r="N12" i="6"/>
  <c r="O12" i="6"/>
  <c r="P12" i="6"/>
  <c r="N13" i="6"/>
  <c r="O13" i="6"/>
  <c r="P13" i="6"/>
  <c r="N14" i="6"/>
  <c r="O14" i="6"/>
  <c r="P14" i="6"/>
  <c r="N15" i="6"/>
  <c r="O15" i="6"/>
  <c r="P15" i="6"/>
  <c r="N16" i="6"/>
  <c r="O16" i="6"/>
  <c r="P16" i="6"/>
  <c r="N17" i="6"/>
  <c r="O17" i="6"/>
  <c r="P17" i="6"/>
  <c r="N18" i="6"/>
  <c r="O18" i="6"/>
  <c r="P18" i="6"/>
  <c r="N19" i="6"/>
  <c r="O19" i="6"/>
  <c r="P19" i="6"/>
  <c r="N20" i="6"/>
  <c r="O20" i="6"/>
  <c r="P20" i="6"/>
  <c r="N21" i="6"/>
  <c r="O21" i="6"/>
  <c r="P21" i="6"/>
  <c r="N22" i="6"/>
  <c r="O22" i="6"/>
  <c r="P22" i="6"/>
  <c r="N23" i="6"/>
  <c r="O23" i="6"/>
  <c r="P23" i="6"/>
  <c r="N24" i="6"/>
  <c r="O24" i="6"/>
  <c r="P24" i="6"/>
  <c r="N25" i="6"/>
  <c r="O25" i="6"/>
  <c r="P25" i="6"/>
  <c r="N26" i="6"/>
  <c r="O26" i="6"/>
  <c r="P26" i="6"/>
  <c r="N27" i="6"/>
  <c r="O27" i="6"/>
  <c r="P27" i="6"/>
  <c r="N28" i="6"/>
  <c r="O28" i="6"/>
  <c r="P28" i="6"/>
  <c r="N29" i="6"/>
  <c r="O29" i="6"/>
  <c r="P29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N36" i="6"/>
  <c r="O36" i="6"/>
  <c r="P36" i="6"/>
  <c r="N37" i="6"/>
  <c r="O37" i="6"/>
  <c r="P37" i="6"/>
  <c r="N38" i="6"/>
  <c r="O38" i="6"/>
  <c r="P38" i="6"/>
  <c r="N39" i="6"/>
  <c r="O39" i="6"/>
  <c r="P39" i="6"/>
  <c r="N40" i="6"/>
  <c r="O40" i="6"/>
  <c r="P40" i="6"/>
  <c r="N41" i="6"/>
  <c r="O41" i="6"/>
  <c r="P41" i="6"/>
  <c r="N42" i="6"/>
  <c r="O42" i="6"/>
  <c r="P42" i="6"/>
  <c r="N43" i="6"/>
  <c r="O43" i="6"/>
  <c r="P43" i="6"/>
  <c r="N44" i="6"/>
  <c r="O44" i="6"/>
  <c r="P44" i="6"/>
  <c r="N45" i="6"/>
  <c r="O45" i="6"/>
  <c r="P45" i="6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N35" i="5"/>
  <c r="O35" i="5"/>
  <c r="P35" i="5"/>
  <c r="N36" i="5"/>
  <c r="O36" i="5"/>
  <c r="P36" i="5"/>
  <c r="N37" i="5"/>
  <c r="O37" i="5"/>
  <c r="P37" i="5"/>
  <c r="N38" i="5"/>
  <c r="O38" i="5"/>
  <c r="P38" i="5"/>
  <c r="N39" i="5"/>
  <c r="O39" i="5"/>
  <c r="P39" i="5"/>
  <c r="N40" i="5"/>
  <c r="O40" i="5"/>
  <c r="P40" i="5"/>
  <c r="N41" i="5"/>
  <c r="O41" i="5"/>
  <c r="P41" i="5"/>
  <c r="N42" i="5"/>
  <c r="O42" i="5"/>
  <c r="P42" i="5"/>
  <c r="N43" i="5"/>
  <c r="O43" i="5"/>
  <c r="P43" i="5"/>
  <c r="N44" i="5"/>
  <c r="O44" i="5"/>
  <c r="P44" i="5"/>
  <c r="N45" i="5"/>
  <c r="O45" i="5"/>
  <c r="P45" i="5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O11" i="1"/>
  <c r="N8" i="1"/>
  <c r="O8" i="1"/>
  <c r="P8" i="1"/>
  <c r="N9" i="1"/>
  <c r="O9" i="1"/>
  <c r="P9" i="1"/>
  <c r="N10" i="1"/>
  <c r="O10" i="1"/>
  <c r="P10" i="1"/>
  <c r="N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P7" i="1"/>
  <c r="O7" i="1"/>
  <c r="N7" i="1"/>
  <c r="P7" i="2"/>
  <c r="O7" i="2"/>
  <c r="N7" i="2"/>
  <c r="P7" i="3"/>
  <c r="O7" i="3"/>
  <c r="N7" i="3"/>
  <c r="P7" i="4"/>
  <c r="O7" i="4"/>
  <c r="N7" i="4"/>
  <c r="P7" i="5"/>
  <c r="O7" i="5"/>
  <c r="N7" i="5"/>
  <c r="P7" i="6"/>
  <c r="O7" i="6"/>
  <c r="N7" i="6"/>
  <c r="P7" i="8"/>
  <c r="O7" i="8"/>
  <c r="N7" i="8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P7" i="10"/>
  <c r="O7" i="10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O7" i="9"/>
  <c r="N7" i="9"/>
  <c r="G52" i="10"/>
  <c r="G52" i="9"/>
  <c r="G51" i="8"/>
  <c r="G53" i="7"/>
  <c r="G52" i="6"/>
  <c r="G51" i="5"/>
  <c r="G52" i="4"/>
  <c r="G53" i="3"/>
  <c r="G52" i="2"/>
  <c r="G52" i="1"/>
  <c r="E49" i="10"/>
  <c r="D49" i="10"/>
  <c r="F49" i="10"/>
  <c r="E49" i="9"/>
  <c r="F49" i="9"/>
  <c r="D49" i="9"/>
  <c r="E48" i="8"/>
  <c r="F48" i="8"/>
  <c r="D48" i="8"/>
  <c r="E50" i="7"/>
  <c r="F50" i="7"/>
  <c r="D50" i="7"/>
  <c r="E49" i="6"/>
  <c r="F49" i="6"/>
  <c r="D49" i="6"/>
  <c r="E48" i="5"/>
  <c r="F48" i="5"/>
  <c r="D48" i="5"/>
  <c r="E49" i="4"/>
  <c r="F49" i="4"/>
  <c r="D49" i="4"/>
  <c r="E50" i="3"/>
  <c r="F50" i="3"/>
  <c r="D50" i="3"/>
  <c r="F49" i="2"/>
  <c r="E49" i="2"/>
  <c r="D49" i="2"/>
  <c r="D49" i="1"/>
  <c r="F49" i="1"/>
  <c r="E49" i="1"/>
</calcChain>
</file>

<file path=xl/sharedStrings.xml><?xml version="1.0" encoding="utf-8"?>
<sst xmlns="http://schemas.openxmlformats.org/spreadsheetml/2006/main" count="1288" uniqueCount="71">
  <si>
    <t>Production Summary Report</t>
  </si>
  <si>
    <t>API: 30-025-43245</t>
  </si>
  <si>
    <t>RIO BLANCO 4 33 FEDERAL COM #002H</t>
  </si>
  <si>
    <t>Printed On: Saturday, September 04 2021</t>
  </si>
  <si>
    <t>   </t>
  </si>
  <si>
    <t>Production</t>
  </si>
  <si>
    <t>Injection</t>
  </si>
  <si>
    <t>Year</t>
  </si>
  <si>
    <t>Pool</t>
  </si>
  <si>
    <t>Month</t>
  </si>
  <si>
    <t>Oil(BBLS)</t>
  </si>
  <si>
    <t>Gas(MCF)</t>
  </si>
  <si>
    <t>Water(BBLS)</t>
  </si>
  <si>
    <t>Days P/I</t>
  </si>
  <si>
    <t>Co2(MCF)</t>
  </si>
  <si>
    <t>Other</t>
  </si>
  <si>
    <t>Pressure</t>
  </si>
  <si>
    <t>[28430] GRAMA RIDGE;BONE SPRING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</si>
  <si>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</si>
  <si>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</si>
  <si>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</si>
  <si>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</si>
  <si>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</si>
  <si>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</si>
  <si>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</si>
  <si>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</si>
  <si>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</si>
  <si>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</si>
  <si>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</si>
  <si>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</si>
  <si>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API: 30-025-42399</t>
  </si>
  <si>
    <t>HAWK 26 FEDERAL #706H</t>
  </si>
  <si>
    <t>[98092] WC-025 G-09 S243336I;UPPER WOLFCAMP</t>
  </si>
  <si>
    <t>API: 30-025-43693</t>
  </si>
  <si>
    <t>COLUMBUS FEDERAL COM #022H</t>
  </si>
  <si>
    <t>[98094] BOBCAT DRAW;UPPER WOLFCAMP</t>
  </si>
  <si>
    <t>API: 30-025-43490</t>
  </si>
  <si>
    <t>COLUMBUS FEE #024H</t>
  </si>
  <si>
    <t>API: 30-025-41411</t>
  </si>
  <si>
    <t>RINGO 32 FEDERAL COM #001H</t>
  </si>
  <si>
    <t>[41460] LUSK;BONE SPRING, SOUTH</t>
  </si>
  <si>
    <t>API: 30-025-44282</t>
  </si>
  <si>
    <t>HUNTER 21 STATE COM #604H</t>
  </si>
  <si>
    <t>[97958] WC-025 G-08 S233528D;LWR BONE SPRIN</t>
  </si>
  <si>
    <t>API: 30-025-44147</t>
  </si>
  <si>
    <t>BOUNDARY RAIDER 6 7 FEDERAL COM #213H</t>
  </si>
  <si>
    <t>[53800] SAND DUNES;BONE SPRING</t>
  </si>
  <si>
    <t>API: 30-025-44146</t>
  </si>
  <si>
    <t>BOUNDARY RAIDER 6 7 FEDERAL COM #212H</t>
  </si>
  <si>
    <t>API: 30-025-44149</t>
  </si>
  <si>
    <t>FEDERAL 30 #124H</t>
  </si>
  <si>
    <t>[27220] GEM;BONE SPRING</t>
  </si>
  <si>
    <t>API: 30-025-42405</t>
  </si>
  <si>
    <t>HAWK 35 FEDERAL #702H</t>
  </si>
  <si>
    <t>Cummulative Production</t>
  </si>
  <si>
    <t>Total Days of Production</t>
  </si>
  <si>
    <t xml:space="preserve">Total Days of Production </t>
  </si>
  <si>
    <t>Oil (bbl/day</t>
  </si>
  <si>
    <t>Gas (MCF/day)</t>
  </si>
  <si>
    <t>Water(bpd)</t>
  </si>
  <si>
    <t>Initial Production Rate</t>
  </si>
  <si>
    <t>Oil (bbl/day)</t>
  </si>
  <si>
    <t>Number</t>
  </si>
  <si>
    <t>Date</t>
  </si>
  <si>
    <t>Cummulative Oil Production(BBL)</t>
  </si>
  <si>
    <t>Cummulative Water Production(BBL)</t>
  </si>
  <si>
    <t>Cummulative Gas Production(MCF)</t>
  </si>
  <si>
    <t>Water Cut (%)</t>
  </si>
  <si>
    <t>Column1</t>
  </si>
  <si>
    <t>Total</t>
  </si>
  <si>
    <t>qt = qi/(1+bdt)^1/b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</si>
</sst>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16" fillId="0" borderId="21" xfId="0" applyFont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/>
    <xf numFmtId="0" fontId="0" fillId="0" borderId="25" xfId="0" applyBorder="1"/>
    <xf numFmtId="0" fontId="16" fillId="0" borderId="18" xfId="0" applyFont="1" applyBorder="1" applyAlignment="1">
      <alignment wrapText="1"/>
    </xf>
    <xf numFmtId="0" fontId="0" fillId="0" borderId="18" xfId="0" applyBorder="1" applyAlignment="1">
      <alignment wrapText="1"/>
    </xf>
    <xf numFmtId="0" fontId="16" fillId="0" borderId="27" xfId="0" applyFont="1" applyBorder="1" applyAlignment="1">
      <alignment wrapText="1"/>
    </xf>
    <xf numFmtId="0" fontId="16" fillId="0" borderId="28" xfId="0" applyFont="1" applyBorder="1" applyAlignment="1">
      <alignment wrapText="1"/>
    </xf>
    <xf numFmtId="0" fontId="16" fillId="0" borderId="29" xfId="0" applyFont="1" applyBorder="1" applyAlignment="1">
      <alignment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6" fillId="0" borderId="35" xfId="0" applyFont="1" applyBorder="1" applyAlignment="1">
      <alignment wrapText="1"/>
    </xf>
    <xf numFmtId="0" fontId="16" fillId="0" borderId="36" xfId="0" applyFont="1" applyBorder="1" applyAlignment="1">
      <alignment wrapText="1"/>
    </xf>
    <xf numFmtId="0" fontId="16" fillId="0" borderId="37" xfId="0" applyFont="1" applyBorder="1" applyAlignment="1">
      <alignment wrapText="1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34" borderId="18" xfId="0" applyFill="1" applyBorder="1" applyAlignment="1">
      <alignment horizontal="center" vertical="center" wrapText="1"/>
    </xf>
    <xf numFmtId="0" fontId="0" fillId="34" borderId="41" xfId="0" applyFill="1" applyBorder="1" applyAlignment="1">
      <alignment horizontal="center" vertical="center"/>
    </xf>
    <xf numFmtId="0" fontId="0" fillId="33" borderId="41" xfId="0" applyFill="1" applyBorder="1" applyAlignment="1">
      <alignment horizontal="center" vertical="center"/>
    </xf>
    <xf numFmtId="0" fontId="16" fillId="33" borderId="21" xfId="0" applyFont="1" applyFill="1" applyBorder="1" applyAlignment="1">
      <alignment horizontal="center" vertical="center" wrapText="1"/>
    </xf>
    <xf numFmtId="0" fontId="16" fillId="33" borderId="22" xfId="0" applyFont="1" applyFill="1" applyBorder="1" applyAlignment="1">
      <alignment horizontal="center" vertical="center" wrapText="1"/>
    </xf>
    <xf numFmtId="14" fontId="0" fillId="34" borderId="41" xfId="0" applyNumberFormat="1" applyFill="1" applyBorder="1" applyAlignment="1">
      <alignment horizontal="center" vertical="center"/>
    </xf>
    <xf numFmtId="0" fontId="0" fillId="34" borderId="41" xfId="0" applyFill="1" applyBorder="1" applyAlignment="1">
      <alignment horizontal="center" vertical="center" wrapText="1"/>
    </xf>
    <xf numFmtId="164" fontId="0" fillId="34" borderId="41" xfId="42" applyNumberFormat="1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34" borderId="42" xfId="0" applyFill="1" applyBorder="1" applyAlignment="1">
      <alignment horizontal="center" vertical="center"/>
    </xf>
    <xf numFmtId="14" fontId="0" fillId="34" borderId="42" xfId="0" applyNumberFormat="1" applyFill="1" applyBorder="1" applyAlignment="1">
      <alignment horizontal="center" vertical="center"/>
    </xf>
    <xf numFmtId="164" fontId="0" fillId="34" borderId="42" xfId="4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42" applyNumberFormat="1" applyFont="1" applyFill="1" applyBorder="1" applyAlignment="1">
      <alignment horizontal="center" vertical="center"/>
    </xf>
    <xf numFmtId="0" fontId="0" fillId="34" borderId="42" xfId="0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14" fontId="0" fillId="0" borderId="43" xfId="0" applyNumberFormat="1" applyBorder="1" applyAlignment="1">
      <alignment horizontal="center" vertical="center"/>
    </xf>
    <xf numFmtId="164" fontId="0" fillId="0" borderId="43" xfId="42" applyNumberFormat="1" applyFont="1" applyFill="1" applyBorder="1" applyAlignment="1">
      <alignment horizontal="center" vertical="center"/>
    </xf>
    <xf numFmtId="0" fontId="16" fillId="0" borderId="19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38" xfId="0" applyFont="1" applyBorder="1" applyAlignment="1">
      <alignment horizontal="center" wrapText="1"/>
    </xf>
    <xf numFmtId="0" fontId="16" fillId="0" borderId="39" xfId="0" applyFont="1" applyBorder="1" applyAlignment="1">
      <alignment horizontal="center" wrapText="1"/>
    </xf>
    <xf numFmtId="0" fontId="16" fillId="0" borderId="40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6" fillId="0" borderId="18" xfId="0" applyFont="1" applyBorder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0" fillId="0" borderId="1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4" xfId="0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'30-025-43245'!$Y$7:$Y$46</c:f>
              <c:numCache>
                <c:formatCode>General</c:formatCode>
                <c:ptCount val="40"/>
                <c:pt idx="0">
                  <c:v>0</c:v>
                </c:pt>
                <c:pt idx="1">
                  <c:v>15395</c:v>
                </c:pt>
                <c:pt idx="2">
                  <c:v>47017</c:v>
                </c:pt>
                <c:pt idx="3">
                  <c:v>70554</c:v>
                </c:pt>
                <c:pt idx="4">
                  <c:v>87890</c:v>
                </c:pt>
                <c:pt idx="5">
                  <c:v>102245</c:v>
                </c:pt>
                <c:pt idx="6">
                  <c:v>117201</c:v>
                </c:pt>
                <c:pt idx="7">
                  <c:v>130500</c:v>
                </c:pt>
                <c:pt idx="8">
                  <c:v>139678</c:v>
                </c:pt>
                <c:pt idx="9">
                  <c:v>150853</c:v>
                </c:pt>
                <c:pt idx="10">
                  <c:v>156963</c:v>
                </c:pt>
                <c:pt idx="11">
                  <c:v>162666</c:v>
                </c:pt>
                <c:pt idx="12">
                  <c:v>170538</c:v>
                </c:pt>
                <c:pt idx="13">
                  <c:v>179362</c:v>
                </c:pt>
                <c:pt idx="14">
                  <c:v>187206</c:v>
                </c:pt>
                <c:pt idx="15">
                  <c:v>194225</c:v>
                </c:pt>
                <c:pt idx="16">
                  <c:v>201306</c:v>
                </c:pt>
                <c:pt idx="17">
                  <c:v>207604</c:v>
                </c:pt>
                <c:pt idx="18">
                  <c:v>213453</c:v>
                </c:pt>
                <c:pt idx="19">
                  <c:v>219077</c:v>
                </c:pt>
                <c:pt idx="20">
                  <c:v>224812</c:v>
                </c:pt>
                <c:pt idx="21">
                  <c:v>230215</c:v>
                </c:pt>
                <c:pt idx="22">
                  <c:v>235354</c:v>
                </c:pt>
                <c:pt idx="23">
                  <c:v>240095</c:v>
                </c:pt>
                <c:pt idx="24">
                  <c:v>245293</c:v>
                </c:pt>
                <c:pt idx="25">
                  <c:v>249825</c:v>
                </c:pt>
                <c:pt idx="26">
                  <c:v>254149</c:v>
                </c:pt>
                <c:pt idx="27">
                  <c:v>258452</c:v>
                </c:pt>
                <c:pt idx="28">
                  <c:v>262647</c:v>
                </c:pt>
                <c:pt idx="29">
                  <c:v>266856</c:v>
                </c:pt>
                <c:pt idx="30">
                  <c:v>270549</c:v>
                </c:pt>
                <c:pt idx="31">
                  <c:v>274309</c:v>
                </c:pt>
                <c:pt idx="32">
                  <c:v>278062</c:v>
                </c:pt>
                <c:pt idx="33">
                  <c:v>281873</c:v>
                </c:pt>
                <c:pt idx="34">
                  <c:v>286116</c:v>
                </c:pt>
                <c:pt idx="35">
                  <c:v>286538</c:v>
                </c:pt>
                <c:pt idx="36">
                  <c:v>293697</c:v>
                </c:pt>
                <c:pt idx="37">
                  <c:v>300209</c:v>
                </c:pt>
                <c:pt idx="38">
                  <c:v>303545</c:v>
                </c:pt>
                <c:pt idx="39">
                  <c:v>306178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A-4EA4-AE14-79E3889DA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'30-025-42399'!$Z$7:$Z$46</c:f>
              <c:numCache>
                <c:formatCode>General</c:formatCode>
                <c:ptCount val="40"/>
                <c:pt idx="0">
                  <c:v>60011</c:v>
                </c:pt>
                <c:pt idx="1">
                  <c:v>129019</c:v>
                </c:pt>
                <c:pt idx="2">
                  <c:v>176785</c:v>
                </c:pt>
                <c:pt idx="3">
                  <c:v>215995</c:v>
                </c:pt>
                <c:pt idx="4">
                  <c:v>251978</c:v>
                </c:pt>
                <c:pt idx="5">
                  <c:v>285493</c:v>
                </c:pt>
                <c:pt idx="6">
                  <c:v>302584</c:v>
                </c:pt>
                <c:pt idx="7">
                  <c:v>337217</c:v>
                </c:pt>
                <c:pt idx="8">
                  <c:v>366412</c:v>
                </c:pt>
                <c:pt idx="9">
                  <c:v>391199</c:v>
                </c:pt>
                <c:pt idx="10">
                  <c:v>415300</c:v>
                </c:pt>
                <c:pt idx="11">
                  <c:v>433665</c:v>
                </c:pt>
                <c:pt idx="12">
                  <c:v>451413</c:v>
                </c:pt>
                <c:pt idx="13">
                  <c:v>468959</c:v>
                </c:pt>
                <c:pt idx="14">
                  <c:v>483198</c:v>
                </c:pt>
                <c:pt idx="15">
                  <c:v>502918</c:v>
                </c:pt>
                <c:pt idx="16">
                  <c:v>520171</c:v>
                </c:pt>
                <c:pt idx="17">
                  <c:v>535058</c:v>
                </c:pt>
                <c:pt idx="18">
                  <c:v>543590</c:v>
                </c:pt>
                <c:pt idx="19">
                  <c:v>555000</c:v>
                </c:pt>
                <c:pt idx="20">
                  <c:v>562222</c:v>
                </c:pt>
                <c:pt idx="21">
                  <c:v>570130</c:v>
                </c:pt>
                <c:pt idx="22">
                  <c:v>580622</c:v>
                </c:pt>
                <c:pt idx="23">
                  <c:v>595931</c:v>
                </c:pt>
                <c:pt idx="24">
                  <c:v>612055</c:v>
                </c:pt>
                <c:pt idx="25">
                  <c:v>627969</c:v>
                </c:pt>
                <c:pt idx="26">
                  <c:v>643964</c:v>
                </c:pt>
                <c:pt idx="27">
                  <c:v>657374</c:v>
                </c:pt>
                <c:pt idx="28">
                  <c:v>666009</c:v>
                </c:pt>
                <c:pt idx="29">
                  <c:v>676737</c:v>
                </c:pt>
                <c:pt idx="30">
                  <c:v>688306</c:v>
                </c:pt>
                <c:pt idx="31">
                  <c:v>700796</c:v>
                </c:pt>
                <c:pt idx="32">
                  <c:v>712055</c:v>
                </c:pt>
                <c:pt idx="33">
                  <c:v>723681</c:v>
                </c:pt>
                <c:pt idx="34">
                  <c:v>734875</c:v>
                </c:pt>
                <c:pt idx="35">
                  <c:v>744415</c:v>
                </c:pt>
                <c:pt idx="36">
                  <c:v>754424</c:v>
                </c:pt>
                <c:pt idx="37">
                  <c:v>764860</c:v>
                </c:pt>
                <c:pt idx="38">
                  <c:v>775928</c:v>
                </c:pt>
                <c:pt idx="39">
                  <c:v>786626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F-4057-A188-AE2EEAD4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'30-025-42399'!$D$7:$D$46</c:f>
              <c:numCache>
                <c:formatCode>General</c:formatCode>
                <c:ptCount val="40"/>
                <c:pt idx="0">
                  <c:v>30827</c:v>
                </c:pt>
                <c:pt idx="1">
                  <c:v>33515</c:v>
                </c:pt>
                <c:pt idx="2">
                  <c:v>22151</c:v>
                </c:pt>
                <c:pt idx="3">
                  <c:v>17370</c:v>
                </c:pt>
                <c:pt idx="4">
                  <c:v>15365</c:v>
                </c:pt>
                <c:pt idx="5">
                  <c:v>13779</c:v>
                </c:pt>
                <c:pt idx="6">
                  <c:v>10481</c:v>
                </c:pt>
                <c:pt idx="7">
                  <c:v>12991</c:v>
                </c:pt>
                <c:pt idx="8">
                  <c:v>10911</c:v>
                </c:pt>
                <c:pt idx="9">
                  <c:v>9846</c:v>
                </c:pt>
                <c:pt idx="10">
                  <c:v>9308</c:v>
                </c:pt>
                <c:pt idx="11">
                  <c:v>7609</c:v>
                </c:pt>
                <c:pt idx="12">
                  <c:v>7596</c:v>
                </c:pt>
                <c:pt idx="13">
                  <c:v>7024</c:v>
                </c:pt>
                <c:pt idx="14">
                  <c:v>6116</c:v>
                </c:pt>
                <c:pt idx="15">
                  <c:v>6635</c:v>
                </c:pt>
                <c:pt idx="16">
                  <c:v>6564</c:v>
                </c:pt>
                <c:pt idx="17">
                  <c:v>5838</c:v>
                </c:pt>
                <c:pt idx="18">
                  <c:v>3953</c:v>
                </c:pt>
                <c:pt idx="19">
                  <c:v>4244</c:v>
                </c:pt>
                <c:pt idx="20">
                  <c:v>3999</c:v>
                </c:pt>
                <c:pt idx="21">
                  <c:v>3850</c:v>
                </c:pt>
                <c:pt idx="22">
                  <c:v>5202</c:v>
                </c:pt>
                <c:pt idx="23">
                  <c:v>5930</c:v>
                </c:pt>
                <c:pt idx="24">
                  <c:v>5452</c:v>
                </c:pt>
                <c:pt idx="25">
                  <c:v>5084</c:v>
                </c:pt>
                <c:pt idx="26">
                  <c:v>4788</c:v>
                </c:pt>
                <c:pt idx="27">
                  <c:v>4577</c:v>
                </c:pt>
                <c:pt idx="28">
                  <c:v>3691</c:v>
                </c:pt>
                <c:pt idx="29">
                  <c:v>4630</c:v>
                </c:pt>
                <c:pt idx="30">
                  <c:v>4414</c:v>
                </c:pt>
                <c:pt idx="31">
                  <c:v>4610</c:v>
                </c:pt>
                <c:pt idx="32">
                  <c:v>4131</c:v>
                </c:pt>
                <c:pt idx="33">
                  <c:v>4025</c:v>
                </c:pt>
                <c:pt idx="34">
                  <c:v>3878</c:v>
                </c:pt>
                <c:pt idx="35">
                  <c:v>2464</c:v>
                </c:pt>
                <c:pt idx="36">
                  <c:v>3793</c:v>
                </c:pt>
                <c:pt idx="37">
                  <c:v>3712</c:v>
                </c:pt>
                <c:pt idx="38">
                  <c:v>3576</c:v>
                </c:pt>
                <c:pt idx="39">
                  <c:v>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5-48F4-8561-0072A4CB5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Gas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'30-025-42399'!$E$7:$E$46</c:f>
              <c:numCache>
                <c:formatCode>General</c:formatCode>
                <c:ptCount val="40"/>
                <c:pt idx="0">
                  <c:v>60011</c:v>
                </c:pt>
                <c:pt idx="1">
                  <c:v>69008</c:v>
                </c:pt>
                <c:pt idx="2">
                  <c:v>47766</c:v>
                </c:pt>
                <c:pt idx="3">
                  <c:v>39210</c:v>
                </c:pt>
                <c:pt idx="4">
                  <c:v>35983</c:v>
                </c:pt>
                <c:pt idx="5">
                  <c:v>33515</c:v>
                </c:pt>
                <c:pt idx="6">
                  <c:v>17091</c:v>
                </c:pt>
                <c:pt idx="7">
                  <c:v>34633</c:v>
                </c:pt>
                <c:pt idx="8">
                  <c:v>29195</c:v>
                </c:pt>
                <c:pt idx="9">
                  <c:v>24787</c:v>
                </c:pt>
                <c:pt idx="10">
                  <c:v>24101</c:v>
                </c:pt>
                <c:pt idx="11">
                  <c:v>18365</c:v>
                </c:pt>
                <c:pt idx="12">
                  <c:v>17748</c:v>
                </c:pt>
                <c:pt idx="13">
                  <c:v>17546</c:v>
                </c:pt>
                <c:pt idx="14">
                  <c:v>14239</c:v>
                </c:pt>
                <c:pt idx="15">
                  <c:v>19720</c:v>
                </c:pt>
                <c:pt idx="16">
                  <c:v>17253</c:v>
                </c:pt>
                <c:pt idx="17">
                  <c:v>14887</c:v>
                </c:pt>
                <c:pt idx="18">
                  <c:v>8532</c:v>
                </c:pt>
                <c:pt idx="19">
                  <c:v>11410</c:v>
                </c:pt>
                <c:pt idx="20">
                  <c:v>7222</c:v>
                </c:pt>
                <c:pt idx="21">
                  <c:v>7908</c:v>
                </c:pt>
                <c:pt idx="22">
                  <c:v>10492</c:v>
                </c:pt>
                <c:pt idx="23">
                  <c:v>15309</c:v>
                </c:pt>
                <c:pt idx="24">
                  <c:v>16124</c:v>
                </c:pt>
                <c:pt idx="25">
                  <c:v>15914</c:v>
                </c:pt>
                <c:pt idx="26">
                  <c:v>15995</c:v>
                </c:pt>
                <c:pt idx="27">
                  <c:v>13410</c:v>
                </c:pt>
                <c:pt idx="28">
                  <c:v>8635</c:v>
                </c:pt>
                <c:pt idx="29">
                  <c:v>10728</c:v>
                </c:pt>
                <c:pt idx="30">
                  <c:v>11569</c:v>
                </c:pt>
                <c:pt idx="31">
                  <c:v>12490</c:v>
                </c:pt>
                <c:pt idx="32">
                  <c:v>11259</c:v>
                </c:pt>
                <c:pt idx="33">
                  <c:v>11626</c:v>
                </c:pt>
                <c:pt idx="34">
                  <c:v>11194</c:v>
                </c:pt>
                <c:pt idx="35">
                  <c:v>9540</c:v>
                </c:pt>
                <c:pt idx="36">
                  <c:v>10009</c:v>
                </c:pt>
                <c:pt idx="37">
                  <c:v>10436</c:v>
                </c:pt>
                <c:pt idx="38">
                  <c:v>11068</c:v>
                </c:pt>
                <c:pt idx="39">
                  <c:v>10698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B-491E-AA11-29FBD8FC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water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'30-025-42399'!$F$7:$F$46</c:f>
              <c:numCache>
                <c:formatCode>General</c:formatCode>
                <c:ptCount val="40"/>
                <c:pt idx="0">
                  <c:v>53562</c:v>
                </c:pt>
                <c:pt idx="1">
                  <c:v>36251</c:v>
                </c:pt>
                <c:pt idx="2">
                  <c:v>21299</c:v>
                </c:pt>
                <c:pt idx="3">
                  <c:v>15297</c:v>
                </c:pt>
                <c:pt idx="4">
                  <c:v>13220</c:v>
                </c:pt>
                <c:pt idx="5">
                  <c:v>11778</c:v>
                </c:pt>
                <c:pt idx="6">
                  <c:v>9235</c:v>
                </c:pt>
                <c:pt idx="7">
                  <c:v>12573</c:v>
                </c:pt>
                <c:pt idx="8">
                  <c:v>10618</c:v>
                </c:pt>
                <c:pt idx="9">
                  <c:v>9810</c:v>
                </c:pt>
                <c:pt idx="10">
                  <c:v>8123</c:v>
                </c:pt>
                <c:pt idx="11">
                  <c:v>6586</c:v>
                </c:pt>
                <c:pt idx="12">
                  <c:v>6394</c:v>
                </c:pt>
                <c:pt idx="13">
                  <c:v>5597</c:v>
                </c:pt>
                <c:pt idx="14">
                  <c:v>4540</c:v>
                </c:pt>
                <c:pt idx="15">
                  <c:v>6189</c:v>
                </c:pt>
                <c:pt idx="16">
                  <c:v>8852</c:v>
                </c:pt>
                <c:pt idx="17">
                  <c:v>6283</c:v>
                </c:pt>
                <c:pt idx="18">
                  <c:v>5751</c:v>
                </c:pt>
                <c:pt idx="19">
                  <c:v>6118</c:v>
                </c:pt>
                <c:pt idx="20">
                  <c:v>5998</c:v>
                </c:pt>
                <c:pt idx="21">
                  <c:v>5916</c:v>
                </c:pt>
                <c:pt idx="22">
                  <c:v>6149</c:v>
                </c:pt>
                <c:pt idx="23">
                  <c:v>5299</c:v>
                </c:pt>
                <c:pt idx="24">
                  <c:v>5421</c:v>
                </c:pt>
                <c:pt idx="25">
                  <c:v>4058</c:v>
                </c:pt>
                <c:pt idx="26">
                  <c:v>4395</c:v>
                </c:pt>
                <c:pt idx="27">
                  <c:v>3957</c:v>
                </c:pt>
                <c:pt idx="28">
                  <c:v>6644</c:v>
                </c:pt>
                <c:pt idx="29">
                  <c:v>6851</c:v>
                </c:pt>
                <c:pt idx="30">
                  <c:v>5803</c:v>
                </c:pt>
                <c:pt idx="31">
                  <c:v>6059</c:v>
                </c:pt>
                <c:pt idx="32">
                  <c:v>5909</c:v>
                </c:pt>
                <c:pt idx="33">
                  <c:v>5696</c:v>
                </c:pt>
                <c:pt idx="34">
                  <c:v>5283</c:v>
                </c:pt>
                <c:pt idx="35">
                  <c:v>3462</c:v>
                </c:pt>
                <c:pt idx="36">
                  <c:v>5272</c:v>
                </c:pt>
                <c:pt idx="37">
                  <c:v>5064</c:v>
                </c:pt>
                <c:pt idx="38">
                  <c:v>5069</c:v>
                </c:pt>
                <c:pt idx="39">
                  <c:v>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1-4878-A7A5-8D8C03DC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cut v/s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'30-025-42399'!$AB$7:$AB$46</c:f>
              <c:numCache>
                <c:formatCode>0.000%</c:formatCode>
                <c:ptCount val="40"/>
                <c:pt idx="0">
                  <c:v>0.63470357511050013</c:v>
                </c:pt>
                <c:pt idx="1">
                  <c:v>0.51960840524037499</c:v>
                </c:pt>
                <c:pt idx="2">
                  <c:v>0.49019562715765247</c:v>
                </c:pt>
                <c:pt idx="3">
                  <c:v>0.46827073193130681</c:v>
                </c:pt>
                <c:pt idx="4">
                  <c:v>0.46248032184712262</c:v>
                </c:pt>
                <c:pt idx="5">
                  <c:v>0.46085221270102122</c:v>
                </c:pt>
                <c:pt idx="6">
                  <c:v>0.46840129843781703</c:v>
                </c:pt>
                <c:pt idx="7">
                  <c:v>0.49182444061962133</c:v>
                </c:pt>
                <c:pt idx="8">
                  <c:v>0.49319522504528773</c:v>
                </c:pt>
                <c:pt idx="9">
                  <c:v>0.49908424908424909</c:v>
                </c:pt>
                <c:pt idx="10">
                  <c:v>0.46600883483449029</c:v>
                </c:pt>
                <c:pt idx="11">
                  <c:v>0.46396618527650579</c:v>
                </c:pt>
                <c:pt idx="12">
                  <c:v>0.45704074338813439</c:v>
                </c:pt>
                <c:pt idx="13">
                  <c:v>0.44346723714444181</c:v>
                </c:pt>
                <c:pt idx="14">
                  <c:v>0.42605105105105107</c:v>
                </c:pt>
                <c:pt idx="15">
                  <c:v>0.48261072988147224</c:v>
                </c:pt>
                <c:pt idx="16">
                  <c:v>0.57420861442656979</c:v>
                </c:pt>
                <c:pt idx="17">
                  <c:v>0.51835657123999668</c:v>
                </c:pt>
                <c:pt idx="18">
                  <c:v>0.59264220939818635</c:v>
                </c:pt>
                <c:pt idx="19">
                  <c:v>0.59042655857942483</c:v>
                </c:pt>
                <c:pt idx="20">
                  <c:v>0.59997999399819946</c:v>
                </c:pt>
                <c:pt idx="21">
                  <c:v>0.60577513823469176</c:v>
                </c:pt>
                <c:pt idx="22">
                  <c:v>0.54171438639767422</c:v>
                </c:pt>
                <c:pt idx="23">
                  <c:v>0.47190310802386676</c:v>
                </c:pt>
                <c:pt idx="24">
                  <c:v>0.49857445047365034</c:v>
                </c:pt>
                <c:pt idx="25">
                  <c:v>0.44388536425289871</c:v>
                </c:pt>
                <c:pt idx="26">
                  <c:v>0.4786017641293695</c:v>
                </c:pt>
                <c:pt idx="27">
                  <c:v>0.46367471291305368</c:v>
                </c:pt>
                <c:pt idx="28">
                  <c:v>0.64286405418480885</c:v>
                </c:pt>
                <c:pt idx="29">
                  <c:v>0.59672502395261739</c:v>
                </c:pt>
                <c:pt idx="30">
                  <c:v>0.5679749437212489</c:v>
                </c:pt>
                <c:pt idx="31">
                  <c:v>0.56790702033930074</c:v>
                </c:pt>
                <c:pt idx="32">
                  <c:v>0.58854581673306772</c:v>
                </c:pt>
                <c:pt idx="33">
                  <c:v>0.58594794774200187</c:v>
                </c:pt>
                <c:pt idx="34">
                  <c:v>0.57668376814758215</c:v>
                </c:pt>
                <c:pt idx="35">
                  <c:v>0.58420519743503208</c:v>
                </c:pt>
                <c:pt idx="36">
                  <c:v>0.58157749586321017</c:v>
                </c:pt>
                <c:pt idx="37">
                  <c:v>0.57702825888787601</c:v>
                </c:pt>
                <c:pt idx="38">
                  <c:v>0.58635049161364949</c:v>
                </c:pt>
                <c:pt idx="39">
                  <c:v>0.5881468487658188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B-44D8-8CC3-C756F0DF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'30-025-43693'!$Y$7:$Y$46</c:f>
              <c:numCache>
                <c:formatCode>General</c:formatCode>
                <c:ptCount val="40"/>
                <c:pt idx="0">
                  <c:v>30693</c:v>
                </c:pt>
                <c:pt idx="1">
                  <c:v>109921</c:v>
                </c:pt>
                <c:pt idx="2">
                  <c:v>195118</c:v>
                </c:pt>
                <c:pt idx="3">
                  <c:v>273654</c:v>
                </c:pt>
                <c:pt idx="4">
                  <c:v>353568</c:v>
                </c:pt>
                <c:pt idx="5">
                  <c:v>428325</c:v>
                </c:pt>
                <c:pt idx="6">
                  <c:v>486194</c:v>
                </c:pt>
                <c:pt idx="7">
                  <c:v>538103</c:v>
                </c:pt>
                <c:pt idx="8">
                  <c:v>584480</c:v>
                </c:pt>
                <c:pt idx="9">
                  <c:v>625515</c:v>
                </c:pt>
                <c:pt idx="10">
                  <c:v>661475</c:v>
                </c:pt>
                <c:pt idx="11">
                  <c:v>687674</c:v>
                </c:pt>
                <c:pt idx="12">
                  <c:v>722143</c:v>
                </c:pt>
                <c:pt idx="13">
                  <c:v>752055</c:v>
                </c:pt>
                <c:pt idx="14">
                  <c:v>782720</c:v>
                </c:pt>
                <c:pt idx="15">
                  <c:v>810069</c:v>
                </c:pt>
                <c:pt idx="16">
                  <c:v>834622</c:v>
                </c:pt>
                <c:pt idx="17">
                  <c:v>861069</c:v>
                </c:pt>
                <c:pt idx="18">
                  <c:v>883331</c:v>
                </c:pt>
                <c:pt idx="19">
                  <c:v>906799</c:v>
                </c:pt>
                <c:pt idx="20">
                  <c:v>927314</c:v>
                </c:pt>
                <c:pt idx="21">
                  <c:v>947095</c:v>
                </c:pt>
                <c:pt idx="22">
                  <c:v>965525</c:v>
                </c:pt>
                <c:pt idx="23">
                  <c:v>981666</c:v>
                </c:pt>
                <c:pt idx="24">
                  <c:v>998689</c:v>
                </c:pt>
                <c:pt idx="25">
                  <c:v>1014914</c:v>
                </c:pt>
                <c:pt idx="26">
                  <c:v>1030636</c:v>
                </c:pt>
                <c:pt idx="27">
                  <c:v>1044017</c:v>
                </c:pt>
                <c:pt idx="28">
                  <c:v>1058303</c:v>
                </c:pt>
                <c:pt idx="29">
                  <c:v>1071476</c:v>
                </c:pt>
                <c:pt idx="30">
                  <c:v>1084393</c:v>
                </c:pt>
                <c:pt idx="31">
                  <c:v>1097148</c:v>
                </c:pt>
                <c:pt idx="32">
                  <c:v>1110062</c:v>
                </c:pt>
                <c:pt idx="33">
                  <c:v>1123070</c:v>
                </c:pt>
                <c:pt idx="34">
                  <c:v>1124814</c:v>
                </c:pt>
                <c:pt idx="35">
                  <c:v>1127256</c:v>
                </c:pt>
                <c:pt idx="36">
                  <c:v>1144709</c:v>
                </c:pt>
                <c:pt idx="37">
                  <c:v>1156822</c:v>
                </c:pt>
                <c:pt idx="38">
                  <c:v>1168742</c:v>
                </c:pt>
                <c:pt idx="39">
                  <c:v>1178978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B-46C6-B006-DCC0B3B96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Water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'30-025-43693'!$AA$7:$AA$46</c:f>
              <c:numCache>
                <c:formatCode>General</c:formatCode>
                <c:ptCount val="40"/>
                <c:pt idx="0">
                  <c:v>65554</c:v>
                </c:pt>
                <c:pt idx="1">
                  <c:v>197389</c:v>
                </c:pt>
                <c:pt idx="2">
                  <c:v>335400</c:v>
                </c:pt>
                <c:pt idx="3">
                  <c:v>466066</c:v>
                </c:pt>
                <c:pt idx="4">
                  <c:v>596939</c:v>
                </c:pt>
                <c:pt idx="5">
                  <c:v>705030</c:v>
                </c:pt>
                <c:pt idx="6">
                  <c:v>795059</c:v>
                </c:pt>
                <c:pt idx="7">
                  <c:v>876888</c:v>
                </c:pt>
                <c:pt idx="8">
                  <c:v>951644</c:v>
                </c:pt>
                <c:pt idx="9">
                  <c:v>1020527</c:v>
                </c:pt>
                <c:pt idx="10">
                  <c:v>1082554</c:v>
                </c:pt>
                <c:pt idx="11">
                  <c:v>1129594</c:v>
                </c:pt>
                <c:pt idx="12">
                  <c:v>1188991</c:v>
                </c:pt>
                <c:pt idx="13">
                  <c:v>1241379</c:v>
                </c:pt>
                <c:pt idx="14">
                  <c:v>1297117</c:v>
                </c:pt>
                <c:pt idx="15">
                  <c:v>1347330</c:v>
                </c:pt>
                <c:pt idx="16">
                  <c:v>1393467</c:v>
                </c:pt>
                <c:pt idx="17">
                  <c:v>1425005</c:v>
                </c:pt>
                <c:pt idx="18">
                  <c:v>1466739</c:v>
                </c:pt>
                <c:pt idx="19">
                  <c:v>1510101</c:v>
                </c:pt>
                <c:pt idx="20">
                  <c:v>1549726</c:v>
                </c:pt>
                <c:pt idx="21">
                  <c:v>1588478</c:v>
                </c:pt>
                <c:pt idx="22">
                  <c:v>1625078</c:v>
                </c:pt>
                <c:pt idx="23">
                  <c:v>1656773</c:v>
                </c:pt>
                <c:pt idx="24">
                  <c:v>1684512</c:v>
                </c:pt>
                <c:pt idx="25">
                  <c:v>1713441</c:v>
                </c:pt>
                <c:pt idx="26">
                  <c:v>1743493</c:v>
                </c:pt>
                <c:pt idx="27">
                  <c:v>1771418</c:v>
                </c:pt>
                <c:pt idx="28">
                  <c:v>1802696</c:v>
                </c:pt>
                <c:pt idx="29">
                  <c:v>1833279</c:v>
                </c:pt>
                <c:pt idx="30">
                  <c:v>1862887</c:v>
                </c:pt>
                <c:pt idx="31">
                  <c:v>1891548</c:v>
                </c:pt>
                <c:pt idx="32">
                  <c:v>1917759</c:v>
                </c:pt>
                <c:pt idx="33">
                  <c:v>1947978</c:v>
                </c:pt>
                <c:pt idx="34">
                  <c:v>1953212</c:v>
                </c:pt>
                <c:pt idx="35">
                  <c:v>1962809</c:v>
                </c:pt>
                <c:pt idx="36">
                  <c:v>2018582</c:v>
                </c:pt>
                <c:pt idx="37">
                  <c:v>2060389</c:v>
                </c:pt>
                <c:pt idx="38">
                  <c:v>2102226</c:v>
                </c:pt>
                <c:pt idx="39">
                  <c:v>2136601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8-4E0C-BA66-A89F83DCF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'30-025-43693'!$Z$7:$Z$46</c:f>
              <c:numCache>
                <c:formatCode>General</c:formatCode>
                <c:ptCount val="40"/>
                <c:pt idx="0">
                  <c:v>56140</c:v>
                </c:pt>
                <c:pt idx="1">
                  <c:v>197006</c:v>
                </c:pt>
                <c:pt idx="2">
                  <c:v>349798</c:v>
                </c:pt>
                <c:pt idx="3">
                  <c:v>503700</c:v>
                </c:pt>
                <c:pt idx="4">
                  <c:v>647178</c:v>
                </c:pt>
                <c:pt idx="5">
                  <c:v>772298</c:v>
                </c:pt>
                <c:pt idx="6">
                  <c:v>868722</c:v>
                </c:pt>
                <c:pt idx="7">
                  <c:v>961685</c:v>
                </c:pt>
                <c:pt idx="8">
                  <c:v>1039440</c:v>
                </c:pt>
                <c:pt idx="9">
                  <c:v>1108975</c:v>
                </c:pt>
                <c:pt idx="10">
                  <c:v>1172327</c:v>
                </c:pt>
                <c:pt idx="11">
                  <c:v>1224866</c:v>
                </c:pt>
                <c:pt idx="12">
                  <c:v>1284631</c:v>
                </c:pt>
                <c:pt idx="13">
                  <c:v>1335852</c:v>
                </c:pt>
                <c:pt idx="14">
                  <c:v>1384844</c:v>
                </c:pt>
                <c:pt idx="15">
                  <c:v>1426365</c:v>
                </c:pt>
                <c:pt idx="16">
                  <c:v>1466738</c:v>
                </c:pt>
                <c:pt idx="17">
                  <c:v>1509915</c:v>
                </c:pt>
                <c:pt idx="18">
                  <c:v>1549982</c:v>
                </c:pt>
                <c:pt idx="19">
                  <c:v>1600221</c:v>
                </c:pt>
                <c:pt idx="20">
                  <c:v>1641219</c:v>
                </c:pt>
                <c:pt idx="21">
                  <c:v>1678723</c:v>
                </c:pt>
                <c:pt idx="22">
                  <c:v>1711691</c:v>
                </c:pt>
                <c:pt idx="23">
                  <c:v>1742183</c:v>
                </c:pt>
                <c:pt idx="24">
                  <c:v>1775125</c:v>
                </c:pt>
                <c:pt idx="25">
                  <c:v>1816261</c:v>
                </c:pt>
                <c:pt idx="26">
                  <c:v>1853079</c:v>
                </c:pt>
                <c:pt idx="27">
                  <c:v>1879617</c:v>
                </c:pt>
                <c:pt idx="28">
                  <c:v>1907233</c:v>
                </c:pt>
                <c:pt idx="29">
                  <c:v>1932165</c:v>
                </c:pt>
                <c:pt idx="30">
                  <c:v>1955443</c:v>
                </c:pt>
                <c:pt idx="31">
                  <c:v>1983492</c:v>
                </c:pt>
                <c:pt idx="32">
                  <c:v>2023420</c:v>
                </c:pt>
                <c:pt idx="33">
                  <c:v>2058235</c:v>
                </c:pt>
                <c:pt idx="34">
                  <c:v>2061571</c:v>
                </c:pt>
                <c:pt idx="35">
                  <c:v>2065276</c:v>
                </c:pt>
                <c:pt idx="36">
                  <c:v>2099967</c:v>
                </c:pt>
                <c:pt idx="37">
                  <c:v>2120493</c:v>
                </c:pt>
                <c:pt idx="38">
                  <c:v>2141434</c:v>
                </c:pt>
                <c:pt idx="39">
                  <c:v>2159843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9-459D-8998-1004D7D3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'30-025-43693'!$D$7:$D$46</c:f>
              <c:numCache>
                <c:formatCode>General</c:formatCode>
                <c:ptCount val="40"/>
                <c:pt idx="0">
                  <c:v>30693</c:v>
                </c:pt>
                <c:pt idx="1">
                  <c:v>79228</c:v>
                </c:pt>
                <c:pt idx="2">
                  <c:v>85197</c:v>
                </c:pt>
                <c:pt idx="3">
                  <c:v>78536</c:v>
                </c:pt>
                <c:pt idx="4">
                  <c:v>79914</c:v>
                </c:pt>
                <c:pt idx="5">
                  <c:v>74757</c:v>
                </c:pt>
                <c:pt idx="6">
                  <c:v>57869</c:v>
                </c:pt>
                <c:pt idx="7">
                  <c:v>51909</c:v>
                </c:pt>
                <c:pt idx="8">
                  <c:v>46377</c:v>
                </c:pt>
                <c:pt idx="9">
                  <c:v>41035</c:v>
                </c:pt>
                <c:pt idx="10">
                  <c:v>35960</c:v>
                </c:pt>
                <c:pt idx="11">
                  <c:v>26199</c:v>
                </c:pt>
                <c:pt idx="12">
                  <c:v>34469</c:v>
                </c:pt>
                <c:pt idx="13">
                  <c:v>29912</c:v>
                </c:pt>
                <c:pt idx="14">
                  <c:v>30665</c:v>
                </c:pt>
                <c:pt idx="15">
                  <c:v>27349</c:v>
                </c:pt>
                <c:pt idx="16">
                  <c:v>24553</c:v>
                </c:pt>
                <c:pt idx="17">
                  <c:v>26447</c:v>
                </c:pt>
                <c:pt idx="18">
                  <c:v>22262</c:v>
                </c:pt>
                <c:pt idx="19">
                  <c:v>23468</c:v>
                </c:pt>
                <c:pt idx="20">
                  <c:v>20515</c:v>
                </c:pt>
                <c:pt idx="21">
                  <c:v>19781</c:v>
                </c:pt>
                <c:pt idx="22">
                  <c:v>18430</c:v>
                </c:pt>
                <c:pt idx="23">
                  <c:v>16141</c:v>
                </c:pt>
                <c:pt idx="24">
                  <c:v>17023</c:v>
                </c:pt>
                <c:pt idx="25">
                  <c:v>16225</c:v>
                </c:pt>
                <c:pt idx="26">
                  <c:v>15722</c:v>
                </c:pt>
                <c:pt idx="27">
                  <c:v>13381</c:v>
                </c:pt>
                <c:pt idx="28">
                  <c:v>14286</c:v>
                </c:pt>
                <c:pt idx="29">
                  <c:v>13173</c:v>
                </c:pt>
                <c:pt idx="30">
                  <c:v>12917</c:v>
                </c:pt>
                <c:pt idx="31">
                  <c:v>12755</c:v>
                </c:pt>
                <c:pt idx="32">
                  <c:v>12914</c:v>
                </c:pt>
                <c:pt idx="33">
                  <c:v>13008</c:v>
                </c:pt>
                <c:pt idx="34">
                  <c:v>1744</c:v>
                </c:pt>
                <c:pt idx="35">
                  <c:v>2442</c:v>
                </c:pt>
                <c:pt idx="36">
                  <c:v>17453</c:v>
                </c:pt>
                <c:pt idx="37">
                  <c:v>12113</c:v>
                </c:pt>
                <c:pt idx="38">
                  <c:v>11920</c:v>
                </c:pt>
                <c:pt idx="39">
                  <c:v>10236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4-41DA-97D3-F2B340844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Gas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'30-025-43693'!$E$7:$E$46</c:f>
              <c:numCache>
                <c:formatCode>General</c:formatCode>
                <c:ptCount val="40"/>
                <c:pt idx="0">
                  <c:v>56140</c:v>
                </c:pt>
                <c:pt idx="1">
                  <c:v>140866</c:v>
                </c:pt>
                <c:pt idx="2">
                  <c:v>152792</c:v>
                </c:pt>
                <c:pt idx="3">
                  <c:v>153902</c:v>
                </c:pt>
                <c:pt idx="4">
                  <c:v>143478</c:v>
                </c:pt>
                <c:pt idx="5">
                  <c:v>125120</c:v>
                </c:pt>
                <c:pt idx="6">
                  <c:v>96424</c:v>
                </c:pt>
                <c:pt idx="7">
                  <c:v>92963</c:v>
                </c:pt>
                <c:pt idx="8">
                  <c:v>77755</c:v>
                </c:pt>
                <c:pt idx="9">
                  <c:v>69535</c:v>
                </c:pt>
                <c:pt idx="10">
                  <c:v>63352</c:v>
                </c:pt>
                <c:pt idx="11">
                  <c:v>52539</c:v>
                </c:pt>
                <c:pt idx="12">
                  <c:v>59765</c:v>
                </c:pt>
                <c:pt idx="13">
                  <c:v>51221</c:v>
                </c:pt>
                <c:pt idx="14">
                  <c:v>48992</c:v>
                </c:pt>
                <c:pt idx="15">
                  <c:v>41521</c:v>
                </c:pt>
                <c:pt idx="16">
                  <c:v>40373</c:v>
                </c:pt>
                <c:pt idx="17">
                  <c:v>43177</c:v>
                </c:pt>
                <c:pt idx="18">
                  <c:v>40067</c:v>
                </c:pt>
                <c:pt idx="19">
                  <c:v>50239</c:v>
                </c:pt>
                <c:pt idx="20">
                  <c:v>40998</c:v>
                </c:pt>
                <c:pt idx="21">
                  <c:v>37504</c:v>
                </c:pt>
                <c:pt idx="22">
                  <c:v>32968</c:v>
                </c:pt>
                <c:pt idx="23">
                  <c:v>30492</c:v>
                </c:pt>
                <c:pt idx="24">
                  <c:v>32942</c:v>
                </c:pt>
                <c:pt idx="25">
                  <c:v>41136</c:v>
                </c:pt>
                <c:pt idx="26">
                  <c:v>36818</c:v>
                </c:pt>
                <c:pt idx="27">
                  <c:v>26538</c:v>
                </c:pt>
                <c:pt idx="28">
                  <c:v>27616</c:v>
                </c:pt>
                <c:pt idx="29">
                  <c:v>24932</c:v>
                </c:pt>
                <c:pt idx="30">
                  <c:v>23278</c:v>
                </c:pt>
                <c:pt idx="31">
                  <c:v>28049</c:v>
                </c:pt>
                <c:pt idx="32">
                  <c:v>39928</c:v>
                </c:pt>
                <c:pt idx="33">
                  <c:v>34815</c:v>
                </c:pt>
                <c:pt idx="34">
                  <c:v>3336</c:v>
                </c:pt>
                <c:pt idx="35">
                  <c:v>3705</c:v>
                </c:pt>
                <c:pt idx="36">
                  <c:v>34691</c:v>
                </c:pt>
                <c:pt idx="37">
                  <c:v>20526</c:v>
                </c:pt>
                <c:pt idx="38">
                  <c:v>20941</c:v>
                </c:pt>
                <c:pt idx="39">
                  <c:v>18409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E-4519-A21C-ACCFDF31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Water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'30-025-43245'!$AA$7:$AA$46</c:f>
              <c:numCache>
                <c:formatCode>General</c:formatCode>
                <c:ptCount val="40"/>
                <c:pt idx="0">
                  <c:v>0</c:v>
                </c:pt>
                <c:pt idx="1">
                  <c:v>30515</c:v>
                </c:pt>
                <c:pt idx="2">
                  <c:v>67707</c:v>
                </c:pt>
                <c:pt idx="3">
                  <c:v>93230</c:v>
                </c:pt>
                <c:pt idx="4">
                  <c:v>110110</c:v>
                </c:pt>
                <c:pt idx="5">
                  <c:v>121081</c:v>
                </c:pt>
                <c:pt idx="6">
                  <c:v>127308</c:v>
                </c:pt>
                <c:pt idx="7">
                  <c:v>142196</c:v>
                </c:pt>
                <c:pt idx="8">
                  <c:v>150165</c:v>
                </c:pt>
                <c:pt idx="9">
                  <c:v>161219</c:v>
                </c:pt>
                <c:pt idx="10">
                  <c:v>170604</c:v>
                </c:pt>
                <c:pt idx="11">
                  <c:v>199271</c:v>
                </c:pt>
                <c:pt idx="12">
                  <c:v>222662</c:v>
                </c:pt>
                <c:pt idx="13">
                  <c:v>236055</c:v>
                </c:pt>
                <c:pt idx="14">
                  <c:v>248307</c:v>
                </c:pt>
                <c:pt idx="15">
                  <c:v>259178</c:v>
                </c:pt>
                <c:pt idx="16">
                  <c:v>267855</c:v>
                </c:pt>
                <c:pt idx="17">
                  <c:v>280031</c:v>
                </c:pt>
                <c:pt idx="18">
                  <c:v>288933</c:v>
                </c:pt>
                <c:pt idx="19">
                  <c:v>295547</c:v>
                </c:pt>
                <c:pt idx="20">
                  <c:v>302765</c:v>
                </c:pt>
                <c:pt idx="21">
                  <c:v>309250</c:v>
                </c:pt>
                <c:pt idx="22">
                  <c:v>315081</c:v>
                </c:pt>
                <c:pt idx="23">
                  <c:v>320865</c:v>
                </c:pt>
                <c:pt idx="24">
                  <c:v>326632</c:v>
                </c:pt>
                <c:pt idx="25">
                  <c:v>331515</c:v>
                </c:pt>
                <c:pt idx="26">
                  <c:v>336180</c:v>
                </c:pt>
                <c:pt idx="27">
                  <c:v>340950</c:v>
                </c:pt>
                <c:pt idx="28">
                  <c:v>344944</c:v>
                </c:pt>
                <c:pt idx="29">
                  <c:v>348252</c:v>
                </c:pt>
                <c:pt idx="30">
                  <c:v>351932</c:v>
                </c:pt>
                <c:pt idx="31">
                  <c:v>356040</c:v>
                </c:pt>
                <c:pt idx="32">
                  <c:v>359831</c:v>
                </c:pt>
                <c:pt idx="33">
                  <c:v>364431</c:v>
                </c:pt>
                <c:pt idx="34">
                  <c:v>379215</c:v>
                </c:pt>
                <c:pt idx="35">
                  <c:v>395598</c:v>
                </c:pt>
                <c:pt idx="36">
                  <c:v>430136</c:v>
                </c:pt>
                <c:pt idx="37">
                  <c:v>461033</c:v>
                </c:pt>
                <c:pt idx="38">
                  <c:v>485100</c:v>
                </c:pt>
                <c:pt idx="39">
                  <c:v>503324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4-4712-A1AA-2F8127DF0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water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'30-025-43693'!$F$7:$F$46</c:f>
              <c:numCache>
                <c:formatCode>General</c:formatCode>
                <c:ptCount val="40"/>
                <c:pt idx="0">
                  <c:v>65554</c:v>
                </c:pt>
                <c:pt idx="1">
                  <c:v>131835</c:v>
                </c:pt>
                <c:pt idx="2">
                  <c:v>138011</c:v>
                </c:pt>
                <c:pt idx="3">
                  <c:v>130666</c:v>
                </c:pt>
                <c:pt idx="4">
                  <c:v>130873</c:v>
                </c:pt>
                <c:pt idx="5">
                  <c:v>108091</c:v>
                </c:pt>
                <c:pt idx="6">
                  <c:v>90029</c:v>
                </c:pt>
                <c:pt idx="7">
                  <c:v>81829</c:v>
                </c:pt>
                <c:pt idx="8">
                  <c:v>74756</c:v>
                </c:pt>
                <c:pt idx="9">
                  <c:v>68883</c:v>
                </c:pt>
                <c:pt idx="10">
                  <c:v>62027</c:v>
                </c:pt>
                <c:pt idx="11">
                  <c:v>47040</c:v>
                </c:pt>
                <c:pt idx="12">
                  <c:v>59397</c:v>
                </c:pt>
                <c:pt idx="13">
                  <c:v>52388</c:v>
                </c:pt>
                <c:pt idx="14">
                  <c:v>55738</c:v>
                </c:pt>
                <c:pt idx="15">
                  <c:v>50213</c:v>
                </c:pt>
                <c:pt idx="16">
                  <c:v>46137</c:v>
                </c:pt>
                <c:pt idx="17">
                  <c:v>31538</c:v>
                </c:pt>
                <c:pt idx="18">
                  <c:v>41734</c:v>
                </c:pt>
                <c:pt idx="19">
                  <c:v>43362</c:v>
                </c:pt>
                <c:pt idx="20">
                  <c:v>39625</c:v>
                </c:pt>
                <c:pt idx="21">
                  <c:v>38752</c:v>
                </c:pt>
                <c:pt idx="22">
                  <c:v>36600</c:v>
                </c:pt>
                <c:pt idx="23">
                  <c:v>31695</c:v>
                </c:pt>
                <c:pt idx="24">
                  <c:v>27739</c:v>
                </c:pt>
                <c:pt idx="25">
                  <c:v>28929</c:v>
                </c:pt>
                <c:pt idx="26">
                  <c:v>30052</c:v>
                </c:pt>
                <c:pt idx="27">
                  <c:v>27925</c:v>
                </c:pt>
                <c:pt idx="28">
                  <c:v>31278</c:v>
                </c:pt>
                <c:pt idx="29">
                  <c:v>30583</c:v>
                </c:pt>
                <c:pt idx="30">
                  <c:v>29608</c:v>
                </c:pt>
                <c:pt idx="31">
                  <c:v>28661</c:v>
                </c:pt>
                <c:pt idx="32">
                  <c:v>26211</c:v>
                </c:pt>
                <c:pt idx="33">
                  <c:v>30219</c:v>
                </c:pt>
                <c:pt idx="34">
                  <c:v>5234</c:v>
                </c:pt>
                <c:pt idx="35">
                  <c:v>9597</c:v>
                </c:pt>
                <c:pt idx="36">
                  <c:v>55773</c:v>
                </c:pt>
                <c:pt idx="37">
                  <c:v>41807</c:v>
                </c:pt>
                <c:pt idx="38">
                  <c:v>41837</c:v>
                </c:pt>
                <c:pt idx="39">
                  <c:v>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0-4C70-AC4A-15267357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cut v/s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'30-025-43693'!$AB$7:$AB$46</c:f>
              <c:numCache>
                <c:formatCode>0.000%</c:formatCode>
                <c:ptCount val="40"/>
                <c:pt idx="0">
                  <c:v>0.6811017486259312</c:v>
                </c:pt>
                <c:pt idx="1">
                  <c:v>0.6246239274529406</c:v>
                </c:pt>
                <c:pt idx="2">
                  <c:v>0.61830669151643314</c:v>
                </c:pt>
                <c:pt idx="3">
                  <c:v>0.62459249911568726</c:v>
                </c:pt>
                <c:pt idx="4">
                  <c:v>0.62087794788103634</c:v>
                </c:pt>
                <c:pt idx="5">
                  <c:v>0.59115221386069305</c:v>
                </c:pt>
                <c:pt idx="6">
                  <c:v>0.60872357976443225</c:v>
                </c:pt>
                <c:pt idx="7">
                  <c:v>0.61186050337226516</c:v>
                </c:pt>
                <c:pt idx="8">
                  <c:v>0.61713983802927364</c:v>
                </c:pt>
                <c:pt idx="9">
                  <c:v>0.62667624956785972</c:v>
                </c:pt>
                <c:pt idx="10">
                  <c:v>0.63301254248012495</c:v>
                </c:pt>
                <c:pt idx="11">
                  <c:v>0.64228075205832957</c:v>
                </c:pt>
                <c:pt idx="12">
                  <c:v>0.63278503398461639</c:v>
                </c:pt>
                <c:pt idx="13">
                  <c:v>0.63654921020656141</c:v>
                </c:pt>
                <c:pt idx="14">
                  <c:v>0.64509334166637733</c:v>
                </c:pt>
                <c:pt idx="15">
                  <c:v>0.64739176400814835</c:v>
                </c:pt>
                <c:pt idx="16">
                  <c:v>0.65266657235818359</c:v>
                </c:pt>
                <c:pt idx="17">
                  <c:v>0.54389928429766321</c:v>
                </c:pt>
                <c:pt idx="18">
                  <c:v>0.65213450840677545</c:v>
                </c:pt>
                <c:pt idx="19">
                  <c:v>0.64884034116414779</c:v>
                </c:pt>
                <c:pt idx="20">
                  <c:v>0.65887928167608911</c:v>
                </c:pt>
                <c:pt idx="21">
                  <c:v>0.66205388413373656</c:v>
                </c:pt>
                <c:pt idx="22">
                  <c:v>0.66509176812647641</c:v>
                </c:pt>
                <c:pt idx="23">
                  <c:v>0.66257630236641862</c:v>
                </c:pt>
                <c:pt idx="24">
                  <c:v>0.61969974531969085</c:v>
                </c:pt>
                <c:pt idx="25">
                  <c:v>0.64067413739646539</c:v>
                </c:pt>
                <c:pt idx="26">
                  <c:v>0.65652990780792586</c:v>
                </c:pt>
                <c:pt idx="27">
                  <c:v>0.67605190529220938</c:v>
                </c:pt>
                <c:pt idx="28">
                  <c:v>0.68646299710297598</c:v>
                </c:pt>
                <c:pt idx="29">
                  <c:v>0.69894414480299849</c:v>
                </c:pt>
                <c:pt idx="30">
                  <c:v>0.69624926513815399</c:v>
                </c:pt>
                <c:pt idx="31">
                  <c:v>0.69202723585087889</c:v>
                </c:pt>
                <c:pt idx="32">
                  <c:v>0.66992971246006394</c:v>
                </c:pt>
                <c:pt idx="33">
                  <c:v>0.69907696578527312</c:v>
                </c:pt>
                <c:pt idx="34">
                  <c:v>0.75007165376898821</c:v>
                </c:pt>
                <c:pt idx="35">
                  <c:v>0.79715923249439324</c:v>
                </c:pt>
                <c:pt idx="36">
                  <c:v>0.76165569606423944</c:v>
                </c:pt>
                <c:pt idx="37">
                  <c:v>0.77535237388724032</c:v>
                </c:pt>
                <c:pt idx="38">
                  <c:v>0.77826143571999928</c:v>
                </c:pt>
                <c:pt idx="39">
                  <c:v>0.77054986438322381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A-4CDA-9434-0BFFD8E3E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'30-025-43490'!$Y$7:$Y$46</c:f>
              <c:numCache>
                <c:formatCode>General</c:formatCode>
                <c:ptCount val="40"/>
                <c:pt idx="0">
                  <c:v>35521</c:v>
                </c:pt>
                <c:pt idx="1">
                  <c:v>103256</c:v>
                </c:pt>
                <c:pt idx="2">
                  <c:v>168703</c:v>
                </c:pt>
                <c:pt idx="3">
                  <c:v>235658</c:v>
                </c:pt>
                <c:pt idx="4">
                  <c:v>305150</c:v>
                </c:pt>
                <c:pt idx="5">
                  <c:v>367856</c:v>
                </c:pt>
                <c:pt idx="6">
                  <c:v>420292</c:v>
                </c:pt>
                <c:pt idx="7">
                  <c:v>465661</c:v>
                </c:pt>
                <c:pt idx="8">
                  <c:v>507461</c:v>
                </c:pt>
                <c:pt idx="9">
                  <c:v>545519</c:v>
                </c:pt>
                <c:pt idx="10">
                  <c:v>577780</c:v>
                </c:pt>
                <c:pt idx="11">
                  <c:v>605485</c:v>
                </c:pt>
                <c:pt idx="12">
                  <c:v>632470</c:v>
                </c:pt>
                <c:pt idx="13">
                  <c:v>658886</c:v>
                </c:pt>
                <c:pt idx="14">
                  <c:v>684565</c:v>
                </c:pt>
                <c:pt idx="15">
                  <c:v>707782</c:v>
                </c:pt>
                <c:pt idx="16">
                  <c:v>729791</c:v>
                </c:pt>
                <c:pt idx="17">
                  <c:v>742398</c:v>
                </c:pt>
                <c:pt idx="18">
                  <c:v>763427</c:v>
                </c:pt>
                <c:pt idx="19">
                  <c:v>780381</c:v>
                </c:pt>
                <c:pt idx="20">
                  <c:v>799885</c:v>
                </c:pt>
                <c:pt idx="21">
                  <c:v>818998</c:v>
                </c:pt>
                <c:pt idx="22">
                  <c:v>837753</c:v>
                </c:pt>
                <c:pt idx="23">
                  <c:v>853307</c:v>
                </c:pt>
                <c:pt idx="24">
                  <c:v>870475</c:v>
                </c:pt>
                <c:pt idx="25">
                  <c:v>886952</c:v>
                </c:pt>
                <c:pt idx="26">
                  <c:v>903245</c:v>
                </c:pt>
                <c:pt idx="27">
                  <c:v>917408</c:v>
                </c:pt>
                <c:pt idx="28">
                  <c:v>932634</c:v>
                </c:pt>
                <c:pt idx="29">
                  <c:v>942446</c:v>
                </c:pt>
                <c:pt idx="30">
                  <c:v>955665</c:v>
                </c:pt>
                <c:pt idx="31">
                  <c:v>970279</c:v>
                </c:pt>
                <c:pt idx="32">
                  <c:v>983444</c:v>
                </c:pt>
                <c:pt idx="33">
                  <c:v>994894</c:v>
                </c:pt>
                <c:pt idx="34">
                  <c:v>994996</c:v>
                </c:pt>
                <c:pt idx="35">
                  <c:v>998379</c:v>
                </c:pt>
                <c:pt idx="36">
                  <c:v>1011116</c:v>
                </c:pt>
                <c:pt idx="37">
                  <c:v>1024211</c:v>
                </c:pt>
                <c:pt idx="38">
                  <c:v>1037340</c:v>
                </c:pt>
                <c:pt idx="39">
                  <c:v>1049878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7-49AA-9650-23E72229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Water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'30-025-43490'!$AA$7:$AA$46</c:f>
              <c:numCache>
                <c:formatCode>General</c:formatCode>
                <c:ptCount val="40"/>
                <c:pt idx="0">
                  <c:v>89895</c:v>
                </c:pt>
                <c:pt idx="1">
                  <c:v>219016</c:v>
                </c:pt>
                <c:pt idx="2">
                  <c:v>339312</c:v>
                </c:pt>
                <c:pt idx="3">
                  <c:v>455344</c:v>
                </c:pt>
                <c:pt idx="4">
                  <c:v>571168</c:v>
                </c:pt>
                <c:pt idx="5">
                  <c:v>670986</c:v>
                </c:pt>
                <c:pt idx="6">
                  <c:v>753648</c:v>
                </c:pt>
                <c:pt idx="7">
                  <c:v>826583</c:v>
                </c:pt>
                <c:pt idx="8">
                  <c:v>892269</c:v>
                </c:pt>
                <c:pt idx="9">
                  <c:v>951275</c:v>
                </c:pt>
                <c:pt idx="10">
                  <c:v>1002312</c:v>
                </c:pt>
                <c:pt idx="11">
                  <c:v>1046412</c:v>
                </c:pt>
                <c:pt idx="12">
                  <c:v>1091627</c:v>
                </c:pt>
                <c:pt idx="13">
                  <c:v>1133108</c:v>
                </c:pt>
                <c:pt idx="14">
                  <c:v>1175001</c:v>
                </c:pt>
                <c:pt idx="15">
                  <c:v>1213309</c:v>
                </c:pt>
                <c:pt idx="16">
                  <c:v>1250901</c:v>
                </c:pt>
                <c:pt idx="17">
                  <c:v>1296242</c:v>
                </c:pt>
                <c:pt idx="18">
                  <c:v>1335128</c:v>
                </c:pt>
                <c:pt idx="19">
                  <c:v>1367040</c:v>
                </c:pt>
                <c:pt idx="20">
                  <c:v>1401829</c:v>
                </c:pt>
                <c:pt idx="21">
                  <c:v>1434752</c:v>
                </c:pt>
                <c:pt idx="22">
                  <c:v>1466470</c:v>
                </c:pt>
                <c:pt idx="23">
                  <c:v>1494061</c:v>
                </c:pt>
                <c:pt idx="24">
                  <c:v>1523560</c:v>
                </c:pt>
                <c:pt idx="25">
                  <c:v>1551362</c:v>
                </c:pt>
                <c:pt idx="26">
                  <c:v>1579795</c:v>
                </c:pt>
                <c:pt idx="27">
                  <c:v>1604972</c:v>
                </c:pt>
                <c:pt idx="28">
                  <c:v>1631070</c:v>
                </c:pt>
                <c:pt idx="29">
                  <c:v>1649867</c:v>
                </c:pt>
                <c:pt idx="30">
                  <c:v>1677197</c:v>
                </c:pt>
                <c:pt idx="31">
                  <c:v>1703449</c:v>
                </c:pt>
                <c:pt idx="32">
                  <c:v>1726877</c:v>
                </c:pt>
                <c:pt idx="33">
                  <c:v>1749367</c:v>
                </c:pt>
                <c:pt idx="34">
                  <c:v>1750014</c:v>
                </c:pt>
                <c:pt idx="35">
                  <c:v>1757793</c:v>
                </c:pt>
                <c:pt idx="36">
                  <c:v>1787065</c:v>
                </c:pt>
                <c:pt idx="37">
                  <c:v>1811429</c:v>
                </c:pt>
                <c:pt idx="38">
                  <c:v>1835363</c:v>
                </c:pt>
                <c:pt idx="39">
                  <c:v>1857264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8-4F97-B2A5-98699C77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'30-025-43490'!$Z$7:$Z$46</c:f>
              <c:numCache>
                <c:formatCode>General</c:formatCode>
                <c:ptCount val="40"/>
                <c:pt idx="0">
                  <c:v>62938</c:v>
                </c:pt>
                <c:pt idx="1">
                  <c:v>178966</c:v>
                </c:pt>
                <c:pt idx="2">
                  <c:v>302904</c:v>
                </c:pt>
                <c:pt idx="3">
                  <c:v>429132</c:v>
                </c:pt>
                <c:pt idx="4">
                  <c:v>560451</c:v>
                </c:pt>
                <c:pt idx="5">
                  <c:v>677060</c:v>
                </c:pt>
                <c:pt idx="6">
                  <c:v>777020</c:v>
                </c:pt>
                <c:pt idx="7">
                  <c:v>865419</c:v>
                </c:pt>
                <c:pt idx="8">
                  <c:v>946075</c:v>
                </c:pt>
                <c:pt idx="9">
                  <c:v>1017014</c:v>
                </c:pt>
                <c:pt idx="10">
                  <c:v>1079237</c:v>
                </c:pt>
                <c:pt idx="11">
                  <c:v>1129388</c:v>
                </c:pt>
                <c:pt idx="12">
                  <c:v>1181858</c:v>
                </c:pt>
                <c:pt idx="13">
                  <c:v>1232482</c:v>
                </c:pt>
                <c:pt idx="14">
                  <c:v>1282323</c:v>
                </c:pt>
                <c:pt idx="15">
                  <c:v>1328656</c:v>
                </c:pt>
                <c:pt idx="16">
                  <c:v>1376179</c:v>
                </c:pt>
                <c:pt idx="17">
                  <c:v>1404435</c:v>
                </c:pt>
                <c:pt idx="18">
                  <c:v>1448611</c:v>
                </c:pt>
                <c:pt idx="19">
                  <c:v>1481468</c:v>
                </c:pt>
                <c:pt idx="20">
                  <c:v>1520304</c:v>
                </c:pt>
                <c:pt idx="21">
                  <c:v>1557665</c:v>
                </c:pt>
                <c:pt idx="22">
                  <c:v>1594891</c:v>
                </c:pt>
                <c:pt idx="23">
                  <c:v>1626652</c:v>
                </c:pt>
                <c:pt idx="24">
                  <c:v>1660395</c:v>
                </c:pt>
                <c:pt idx="25">
                  <c:v>1694544</c:v>
                </c:pt>
                <c:pt idx="26">
                  <c:v>1729431</c:v>
                </c:pt>
                <c:pt idx="27">
                  <c:v>1759702</c:v>
                </c:pt>
                <c:pt idx="28">
                  <c:v>1792637</c:v>
                </c:pt>
                <c:pt idx="29">
                  <c:v>1813915</c:v>
                </c:pt>
                <c:pt idx="30">
                  <c:v>1841903</c:v>
                </c:pt>
                <c:pt idx="31">
                  <c:v>1874422</c:v>
                </c:pt>
                <c:pt idx="32">
                  <c:v>1901306</c:v>
                </c:pt>
                <c:pt idx="33">
                  <c:v>1926251</c:v>
                </c:pt>
                <c:pt idx="34">
                  <c:v>1926251</c:v>
                </c:pt>
                <c:pt idx="35">
                  <c:v>1931558</c:v>
                </c:pt>
                <c:pt idx="36">
                  <c:v>1955193</c:v>
                </c:pt>
                <c:pt idx="37">
                  <c:v>1982240</c:v>
                </c:pt>
                <c:pt idx="38">
                  <c:v>2011649</c:v>
                </c:pt>
                <c:pt idx="39">
                  <c:v>2040134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A-4349-8604-E742125C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'30-025-43490'!$D$7:$D$46</c:f>
              <c:numCache>
                <c:formatCode>General</c:formatCode>
                <c:ptCount val="40"/>
                <c:pt idx="0">
                  <c:v>35521</c:v>
                </c:pt>
                <c:pt idx="1">
                  <c:v>67735</c:v>
                </c:pt>
                <c:pt idx="2">
                  <c:v>65447</c:v>
                </c:pt>
                <c:pt idx="3">
                  <c:v>66955</c:v>
                </c:pt>
                <c:pt idx="4">
                  <c:v>69492</c:v>
                </c:pt>
                <c:pt idx="5">
                  <c:v>62706</c:v>
                </c:pt>
                <c:pt idx="6">
                  <c:v>52436</c:v>
                </c:pt>
                <c:pt idx="7">
                  <c:v>45369</c:v>
                </c:pt>
                <c:pt idx="8">
                  <c:v>41800</c:v>
                </c:pt>
                <c:pt idx="9">
                  <c:v>38058</c:v>
                </c:pt>
                <c:pt idx="10">
                  <c:v>32261</c:v>
                </c:pt>
                <c:pt idx="11">
                  <c:v>27705</c:v>
                </c:pt>
                <c:pt idx="12">
                  <c:v>26985</c:v>
                </c:pt>
                <c:pt idx="13">
                  <c:v>26416</c:v>
                </c:pt>
                <c:pt idx="14">
                  <c:v>25679</c:v>
                </c:pt>
                <c:pt idx="15">
                  <c:v>23217</c:v>
                </c:pt>
                <c:pt idx="16">
                  <c:v>22009</c:v>
                </c:pt>
                <c:pt idx="17">
                  <c:v>12607</c:v>
                </c:pt>
                <c:pt idx="18">
                  <c:v>21029</c:v>
                </c:pt>
                <c:pt idx="19">
                  <c:v>16954</c:v>
                </c:pt>
                <c:pt idx="20">
                  <c:v>19504</c:v>
                </c:pt>
                <c:pt idx="21">
                  <c:v>19113</c:v>
                </c:pt>
                <c:pt idx="22">
                  <c:v>18755</c:v>
                </c:pt>
                <c:pt idx="23">
                  <c:v>15554</c:v>
                </c:pt>
                <c:pt idx="24">
                  <c:v>17168</c:v>
                </c:pt>
                <c:pt idx="25">
                  <c:v>16477</c:v>
                </c:pt>
                <c:pt idx="26">
                  <c:v>16293</c:v>
                </c:pt>
                <c:pt idx="27">
                  <c:v>14163</c:v>
                </c:pt>
                <c:pt idx="28">
                  <c:v>15226</c:v>
                </c:pt>
                <c:pt idx="29">
                  <c:v>9812</c:v>
                </c:pt>
                <c:pt idx="30">
                  <c:v>13219</c:v>
                </c:pt>
                <c:pt idx="31">
                  <c:v>14614</c:v>
                </c:pt>
                <c:pt idx="32">
                  <c:v>13165</c:v>
                </c:pt>
                <c:pt idx="33">
                  <c:v>11450</c:v>
                </c:pt>
                <c:pt idx="34">
                  <c:v>102</c:v>
                </c:pt>
                <c:pt idx="35">
                  <c:v>3383</c:v>
                </c:pt>
                <c:pt idx="36">
                  <c:v>12737</c:v>
                </c:pt>
                <c:pt idx="37">
                  <c:v>13095</c:v>
                </c:pt>
                <c:pt idx="38">
                  <c:v>13129</c:v>
                </c:pt>
                <c:pt idx="39">
                  <c:v>12538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5-48D9-B040-0BDEE25FD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Gas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'30-025-43490'!$E$7:$E$46</c:f>
              <c:numCache>
                <c:formatCode>General</c:formatCode>
                <c:ptCount val="40"/>
                <c:pt idx="0">
                  <c:v>62938</c:v>
                </c:pt>
                <c:pt idx="1">
                  <c:v>116028</c:v>
                </c:pt>
                <c:pt idx="2">
                  <c:v>123938</c:v>
                </c:pt>
                <c:pt idx="3">
                  <c:v>126228</c:v>
                </c:pt>
                <c:pt idx="4">
                  <c:v>131319</c:v>
                </c:pt>
                <c:pt idx="5">
                  <c:v>116609</c:v>
                </c:pt>
                <c:pt idx="6">
                  <c:v>99960</c:v>
                </c:pt>
                <c:pt idx="7">
                  <c:v>88399</c:v>
                </c:pt>
                <c:pt idx="8">
                  <c:v>80656</c:v>
                </c:pt>
                <c:pt idx="9">
                  <c:v>70939</c:v>
                </c:pt>
                <c:pt idx="10">
                  <c:v>62223</c:v>
                </c:pt>
                <c:pt idx="11">
                  <c:v>50151</c:v>
                </c:pt>
                <c:pt idx="12">
                  <c:v>52470</c:v>
                </c:pt>
                <c:pt idx="13">
                  <c:v>50624</c:v>
                </c:pt>
                <c:pt idx="14">
                  <c:v>49841</c:v>
                </c:pt>
                <c:pt idx="15">
                  <c:v>46333</c:v>
                </c:pt>
                <c:pt idx="16">
                  <c:v>47523</c:v>
                </c:pt>
                <c:pt idx="17">
                  <c:v>28256</c:v>
                </c:pt>
                <c:pt idx="18">
                  <c:v>44176</c:v>
                </c:pt>
                <c:pt idx="19">
                  <c:v>32857</c:v>
                </c:pt>
                <c:pt idx="20">
                  <c:v>38836</c:v>
                </c:pt>
                <c:pt idx="21">
                  <c:v>37361</c:v>
                </c:pt>
                <c:pt idx="22">
                  <c:v>37226</c:v>
                </c:pt>
                <c:pt idx="23">
                  <c:v>31761</c:v>
                </c:pt>
                <c:pt idx="24">
                  <c:v>33743</c:v>
                </c:pt>
                <c:pt idx="25">
                  <c:v>34149</c:v>
                </c:pt>
                <c:pt idx="26">
                  <c:v>34887</c:v>
                </c:pt>
                <c:pt idx="27">
                  <c:v>30271</c:v>
                </c:pt>
                <c:pt idx="28">
                  <c:v>32935</c:v>
                </c:pt>
                <c:pt idx="29">
                  <c:v>21278</c:v>
                </c:pt>
                <c:pt idx="30">
                  <c:v>27988</c:v>
                </c:pt>
                <c:pt idx="31">
                  <c:v>32519</c:v>
                </c:pt>
                <c:pt idx="32">
                  <c:v>26884</c:v>
                </c:pt>
                <c:pt idx="33">
                  <c:v>24945</c:v>
                </c:pt>
                <c:pt idx="34">
                  <c:v>0</c:v>
                </c:pt>
                <c:pt idx="35">
                  <c:v>5307</c:v>
                </c:pt>
                <c:pt idx="36">
                  <c:v>23635</c:v>
                </c:pt>
                <c:pt idx="37">
                  <c:v>27047</c:v>
                </c:pt>
                <c:pt idx="38">
                  <c:v>29409</c:v>
                </c:pt>
                <c:pt idx="39">
                  <c:v>28485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9-49C3-BD86-1D71F2AA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water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'30-025-43490'!$F$7:$F$46</c:f>
              <c:numCache>
                <c:formatCode>General</c:formatCode>
                <c:ptCount val="40"/>
                <c:pt idx="0">
                  <c:v>89895</c:v>
                </c:pt>
                <c:pt idx="1">
                  <c:v>129121</c:v>
                </c:pt>
                <c:pt idx="2">
                  <c:v>120296</c:v>
                </c:pt>
                <c:pt idx="3">
                  <c:v>116032</c:v>
                </c:pt>
                <c:pt idx="4">
                  <c:v>115824</c:v>
                </c:pt>
                <c:pt idx="5">
                  <c:v>99818</c:v>
                </c:pt>
                <c:pt idx="6">
                  <c:v>82662</c:v>
                </c:pt>
                <c:pt idx="7">
                  <c:v>72935</c:v>
                </c:pt>
                <c:pt idx="8">
                  <c:v>65686</c:v>
                </c:pt>
                <c:pt idx="9">
                  <c:v>59006</c:v>
                </c:pt>
                <c:pt idx="10">
                  <c:v>51037</c:v>
                </c:pt>
                <c:pt idx="11">
                  <c:v>44100</c:v>
                </c:pt>
                <c:pt idx="12">
                  <c:v>45215</c:v>
                </c:pt>
                <c:pt idx="13">
                  <c:v>41481</c:v>
                </c:pt>
                <c:pt idx="14">
                  <c:v>41893</c:v>
                </c:pt>
                <c:pt idx="15">
                  <c:v>38308</c:v>
                </c:pt>
                <c:pt idx="16">
                  <c:v>37592</c:v>
                </c:pt>
                <c:pt idx="17">
                  <c:v>45341</c:v>
                </c:pt>
                <c:pt idx="18">
                  <c:v>38886</c:v>
                </c:pt>
                <c:pt idx="19">
                  <c:v>31912</c:v>
                </c:pt>
                <c:pt idx="20">
                  <c:v>34789</c:v>
                </c:pt>
                <c:pt idx="21">
                  <c:v>32923</c:v>
                </c:pt>
                <c:pt idx="22">
                  <c:v>31718</c:v>
                </c:pt>
                <c:pt idx="23">
                  <c:v>27591</c:v>
                </c:pt>
                <c:pt idx="24">
                  <c:v>29499</c:v>
                </c:pt>
                <c:pt idx="25">
                  <c:v>27802</c:v>
                </c:pt>
                <c:pt idx="26">
                  <c:v>28433</c:v>
                </c:pt>
                <c:pt idx="27">
                  <c:v>25177</c:v>
                </c:pt>
                <c:pt idx="28">
                  <c:v>26098</c:v>
                </c:pt>
                <c:pt idx="29">
                  <c:v>18797</c:v>
                </c:pt>
                <c:pt idx="30">
                  <c:v>27330</c:v>
                </c:pt>
                <c:pt idx="31">
                  <c:v>26252</c:v>
                </c:pt>
                <c:pt idx="32">
                  <c:v>23428</c:v>
                </c:pt>
                <c:pt idx="33">
                  <c:v>22490</c:v>
                </c:pt>
                <c:pt idx="34">
                  <c:v>647</c:v>
                </c:pt>
                <c:pt idx="35">
                  <c:v>7779</c:v>
                </c:pt>
                <c:pt idx="36">
                  <c:v>29272</c:v>
                </c:pt>
                <c:pt idx="37">
                  <c:v>24364</c:v>
                </c:pt>
                <c:pt idx="38">
                  <c:v>23934</c:v>
                </c:pt>
                <c:pt idx="39">
                  <c:v>21901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4-4C32-BA81-4C8AE6D03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cut v/s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'30-025-43490'!$AB$7:$AB$46</c:f>
              <c:numCache>
                <c:formatCode>0.000%</c:formatCode>
                <c:ptCount val="40"/>
                <c:pt idx="0">
                  <c:v>0.71677457421700586</c:v>
                </c:pt>
                <c:pt idx="1">
                  <c:v>0.65591599951233392</c:v>
                </c:pt>
                <c:pt idx="2">
                  <c:v>0.64764755603172119</c:v>
                </c:pt>
                <c:pt idx="3">
                  <c:v>0.63409969014192269</c:v>
                </c:pt>
                <c:pt idx="4">
                  <c:v>0.62500809428219906</c:v>
                </c:pt>
                <c:pt idx="5">
                  <c:v>0.61417390662302185</c:v>
                </c:pt>
                <c:pt idx="6">
                  <c:v>0.61186694103539652</c:v>
                </c:pt>
                <c:pt idx="7">
                  <c:v>0.6165049364349473</c:v>
                </c:pt>
                <c:pt idx="8">
                  <c:v>0.61111214483746723</c:v>
                </c:pt>
                <c:pt idx="9">
                  <c:v>0.6079081842907772</c:v>
                </c:pt>
                <c:pt idx="10">
                  <c:v>0.61270378640543588</c:v>
                </c:pt>
                <c:pt idx="11">
                  <c:v>0.61416335909755593</c:v>
                </c:pt>
                <c:pt idx="12">
                  <c:v>0.62624653739612191</c:v>
                </c:pt>
                <c:pt idx="13">
                  <c:v>0.61094010044626423</c:v>
                </c:pt>
                <c:pt idx="14">
                  <c:v>0.61997572959213876</c:v>
                </c:pt>
                <c:pt idx="15">
                  <c:v>0.62264120276310442</c:v>
                </c:pt>
                <c:pt idx="16">
                  <c:v>0.63072767235449068</c:v>
                </c:pt>
                <c:pt idx="17">
                  <c:v>0.78244287982328986</c:v>
                </c:pt>
                <c:pt idx="18">
                  <c:v>0.64901944421263458</c:v>
                </c:pt>
                <c:pt idx="19">
                  <c:v>0.65305120124421889</c:v>
                </c:pt>
                <c:pt idx="20">
                  <c:v>0.64076400272594991</c:v>
                </c:pt>
                <c:pt idx="21">
                  <c:v>0.63269659466523176</c:v>
                </c:pt>
                <c:pt idx="22">
                  <c:v>0.6284151922810215</c:v>
                </c:pt>
                <c:pt idx="23">
                  <c:v>0.63949472708309185</c:v>
                </c:pt>
                <c:pt idx="24">
                  <c:v>0.63211691345061816</c:v>
                </c:pt>
                <c:pt idx="25">
                  <c:v>0.62788229183134214</c:v>
                </c:pt>
                <c:pt idx="26">
                  <c:v>0.63571524392970535</c:v>
                </c:pt>
                <c:pt idx="27">
                  <c:v>0.63998474834773766</c:v>
                </c:pt>
                <c:pt idx="28">
                  <c:v>0.63154583293001643</c:v>
                </c:pt>
                <c:pt idx="29">
                  <c:v>0.65703100422943828</c:v>
                </c:pt>
                <c:pt idx="30">
                  <c:v>0.67399935880046369</c:v>
                </c:pt>
                <c:pt idx="31">
                  <c:v>0.64239220868203395</c:v>
                </c:pt>
                <c:pt idx="32">
                  <c:v>0.64023173831060587</c:v>
                </c:pt>
                <c:pt idx="33">
                  <c:v>0.66263995285798472</c:v>
                </c:pt>
                <c:pt idx="34">
                  <c:v>0.86381842456608815</c:v>
                </c:pt>
                <c:pt idx="35">
                  <c:v>0.69691811503314816</c:v>
                </c:pt>
                <c:pt idx="36">
                  <c:v>0.69680306600966457</c:v>
                </c:pt>
                <c:pt idx="37">
                  <c:v>0.65041779011719481</c:v>
                </c:pt>
                <c:pt idx="38">
                  <c:v>0.64576531851172325</c:v>
                </c:pt>
                <c:pt idx="39">
                  <c:v>0.63593600278753737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3-4BFE-91DC-0AA79EBCB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'30-025-41411'!$Y$7:$Y$45</c:f>
              <c:numCache>
                <c:formatCode>General</c:formatCode>
                <c:ptCount val="39"/>
                <c:pt idx="0">
                  <c:v>0</c:v>
                </c:pt>
                <c:pt idx="1">
                  <c:v>5258</c:v>
                </c:pt>
                <c:pt idx="2">
                  <c:v>18659</c:v>
                </c:pt>
                <c:pt idx="3">
                  <c:v>35444</c:v>
                </c:pt>
                <c:pt idx="4">
                  <c:v>55409</c:v>
                </c:pt>
                <c:pt idx="5">
                  <c:v>76303</c:v>
                </c:pt>
                <c:pt idx="6">
                  <c:v>98681</c:v>
                </c:pt>
                <c:pt idx="7">
                  <c:v>120505</c:v>
                </c:pt>
                <c:pt idx="8">
                  <c:v>141319</c:v>
                </c:pt>
                <c:pt idx="9">
                  <c:v>159437</c:v>
                </c:pt>
                <c:pt idx="10">
                  <c:v>175256</c:v>
                </c:pt>
                <c:pt idx="11">
                  <c:v>191797</c:v>
                </c:pt>
                <c:pt idx="12">
                  <c:v>204098</c:v>
                </c:pt>
                <c:pt idx="13">
                  <c:v>206949</c:v>
                </c:pt>
                <c:pt idx="14">
                  <c:v>217747</c:v>
                </c:pt>
                <c:pt idx="15">
                  <c:v>233031</c:v>
                </c:pt>
                <c:pt idx="16">
                  <c:v>247669</c:v>
                </c:pt>
                <c:pt idx="17">
                  <c:v>260142</c:v>
                </c:pt>
                <c:pt idx="18">
                  <c:v>271870</c:v>
                </c:pt>
                <c:pt idx="19">
                  <c:v>281467</c:v>
                </c:pt>
                <c:pt idx="20">
                  <c:v>292752</c:v>
                </c:pt>
                <c:pt idx="21">
                  <c:v>302042</c:v>
                </c:pt>
                <c:pt idx="22">
                  <c:v>306298</c:v>
                </c:pt>
                <c:pt idx="23">
                  <c:v>315454</c:v>
                </c:pt>
                <c:pt idx="24">
                  <c:v>323963</c:v>
                </c:pt>
                <c:pt idx="25">
                  <c:v>332070</c:v>
                </c:pt>
                <c:pt idx="26">
                  <c:v>338195</c:v>
                </c:pt>
                <c:pt idx="27">
                  <c:v>344883</c:v>
                </c:pt>
                <c:pt idx="28">
                  <c:v>351369</c:v>
                </c:pt>
                <c:pt idx="29">
                  <c:v>357403</c:v>
                </c:pt>
                <c:pt idx="30">
                  <c:v>363687</c:v>
                </c:pt>
                <c:pt idx="31">
                  <c:v>368474</c:v>
                </c:pt>
                <c:pt idx="32">
                  <c:v>375123</c:v>
                </c:pt>
                <c:pt idx="33">
                  <c:v>380776</c:v>
                </c:pt>
                <c:pt idx="34">
                  <c:v>385702</c:v>
                </c:pt>
                <c:pt idx="35">
                  <c:v>391303</c:v>
                </c:pt>
                <c:pt idx="36">
                  <c:v>395737</c:v>
                </c:pt>
                <c:pt idx="37">
                  <c:v>401007</c:v>
                </c:pt>
                <c:pt idx="38">
                  <c:v>405608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0-4056-983A-3736274C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'30-025-43245'!$Z$7:$Z$46</c:f>
              <c:numCache>
                <c:formatCode>General</c:formatCode>
                <c:ptCount val="40"/>
                <c:pt idx="0">
                  <c:v>297</c:v>
                </c:pt>
                <c:pt idx="1">
                  <c:v>46149</c:v>
                </c:pt>
                <c:pt idx="2">
                  <c:v>95289</c:v>
                </c:pt>
                <c:pt idx="3">
                  <c:v>143121</c:v>
                </c:pt>
                <c:pt idx="4">
                  <c:v>173199</c:v>
                </c:pt>
                <c:pt idx="5">
                  <c:v>197654</c:v>
                </c:pt>
                <c:pt idx="6">
                  <c:v>224748</c:v>
                </c:pt>
                <c:pt idx="7">
                  <c:v>249527</c:v>
                </c:pt>
                <c:pt idx="8">
                  <c:v>263915</c:v>
                </c:pt>
                <c:pt idx="9">
                  <c:v>284041</c:v>
                </c:pt>
                <c:pt idx="10">
                  <c:v>294585</c:v>
                </c:pt>
                <c:pt idx="11">
                  <c:v>298582</c:v>
                </c:pt>
                <c:pt idx="12">
                  <c:v>308219</c:v>
                </c:pt>
                <c:pt idx="13">
                  <c:v>320318</c:v>
                </c:pt>
                <c:pt idx="14">
                  <c:v>332894</c:v>
                </c:pt>
                <c:pt idx="15">
                  <c:v>345395</c:v>
                </c:pt>
                <c:pt idx="16">
                  <c:v>358567</c:v>
                </c:pt>
                <c:pt idx="17">
                  <c:v>371557</c:v>
                </c:pt>
                <c:pt idx="18">
                  <c:v>383919</c:v>
                </c:pt>
                <c:pt idx="19">
                  <c:v>393611</c:v>
                </c:pt>
                <c:pt idx="20">
                  <c:v>405025</c:v>
                </c:pt>
                <c:pt idx="21">
                  <c:v>417058</c:v>
                </c:pt>
                <c:pt idx="22">
                  <c:v>430049</c:v>
                </c:pt>
                <c:pt idx="23">
                  <c:v>442417</c:v>
                </c:pt>
                <c:pt idx="24">
                  <c:v>456329</c:v>
                </c:pt>
                <c:pt idx="25">
                  <c:v>468536</c:v>
                </c:pt>
                <c:pt idx="26">
                  <c:v>478866</c:v>
                </c:pt>
                <c:pt idx="27">
                  <c:v>489257</c:v>
                </c:pt>
                <c:pt idx="28">
                  <c:v>499586</c:v>
                </c:pt>
                <c:pt idx="29">
                  <c:v>509129</c:v>
                </c:pt>
                <c:pt idx="30">
                  <c:v>516296</c:v>
                </c:pt>
                <c:pt idx="31">
                  <c:v>526089</c:v>
                </c:pt>
                <c:pt idx="32">
                  <c:v>534947</c:v>
                </c:pt>
                <c:pt idx="33">
                  <c:v>545893</c:v>
                </c:pt>
                <c:pt idx="34">
                  <c:v>553378</c:v>
                </c:pt>
                <c:pt idx="35">
                  <c:v>553626</c:v>
                </c:pt>
                <c:pt idx="36">
                  <c:v>564559</c:v>
                </c:pt>
                <c:pt idx="37">
                  <c:v>571666</c:v>
                </c:pt>
                <c:pt idx="38">
                  <c:v>578255</c:v>
                </c:pt>
                <c:pt idx="39">
                  <c:v>583660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5-49FE-A7D4-4536872C4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Water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'30-025-41411'!$AA$7:$AA$45</c:f>
              <c:numCache>
                <c:formatCode>General</c:formatCode>
                <c:ptCount val="39"/>
                <c:pt idx="0">
                  <c:v>15601</c:v>
                </c:pt>
                <c:pt idx="1">
                  <c:v>103918</c:v>
                </c:pt>
                <c:pt idx="2">
                  <c:v>191844</c:v>
                </c:pt>
                <c:pt idx="3">
                  <c:v>264273</c:v>
                </c:pt>
                <c:pt idx="4">
                  <c:v>337844</c:v>
                </c:pt>
                <c:pt idx="5">
                  <c:v>398416</c:v>
                </c:pt>
                <c:pt idx="6">
                  <c:v>454162</c:v>
                </c:pt>
                <c:pt idx="7">
                  <c:v>504316</c:v>
                </c:pt>
                <c:pt idx="8">
                  <c:v>553923</c:v>
                </c:pt>
                <c:pt idx="9">
                  <c:v>616516</c:v>
                </c:pt>
                <c:pt idx="10">
                  <c:v>670731</c:v>
                </c:pt>
                <c:pt idx="11">
                  <c:v>722272</c:v>
                </c:pt>
                <c:pt idx="12">
                  <c:v>767193</c:v>
                </c:pt>
                <c:pt idx="13">
                  <c:v>783820</c:v>
                </c:pt>
                <c:pt idx="14">
                  <c:v>817696</c:v>
                </c:pt>
                <c:pt idx="15">
                  <c:v>876425</c:v>
                </c:pt>
                <c:pt idx="16">
                  <c:v>929732</c:v>
                </c:pt>
                <c:pt idx="17">
                  <c:v>982336</c:v>
                </c:pt>
                <c:pt idx="18">
                  <c:v>1024990</c:v>
                </c:pt>
                <c:pt idx="19">
                  <c:v>1056607</c:v>
                </c:pt>
                <c:pt idx="20">
                  <c:v>1109393</c:v>
                </c:pt>
                <c:pt idx="21">
                  <c:v>1154839</c:v>
                </c:pt>
                <c:pt idx="22">
                  <c:v>1164810</c:v>
                </c:pt>
                <c:pt idx="23">
                  <c:v>1191747</c:v>
                </c:pt>
                <c:pt idx="24">
                  <c:v>1217577</c:v>
                </c:pt>
                <c:pt idx="25">
                  <c:v>1242949</c:v>
                </c:pt>
                <c:pt idx="26">
                  <c:v>1257894</c:v>
                </c:pt>
                <c:pt idx="27">
                  <c:v>1277065</c:v>
                </c:pt>
                <c:pt idx="28">
                  <c:v>1296188</c:v>
                </c:pt>
                <c:pt idx="29">
                  <c:v>1313803</c:v>
                </c:pt>
                <c:pt idx="30">
                  <c:v>1331863</c:v>
                </c:pt>
                <c:pt idx="31">
                  <c:v>1346262</c:v>
                </c:pt>
                <c:pt idx="32">
                  <c:v>1365459</c:v>
                </c:pt>
                <c:pt idx="33">
                  <c:v>1386551</c:v>
                </c:pt>
                <c:pt idx="34">
                  <c:v>1403620</c:v>
                </c:pt>
                <c:pt idx="35">
                  <c:v>1422715</c:v>
                </c:pt>
                <c:pt idx="36">
                  <c:v>1439585</c:v>
                </c:pt>
                <c:pt idx="37">
                  <c:v>1455661</c:v>
                </c:pt>
                <c:pt idx="38">
                  <c:v>1471581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B-4E5C-A39F-16399344E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'30-025-41411'!$Z$7:$Z$45</c:f>
              <c:numCache>
                <c:formatCode>General</c:formatCode>
                <c:ptCount val="39"/>
                <c:pt idx="0">
                  <c:v>0</c:v>
                </c:pt>
                <c:pt idx="1">
                  <c:v>3975</c:v>
                </c:pt>
                <c:pt idx="2">
                  <c:v>14679</c:v>
                </c:pt>
                <c:pt idx="3">
                  <c:v>27224</c:v>
                </c:pt>
                <c:pt idx="4">
                  <c:v>42374</c:v>
                </c:pt>
                <c:pt idx="5">
                  <c:v>59556</c:v>
                </c:pt>
                <c:pt idx="6">
                  <c:v>78685</c:v>
                </c:pt>
                <c:pt idx="7">
                  <c:v>99364</c:v>
                </c:pt>
                <c:pt idx="8">
                  <c:v>119998</c:v>
                </c:pt>
                <c:pt idx="9">
                  <c:v>139103</c:v>
                </c:pt>
                <c:pt idx="10">
                  <c:v>158602</c:v>
                </c:pt>
                <c:pt idx="11">
                  <c:v>180427</c:v>
                </c:pt>
                <c:pt idx="12">
                  <c:v>197368</c:v>
                </c:pt>
                <c:pt idx="13">
                  <c:v>200791</c:v>
                </c:pt>
                <c:pt idx="14">
                  <c:v>210788</c:v>
                </c:pt>
                <c:pt idx="15">
                  <c:v>232088</c:v>
                </c:pt>
                <c:pt idx="16">
                  <c:v>259209</c:v>
                </c:pt>
                <c:pt idx="17">
                  <c:v>282071</c:v>
                </c:pt>
                <c:pt idx="18">
                  <c:v>306632</c:v>
                </c:pt>
                <c:pt idx="19">
                  <c:v>324300</c:v>
                </c:pt>
                <c:pt idx="20">
                  <c:v>347872</c:v>
                </c:pt>
                <c:pt idx="21">
                  <c:v>368981</c:v>
                </c:pt>
                <c:pt idx="22">
                  <c:v>376149</c:v>
                </c:pt>
                <c:pt idx="23">
                  <c:v>391082</c:v>
                </c:pt>
                <c:pt idx="24">
                  <c:v>406506</c:v>
                </c:pt>
                <c:pt idx="25">
                  <c:v>423122</c:v>
                </c:pt>
                <c:pt idx="26">
                  <c:v>434799</c:v>
                </c:pt>
                <c:pt idx="27">
                  <c:v>448823</c:v>
                </c:pt>
                <c:pt idx="28">
                  <c:v>462346</c:v>
                </c:pt>
                <c:pt idx="29">
                  <c:v>474879</c:v>
                </c:pt>
                <c:pt idx="30">
                  <c:v>488020</c:v>
                </c:pt>
                <c:pt idx="31">
                  <c:v>498516</c:v>
                </c:pt>
                <c:pt idx="32">
                  <c:v>511704</c:v>
                </c:pt>
                <c:pt idx="33">
                  <c:v>524893</c:v>
                </c:pt>
                <c:pt idx="34">
                  <c:v>537041</c:v>
                </c:pt>
                <c:pt idx="35">
                  <c:v>550738</c:v>
                </c:pt>
                <c:pt idx="36">
                  <c:v>563429</c:v>
                </c:pt>
                <c:pt idx="37">
                  <c:v>575971</c:v>
                </c:pt>
                <c:pt idx="38">
                  <c:v>588342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7-454A-8A3F-2C147449B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'30-025-41411'!$D$7:$D$45</c:f>
              <c:numCache>
                <c:formatCode>General</c:formatCode>
                <c:ptCount val="39"/>
                <c:pt idx="0">
                  <c:v>0</c:v>
                </c:pt>
                <c:pt idx="1">
                  <c:v>5258</c:v>
                </c:pt>
                <c:pt idx="2">
                  <c:v>13401</c:v>
                </c:pt>
                <c:pt idx="3">
                  <c:v>16785</c:v>
                </c:pt>
                <c:pt idx="4">
                  <c:v>19965</c:v>
                </c:pt>
                <c:pt idx="5">
                  <c:v>20894</c:v>
                </c:pt>
                <c:pt idx="6">
                  <c:v>22378</c:v>
                </c:pt>
                <c:pt idx="7">
                  <c:v>21824</c:v>
                </c:pt>
                <c:pt idx="8">
                  <c:v>20814</c:v>
                </c:pt>
                <c:pt idx="9">
                  <c:v>18118</c:v>
                </c:pt>
                <c:pt idx="10">
                  <c:v>15819</c:v>
                </c:pt>
                <c:pt idx="11">
                  <c:v>16541</c:v>
                </c:pt>
                <c:pt idx="12">
                  <c:v>12301</c:v>
                </c:pt>
                <c:pt idx="13">
                  <c:v>2851</c:v>
                </c:pt>
                <c:pt idx="14">
                  <c:v>10798</c:v>
                </c:pt>
                <c:pt idx="15">
                  <c:v>15284</c:v>
                </c:pt>
                <c:pt idx="16">
                  <c:v>14638</c:v>
                </c:pt>
                <c:pt idx="17">
                  <c:v>12473</c:v>
                </c:pt>
                <c:pt idx="18">
                  <c:v>11728</c:v>
                </c:pt>
                <c:pt idx="19">
                  <c:v>9597</c:v>
                </c:pt>
                <c:pt idx="20">
                  <c:v>11285</c:v>
                </c:pt>
                <c:pt idx="21">
                  <c:v>9290</c:v>
                </c:pt>
                <c:pt idx="22">
                  <c:v>4256</c:v>
                </c:pt>
                <c:pt idx="23">
                  <c:v>9156</c:v>
                </c:pt>
                <c:pt idx="24">
                  <c:v>8509</c:v>
                </c:pt>
                <c:pt idx="25">
                  <c:v>8107</c:v>
                </c:pt>
                <c:pt idx="26">
                  <c:v>6125</c:v>
                </c:pt>
                <c:pt idx="27">
                  <c:v>6688</c:v>
                </c:pt>
                <c:pt idx="28">
                  <c:v>6486</c:v>
                </c:pt>
                <c:pt idx="29">
                  <c:v>6034</c:v>
                </c:pt>
                <c:pt idx="30">
                  <c:v>6284</c:v>
                </c:pt>
                <c:pt idx="31">
                  <c:v>4787</c:v>
                </c:pt>
                <c:pt idx="32">
                  <c:v>6649</c:v>
                </c:pt>
                <c:pt idx="33">
                  <c:v>5653</c:v>
                </c:pt>
                <c:pt idx="34">
                  <c:v>4926</c:v>
                </c:pt>
                <c:pt idx="35">
                  <c:v>5601</c:v>
                </c:pt>
                <c:pt idx="36">
                  <c:v>4434</c:v>
                </c:pt>
                <c:pt idx="37">
                  <c:v>5270</c:v>
                </c:pt>
                <c:pt idx="38">
                  <c:v>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0-4F38-8128-179122AA8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Gas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'30-025-41411'!$E$7:$E$45</c:f>
              <c:numCache>
                <c:formatCode>General</c:formatCode>
                <c:ptCount val="39"/>
                <c:pt idx="0">
                  <c:v>0</c:v>
                </c:pt>
                <c:pt idx="1">
                  <c:v>3975</c:v>
                </c:pt>
                <c:pt idx="2">
                  <c:v>10704</c:v>
                </c:pt>
                <c:pt idx="3">
                  <c:v>12545</c:v>
                </c:pt>
                <c:pt idx="4">
                  <c:v>15150</c:v>
                </c:pt>
                <c:pt idx="5">
                  <c:v>17182</c:v>
                </c:pt>
                <c:pt idx="6">
                  <c:v>19129</c:v>
                </c:pt>
                <c:pt idx="7">
                  <c:v>20679</c:v>
                </c:pt>
                <c:pt idx="8">
                  <c:v>20634</c:v>
                </c:pt>
                <c:pt idx="9">
                  <c:v>19105</c:v>
                </c:pt>
                <c:pt idx="10">
                  <c:v>19499</c:v>
                </c:pt>
                <c:pt idx="11">
                  <c:v>21825</c:v>
                </c:pt>
                <c:pt idx="12">
                  <c:v>16941</c:v>
                </c:pt>
                <c:pt idx="13">
                  <c:v>3423</c:v>
                </c:pt>
                <c:pt idx="14">
                  <c:v>9997</c:v>
                </c:pt>
                <c:pt idx="15">
                  <c:v>21300</c:v>
                </c:pt>
                <c:pt idx="16">
                  <c:v>27121</c:v>
                </c:pt>
                <c:pt idx="17">
                  <c:v>22862</c:v>
                </c:pt>
                <c:pt idx="18">
                  <c:v>24561</c:v>
                </c:pt>
                <c:pt idx="19">
                  <c:v>17668</c:v>
                </c:pt>
                <c:pt idx="20">
                  <c:v>23572</c:v>
                </c:pt>
                <c:pt idx="21">
                  <c:v>21109</c:v>
                </c:pt>
                <c:pt idx="22">
                  <c:v>7168</c:v>
                </c:pt>
                <c:pt idx="23">
                  <c:v>14933</c:v>
                </c:pt>
                <c:pt idx="24">
                  <c:v>15424</c:v>
                </c:pt>
                <c:pt idx="25">
                  <c:v>16616</c:v>
                </c:pt>
                <c:pt idx="26">
                  <c:v>11677</c:v>
                </c:pt>
                <c:pt idx="27">
                  <c:v>14024</c:v>
                </c:pt>
                <c:pt idx="28">
                  <c:v>13523</c:v>
                </c:pt>
                <c:pt idx="29">
                  <c:v>12533</c:v>
                </c:pt>
                <c:pt idx="30">
                  <c:v>13141</c:v>
                </c:pt>
                <c:pt idx="31">
                  <c:v>10496</c:v>
                </c:pt>
                <c:pt idx="32">
                  <c:v>13188</c:v>
                </c:pt>
                <c:pt idx="33">
                  <c:v>13189</c:v>
                </c:pt>
                <c:pt idx="34">
                  <c:v>12148</c:v>
                </c:pt>
                <c:pt idx="35">
                  <c:v>13697</c:v>
                </c:pt>
                <c:pt idx="36">
                  <c:v>12691</c:v>
                </c:pt>
                <c:pt idx="37">
                  <c:v>12542</c:v>
                </c:pt>
                <c:pt idx="38">
                  <c:v>12371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A-4295-8ADE-71A022D1C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water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'30-025-41411'!$F$7:$F$45</c:f>
              <c:numCache>
                <c:formatCode>General</c:formatCode>
                <c:ptCount val="39"/>
                <c:pt idx="0">
                  <c:v>15601</c:v>
                </c:pt>
                <c:pt idx="1">
                  <c:v>88317</c:v>
                </c:pt>
                <c:pt idx="2">
                  <c:v>87926</c:v>
                </c:pt>
                <c:pt idx="3">
                  <c:v>72429</c:v>
                </c:pt>
                <c:pt idx="4">
                  <c:v>73571</c:v>
                </c:pt>
                <c:pt idx="5">
                  <c:v>60572</c:v>
                </c:pt>
                <c:pt idx="6">
                  <c:v>55746</c:v>
                </c:pt>
                <c:pt idx="7">
                  <c:v>50154</c:v>
                </c:pt>
                <c:pt idx="8">
                  <c:v>49607</c:v>
                </c:pt>
                <c:pt idx="9">
                  <c:v>62593</c:v>
                </c:pt>
                <c:pt idx="10">
                  <c:v>54215</c:v>
                </c:pt>
                <c:pt idx="11">
                  <c:v>51541</c:v>
                </c:pt>
                <c:pt idx="12">
                  <c:v>44921</c:v>
                </c:pt>
                <c:pt idx="13">
                  <c:v>16627</c:v>
                </c:pt>
                <c:pt idx="14">
                  <c:v>33876</c:v>
                </c:pt>
                <c:pt idx="15">
                  <c:v>58729</c:v>
                </c:pt>
                <c:pt idx="16">
                  <c:v>53307</c:v>
                </c:pt>
                <c:pt idx="17">
                  <c:v>52604</c:v>
                </c:pt>
                <c:pt idx="18">
                  <c:v>42654</c:v>
                </c:pt>
                <c:pt idx="19">
                  <c:v>31617</c:v>
                </c:pt>
                <c:pt idx="20">
                  <c:v>52786</c:v>
                </c:pt>
                <c:pt idx="21">
                  <c:v>45446</c:v>
                </c:pt>
                <c:pt idx="22">
                  <c:v>9971</c:v>
                </c:pt>
                <c:pt idx="23">
                  <c:v>26937</c:v>
                </c:pt>
                <c:pt idx="24">
                  <c:v>25830</c:v>
                </c:pt>
                <c:pt idx="25">
                  <c:v>25372</c:v>
                </c:pt>
                <c:pt idx="26">
                  <c:v>14945</c:v>
                </c:pt>
                <c:pt idx="27">
                  <c:v>19171</c:v>
                </c:pt>
                <c:pt idx="28">
                  <c:v>19123</c:v>
                </c:pt>
                <c:pt idx="29">
                  <c:v>17615</c:v>
                </c:pt>
                <c:pt idx="30">
                  <c:v>18060</c:v>
                </c:pt>
                <c:pt idx="31">
                  <c:v>14399</c:v>
                </c:pt>
                <c:pt idx="32">
                  <c:v>19197</c:v>
                </c:pt>
                <c:pt idx="33">
                  <c:v>21092</c:v>
                </c:pt>
                <c:pt idx="34">
                  <c:v>17069</c:v>
                </c:pt>
                <c:pt idx="35">
                  <c:v>19095</c:v>
                </c:pt>
                <c:pt idx="36">
                  <c:v>16870</c:v>
                </c:pt>
                <c:pt idx="37">
                  <c:v>16076</c:v>
                </c:pt>
                <c:pt idx="38">
                  <c:v>15920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9-48D3-BC3E-37114959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cut v/s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'30-025-41411'!$AB$7:$AB$45</c:f>
              <c:numCache>
                <c:formatCode>0.000%</c:formatCode>
                <c:ptCount val="39"/>
                <c:pt idx="0">
                  <c:v>1</c:v>
                </c:pt>
                <c:pt idx="1">
                  <c:v>0.94380977825273848</c:v>
                </c:pt>
                <c:pt idx="2">
                  <c:v>0.86774502353765537</c:v>
                </c:pt>
                <c:pt idx="3">
                  <c:v>0.81185688344878604</c:v>
                </c:pt>
                <c:pt idx="4">
                  <c:v>0.78655277112555588</c:v>
                </c:pt>
                <c:pt idx="5">
                  <c:v>0.74352490609579458</c:v>
                </c:pt>
                <c:pt idx="6">
                  <c:v>0.71355793354154928</c:v>
                </c:pt>
                <c:pt idx="7">
                  <c:v>0.69679624329656287</c:v>
                </c:pt>
                <c:pt idx="8">
                  <c:v>0.70443475667769562</c:v>
                </c:pt>
                <c:pt idx="9">
                  <c:v>0.77552006541859231</c:v>
                </c:pt>
                <c:pt idx="10">
                  <c:v>0.77412399691578371</c:v>
                </c:pt>
                <c:pt idx="11">
                  <c:v>0.75704297758585237</c:v>
                </c:pt>
                <c:pt idx="12">
                  <c:v>0.78503023312711895</c:v>
                </c:pt>
                <c:pt idx="13">
                  <c:v>0.85362973611253723</c:v>
                </c:pt>
                <c:pt idx="14">
                  <c:v>0.75829341451403498</c:v>
                </c:pt>
                <c:pt idx="15">
                  <c:v>0.7934957372353505</c:v>
                </c:pt>
                <c:pt idx="16">
                  <c:v>0.78456104201928034</c:v>
                </c:pt>
                <c:pt idx="17">
                  <c:v>0.80833474192110888</c:v>
                </c:pt>
                <c:pt idx="18">
                  <c:v>0.78434040675223415</c:v>
                </c:pt>
                <c:pt idx="19">
                  <c:v>0.76714223322172082</c:v>
                </c:pt>
                <c:pt idx="20">
                  <c:v>0.82386727224485334</c:v>
                </c:pt>
                <c:pt idx="21">
                  <c:v>0.83027623501900027</c:v>
                </c:pt>
                <c:pt idx="22">
                  <c:v>0.70085049553665568</c:v>
                </c:pt>
                <c:pt idx="23">
                  <c:v>0.74632200149613503</c:v>
                </c:pt>
                <c:pt idx="24">
                  <c:v>0.75220594659133933</c:v>
                </c:pt>
                <c:pt idx="25">
                  <c:v>0.75784820335135461</c:v>
                </c:pt>
                <c:pt idx="26">
                  <c:v>0.70930232558139539</c:v>
                </c:pt>
                <c:pt idx="27">
                  <c:v>0.74136664217487147</c:v>
                </c:pt>
                <c:pt idx="28">
                  <c:v>0.74672966535202467</c:v>
                </c:pt>
                <c:pt idx="29">
                  <c:v>0.74485179077339425</c:v>
                </c:pt>
                <c:pt idx="30">
                  <c:v>0.74186657903384823</c:v>
                </c:pt>
                <c:pt idx="31">
                  <c:v>0.7504951527155217</c:v>
                </c:pt>
                <c:pt idx="32">
                  <c:v>0.74274549253269362</c:v>
                </c:pt>
                <c:pt idx="33">
                  <c:v>0.78863338941858296</c:v>
                </c:pt>
                <c:pt idx="34">
                  <c:v>0.77604000909297566</c:v>
                </c:pt>
                <c:pt idx="35">
                  <c:v>0.77320213799805637</c:v>
                </c:pt>
                <c:pt idx="36">
                  <c:v>0.79187007134810361</c:v>
                </c:pt>
                <c:pt idx="37">
                  <c:v>0.75311533776820017</c:v>
                </c:pt>
                <c:pt idx="38">
                  <c:v>0.77579065347692611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F-457D-B4B3-4F0B49D18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'30-025-44282'!$Y$7:$Y$45</c:f>
              <c:numCache>
                <c:formatCode>General</c:formatCode>
                <c:ptCount val="39"/>
                <c:pt idx="0">
                  <c:v>2337</c:v>
                </c:pt>
                <c:pt idx="1">
                  <c:v>50021</c:v>
                </c:pt>
                <c:pt idx="2">
                  <c:v>75991</c:v>
                </c:pt>
                <c:pt idx="3">
                  <c:v>95061</c:v>
                </c:pt>
                <c:pt idx="4">
                  <c:v>112387</c:v>
                </c:pt>
                <c:pt idx="5">
                  <c:v>127466</c:v>
                </c:pt>
                <c:pt idx="6">
                  <c:v>140442</c:v>
                </c:pt>
                <c:pt idx="7">
                  <c:v>151559</c:v>
                </c:pt>
                <c:pt idx="8">
                  <c:v>162888</c:v>
                </c:pt>
                <c:pt idx="9">
                  <c:v>172615</c:v>
                </c:pt>
                <c:pt idx="10">
                  <c:v>180825</c:v>
                </c:pt>
                <c:pt idx="11">
                  <c:v>190752</c:v>
                </c:pt>
                <c:pt idx="12">
                  <c:v>198027</c:v>
                </c:pt>
                <c:pt idx="13">
                  <c:v>206704</c:v>
                </c:pt>
                <c:pt idx="14">
                  <c:v>215442</c:v>
                </c:pt>
                <c:pt idx="15">
                  <c:v>223173</c:v>
                </c:pt>
                <c:pt idx="16">
                  <c:v>231215</c:v>
                </c:pt>
                <c:pt idx="17">
                  <c:v>239316</c:v>
                </c:pt>
                <c:pt idx="18">
                  <c:v>246164</c:v>
                </c:pt>
                <c:pt idx="19">
                  <c:v>252486</c:v>
                </c:pt>
                <c:pt idx="20">
                  <c:v>258047</c:v>
                </c:pt>
                <c:pt idx="21">
                  <c:v>263644</c:v>
                </c:pt>
                <c:pt idx="22">
                  <c:v>268590</c:v>
                </c:pt>
                <c:pt idx="23">
                  <c:v>273890</c:v>
                </c:pt>
                <c:pt idx="24">
                  <c:v>279004</c:v>
                </c:pt>
                <c:pt idx="25">
                  <c:v>283949</c:v>
                </c:pt>
                <c:pt idx="26">
                  <c:v>288987</c:v>
                </c:pt>
                <c:pt idx="27">
                  <c:v>292878</c:v>
                </c:pt>
                <c:pt idx="28">
                  <c:v>297253</c:v>
                </c:pt>
                <c:pt idx="29">
                  <c:v>301099</c:v>
                </c:pt>
                <c:pt idx="30">
                  <c:v>305044</c:v>
                </c:pt>
                <c:pt idx="31">
                  <c:v>308895</c:v>
                </c:pt>
                <c:pt idx="32">
                  <c:v>312813</c:v>
                </c:pt>
                <c:pt idx="33">
                  <c:v>316482</c:v>
                </c:pt>
                <c:pt idx="34">
                  <c:v>318829</c:v>
                </c:pt>
                <c:pt idx="35">
                  <c:v>322032</c:v>
                </c:pt>
                <c:pt idx="36">
                  <c:v>326049</c:v>
                </c:pt>
                <c:pt idx="37">
                  <c:v>329672</c:v>
                </c:pt>
                <c:pt idx="38">
                  <c:v>331241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F-4297-B492-92825E50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Water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'30-025-44282'!$AA$7:$AA$45</c:f>
              <c:numCache>
                <c:formatCode>General</c:formatCode>
                <c:ptCount val="39"/>
                <c:pt idx="0">
                  <c:v>16548</c:v>
                </c:pt>
                <c:pt idx="1">
                  <c:v>113038</c:v>
                </c:pt>
                <c:pt idx="2">
                  <c:v>147008</c:v>
                </c:pt>
                <c:pt idx="3">
                  <c:v>170328</c:v>
                </c:pt>
                <c:pt idx="4">
                  <c:v>191583</c:v>
                </c:pt>
                <c:pt idx="5">
                  <c:v>211628</c:v>
                </c:pt>
                <c:pt idx="6">
                  <c:v>226193</c:v>
                </c:pt>
                <c:pt idx="7">
                  <c:v>240381</c:v>
                </c:pt>
                <c:pt idx="8">
                  <c:v>254899</c:v>
                </c:pt>
                <c:pt idx="9">
                  <c:v>268771</c:v>
                </c:pt>
                <c:pt idx="10">
                  <c:v>283215</c:v>
                </c:pt>
                <c:pt idx="11">
                  <c:v>298397</c:v>
                </c:pt>
                <c:pt idx="12">
                  <c:v>311926</c:v>
                </c:pt>
                <c:pt idx="13">
                  <c:v>325842</c:v>
                </c:pt>
                <c:pt idx="14">
                  <c:v>338721</c:v>
                </c:pt>
                <c:pt idx="15">
                  <c:v>347161</c:v>
                </c:pt>
                <c:pt idx="16">
                  <c:v>356418</c:v>
                </c:pt>
                <c:pt idx="17">
                  <c:v>369241</c:v>
                </c:pt>
                <c:pt idx="18">
                  <c:v>384276</c:v>
                </c:pt>
                <c:pt idx="19">
                  <c:v>392367</c:v>
                </c:pt>
                <c:pt idx="20">
                  <c:v>397886</c:v>
                </c:pt>
                <c:pt idx="21">
                  <c:v>406033</c:v>
                </c:pt>
                <c:pt idx="22">
                  <c:v>413558</c:v>
                </c:pt>
                <c:pt idx="23">
                  <c:v>422065</c:v>
                </c:pt>
                <c:pt idx="24">
                  <c:v>428895</c:v>
                </c:pt>
                <c:pt idx="25">
                  <c:v>434604</c:v>
                </c:pt>
                <c:pt idx="26">
                  <c:v>440561</c:v>
                </c:pt>
                <c:pt idx="27">
                  <c:v>446235</c:v>
                </c:pt>
                <c:pt idx="28">
                  <c:v>451738</c:v>
                </c:pt>
                <c:pt idx="29">
                  <c:v>456635</c:v>
                </c:pt>
                <c:pt idx="30">
                  <c:v>461277</c:v>
                </c:pt>
                <c:pt idx="31">
                  <c:v>466014</c:v>
                </c:pt>
                <c:pt idx="32">
                  <c:v>470458</c:v>
                </c:pt>
                <c:pt idx="33">
                  <c:v>474678</c:v>
                </c:pt>
                <c:pt idx="34">
                  <c:v>477441</c:v>
                </c:pt>
                <c:pt idx="35">
                  <c:v>482070</c:v>
                </c:pt>
                <c:pt idx="36">
                  <c:v>487508</c:v>
                </c:pt>
                <c:pt idx="37">
                  <c:v>492419</c:v>
                </c:pt>
                <c:pt idx="38">
                  <c:v>494745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5-42EF-8C26-6518E701F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'30-025-44282'!$Z$7:$Z$45</c:f>
              <c:numCache>
                <c:formatCode>General</c:formatCode>
                <c:ptCount val="39"/>
                <c:pt idx="0">
                  <c:v>1782</c:v>
                </c:pt>
                <c:pt idx="1">
                  <c:v>50583</c:v>
                </c:pt>
                <c:pt idx="2">
                  <c:v>74418</c:v>
                </c:pt>
                <c:pt idx="3">
                  <c:v>92043</c:v>
                </c:pt>
                <c:pt idx="4">
                  <c:v>107335</c:v>
                </c:pt>
                <c:pt idx="5">
                  <c:v>121296</c:v>
                </c:pt>
                <c:pt idx="6">
                  <c:v>132889</c:v>
                </c:pt>
                <c:pt idx="7">
                  <c:v>142800</c:v>
                </c:pt>
                <c:pt idx="8">
                  <c:v>151794</c:v>
                </c:pt>
                <c:pt idx="9">
                  <c:v>159466</c:v>
                </c:pt>
                <c:pt idx="10">
                  <c:v>166051</c:v>
                </c:pt>
                <c:pt idx="11">
                  <c:v>174558</c:v>
                </c:pt>
                <c:pt idx="12">
                  <c:v>178907</c:v>
                </c:pt>
                <c:pt idx="13">
                  <c:v>183255</c:v>
                </c:pt>
                <c:pt idx="14">
                  <c:v>188768</c:v>
                </c:pt>
                <c:pt idx="15">
                  <c:v>194111</c:v>
                </c:pt>
                <c:pt idx="16">
                  <c:v>200596</c:v>
                </c:pt>
                <c:pt idx="17">
                  <c:v>208614</c:v>
                </c:pt>
                <c:pt idx="18">
                  <c:v>213979</c:v>
                </c:pt>
                <c:pt idx="19">
                  <c:v>218091</c:v>
                </c:pt>
                <c:pt idx="20">
                  <c:v>220919</c:v>
                </c:pt>
                <c:pt idx="21">
                  <c:v>226192</c:v>
                </c:pt>
                <c:pt idx="22">
                  <c:v>231208</c:v>
                </c:pt>
                <c:pt idx="23">
                  <c:v>237685</c:v>
                </c:pt>
                <c:pt idx="24">
                  <c:v>247923</c:v>
                </c:pt>
                <c:pt idx="25">
                  <c:v>253725</c:v>
                </c:pt>
                <c:pt idx="26">
                  <c:v>260421</c:v>
                </c:pt>
                <c:pt idx="27">
                  <c:v>267419</c:v>
                </c:pt>
                <c:pt idx="28">
                  <c:v>275363</c:v>
                </c:pt>
                <c:pt idx="29">
                  <c:v>282462</c:v>
                </c:pt>
                <c:pt idx="30">
                  <c:v>290203</c:v>
                </c:pt>
                <c:pt idx="31">
                  <c:v>296463</c:v>
                </c:pt>
                <c:pt idx="32">
                  <c:v>301817</c:v>
                </c:pt>
                <c:pt idx="33">
                  <c:v>307664</c:v>
                </c:pt>
                <c:pt idx="34">
                  <c:v>311300</c:v>
                </c:pt>
                <c:pt idx="35">
                  <c:v>315520</c:v>
                </c:pt>
                <c:pt idx="36">
                  <c:v>318283</c:v>
                </c:pt>
                <c:pt idx="37">
                  <c:v>322623</c:v>
                </c:pt>
                <c:pt idx="38">
                  <c:v>324871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6-40A4-9EA8-F9A3D87E9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'30-025-44282'!$D$7:$D$45</c:f>
              <c:numCache>
                <c:formatCode>General</c:formatCode>
                <c:ptCount val="39"/>
                <c:pt idx="0">
                  <c:v>2337</c:v>
                </c:pt>
                <c:pt idx="1">
                  <c:v>47684</c:v>
                </c:pt>
                <c:pt idx="2">
                  <c:v>25970</c:v>
                </c:pt>
                <c:pt idx="3">
                  <c:v>19070</c:v>
                </c:pt>
                <c:pt idx="4">
                  <c:v>17326</c:v>
                </c:pt>
                <c:pt idx="5">
                  <c:v>15079</c:v>
                </c:pt>
                <c:pt idx="6">
                  <c:v>12976</c:v>
                </c:pt>
                <c:pt idx="7">
                  <c:v>11117</c:v>
                </c:pt>
                <c:pt idx="8">
                  <c:v>11329</c:v>
                </c:pt>
                <c:pt idx="9">
                  <c:v>9727</c:v>
                </c:pt>
                <c:pt idx="10">
                  <c:v>8210</c:v>
                </c:pt>
                <c:pt idx="11">
                  <c:v>9927</c:v>
                </c:pt>
                <c:pt idx="12">
                  <c:v>7275</c:v>
                </c:pt>
                <c:pt idx="13">
                  <c:v>8677</c:v>
                </c:pt>
                <c:pt idx="14">
                  <c:v>8738</c:v>
                </c:pt>
                <c:pt idx="15">
                  <c:v>7731</c:v>
                </c:pt>
                <c:pt idx="16">
                  <c:v>8042</c:v>
                </c:pt>
                <c:pt idx="17">
                  <c:v>8101</c:v>
                </c:pt>
                <c:pt idx="18">
                  <c:v>6848</c:v>
                </c:pt>
                <c:pt idx="19">
                  <c:v>6322</c:v>
                </c:pt>
                <c:pt idx="20">
                  <c:v>5561</c:v>
                </c:pt>
                <c:pt idx="21">
                  <c:v>5597</c:v>
                </c:pt>
                <c:pt idx="22">
                  <c:v>4946</c:v>
                </c:pt>
                <c:pt idx="23">
                  <c:v>5300</c:v>
                </c:pt>
                <c:pt idx="24">
                  <c:v>5114</c:v>
                </c:pt>
                <c:pt idx="25">
                  <c:v>4945</c:v>
                </c:pt>
                <c:pt idx="26">
                  <c:v>5038</c:v>
                </c:pt>
                <c:pt idx="27">
                  <c:v>3891</c:v>
                </c:pt>
                <c:pt idx="28">
                  <c:v>4375</c:v>
                </c:pt>
                <c:pt idx="29">
                  <c:v>3846</c:v>
                </c:pt>
                <c:pt idx="30">
                  <c:v>3945</c:v>
                </c:pt>
                <c:pt idx="31">
                  <c:v>3851</c:v>
                </c:pt>
                <c:pt idx="32">
                  <c:v>3918</c:v>
                </c:pt>
                <c:pt idx="33">
                  <c:v>3669</c:v>
                </c:pt>
                <c:pt idx="34">
                  <c:v>2347</c:v>
                </c:pt>
                <c:pt idx="35">
                  <c:v>3203</c:v>
                </c:pt>
                <c:pt idx="36">
                  <c:v>4017</c:v>
                </c:pt>
                <c:pt idx="37">
                  <c:v>3623</c:v>
                </c:pt>
                <c:pt idx="38">
                  <c:v>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554-97F2-9C4E430A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'30-025-43245'!$D$7:$D$46</c:f>
              <c:numCache>
                <c:formatCode>General</c:formatCode>
                <c:ptCount val="40"/>
                <c:pt idx="0">
                  <c:v>0</c:v>
                </c:pt>
                <c:pt idx="1">
                  <c:v>15395</c:v>
                </c:pt>
                <c:pt idx="2">
                  <c:v>31622</c:v>
                </c:pt>
                <c:pt idx="3">
                  <c:v>23537</c:v>
                </c:pt>
                <c:pt idx="4">
                  <c:v>17336</c:v>
                </c:pt>
                <c:pt idx="5">
                  <c:v>14355</c:v>
                </c:pt>
                <c:pt idx="6">
                  <c:v>14956</c:v>
                </c:pt>
                <c:pt idx="7">
                  <c:v>13299</c:v>
                </c:pt>
                <c:pt idx="8">
                  <c:v>9178</c:v>
                </c:pt>
                <c:pt idx="9">
                  <c:v>11175</c:v>
                </c:pt>
                <c:pt idx="10">
                  <c:v>6110</c:v>
                </c:pt>
                <c:pt idx="11">
                  <c:v>5703</c:v>
                </c:pt>
                <c:pt idx="12">
                  <c:v>7872</c:v>
                </c:pt>
                <c:pt idx="13">
                  <c:v>8824</c:v>
                </c:pt>
                <c:pt idx="14">
                  <c:v>7844</c:v>
                </c:pt>
                <c:pt idx="15">
                  <c:v>7019</c:v>
                </c:pt>
                <c:pt idx="16">
                  <c:v>7081</c:v>
                </c:pt>
                <c:pt idx="17">
                  <c:v>6298</c:v>
                </c:pt>
                <c:pt idx="18">
                  <c:v>5849</c:v>
                </c:pt>
                <c:pt idx="19">
                  <c:v>5624</c:v>
                </c:pt>
                <c:pt idx="20">
                  <c:v>5735</c:v>
                </c:pt>
                <c:pt idx="21">
                  <c:v>5403</c:v>
                </c:pt>
                <c:pt idx="22">
                  <c:v>5139</c:v>
                </c:pt>
                <c:pt idx="23">
                  <c:v>4741</c:v>
                </c:pt>
                <c:pt idx="24">
                  <c:v>5198</c:v>
                </c:pt>
                <c:pt idx="25">
                  <c:v>4532</c:v>
                </c:pt>
                <c:pt idx="26">
                  <c:v>4324</c:v>
                </c:pt>
                <c:pt idx="27">
                  <c:v>4303</c:v>
                </c:pt>
                <c:pt idx="28">
                  <c:v>4195</c:v>
                </c:pt>
                <c:pt idx="29">
                  <c:v>4209</c:v>
                </c:pt>
                <c:pt idx="30">
                  <c:v>3693</c:v>
                </c:pt>
                <c:pt idx="31">
                  <c:v>3760</c:v>
                </c:pt>
                <c:pt idx="32">
                  <c:v>3753</c:v>
                </c:pt>
                <c:pt idx="33">
                  <c:v>3811</c:v>
                </c:pt>
                <c:pt idx="34">
                  <c:v>4243</c:v>
                </c:pt>
                <c:pt idx="35">
                  <c:v>422</c:v>
                </c:pt>
                <c:pt idx="36">
                  <c:v>7159</c:v>
                </c:pt>
                <c:pt idx="37">
                  <c:v>6512</c:v>
                </c:pt>
                <c:pt idx="38">
                  <c:v>3336</c:v>
                </c:pt>
                <c:pt idx="39">
                  <c:v>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F-428B-A09A-4FF9B6CBF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Gas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'30-025-44282'!$E$7:$E$45</c:f>
              <c:numCache>
                <c:formatCode>General</c:formatCode>
                <c:ptCount val="39"/>
                <c:pt idx="0">
                  <c:v>1782</c:v>
                </c:pt>
                <c:pt idx="1">
                  <c:v>48801</c:v>
                </c:pt>
                <c:pt idx="2">
                  <c:v>23835</c:v>
                </c:pt>
                <c:pt idx="3">
                  <c:v>17625</c:v>
                </c:pt>
                <c:pt idx="4">
                  <c:v>15292</c:v>
                </c:pt>
                <c:pt idx="5">
                  <c:v>13961</c:v>
                </c:pt>
                <c:pt idx="6">
                  <c:v>11593</c:v>
                </c:pt>
                <c:pt idx="7">
                  <c:v>9911</c:v>
                </c:pt>
                <c:pt idx="8">
                  <c:v>8994</c:v>
                </c:pt>
                <c:pt idx="9">
                  <c:v>7672</c:v>
                </c:pt>
                <c:pt idx="10">
                  <c:v>6585</c:v>
                </c:pt>
                <c:pt idx="11">
                  <c:v>8507</c:v>
                </c:pt>
                <c:pt idx="12">
                  <c:v>4349</c:v>
                </c:pt>
                <c:pt idx="13">
                  <c:v>4348</c:v>
                </c:pt>
                <c:pt idx="14">
                  <c:v>5513</c:v>
                </c:pt>
                <c:pt idx="15">
                  <c:v>5343</c:v>
                </c:pt>
                <c:pt idx="16">
                  <c:v>6485</c:v>
                </c:pt>
                <c:pt idx="17">
                  <c:v>8018</c:v>
                </c:pt>
                <c:pt idx="18">
                  <c:v>5365</c:v>
                </c:pt>
                <c:pt idx="19">
                  <c:v>4112</c:v>
                </c:pt>
                <c:pt idx="20">
                  <c:v>2828</c:v>
                </c:pt>
                <c:pt idx="21">
                  <c:v>5273</c:v>
                </c:pt>
                <c:pt idx="22">
                  <c:v>5016</c:v>
                </c:pt>
                <c:pt idx="23">
                  <c:v>6477</c:v>
                </c:pt>
                <c:pt idx="24">
                  <c:v>10238</c:v>
                </c:pt>
                <c:pt idx="25">
                  <c:v>5802</c:v>
                </c:pt>
                <c:pt idx="26">
                  <c:v>6696</c:v>
                </c:pt>
                <c:pt idx="27">
                  <c:v>6998</c:v>
                </c:pt>
                <c:pt idx="28">
                  <c:v>7944</c:v>
                </c:pt>
                <c:pt idx="29">
                  <c:v>7099</c:v>
                </c:pt>
                <c:pt idx="30">
                  <c:v>7741</c:v>
                </c:pt>
                <c:pt idx="31">
                  <c:v>6260</c:v>
                </c:pt>
                <c:pt idx="32">
                  <c:v>5354</c:v>
                </c:pt>
                <c:pt idx="33">
                  <c:v>5847</c:v>
                </c:pt>
                <c:pt idx="34">
                  <c:v>3636</c:v>
                </c:pt>
                <c:pt idx="35">
                  <c:v>4220</c:v>
                </c:pt>
                <c:pt idx="36">
                  <c:v>2763</c:v>
                </c:pt>
                <c:pt idx="37">
                  <c:v>4340</c:v>
                </c:pt>
                <c:pt idx="38">
                  <c:v>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7-453F-8E88-8550446F7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water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'30-025-44282'!$F$7:$F$45</c:f>
              <c:numCache>
                <c:formatCode>General</c:formatCode>
                <c:ptCount val="39"/>
                <c:pt idx="0">
                  <c:v>16548</c:v>
                </c:pt>
                <c:pt idx="1">
                  <c:v>96490</c:v>
                </c:pt>
                <c:pt idx="2">
                  <c:v>33970</c:v>
                </c:pt>
                <c:pt idx="3">
                  <c:v>23320</c:v>
                </c:pt>
                <c:pt idx="4">
                  <c:v>21255</c:v>
                </c:pt>
                <c:pt idx="5">
                  <c:v>20045</c:v>
                </c:pt>
                <c:pt idx="6">
                  <c:v>14565</c:v>
                </c:pt>
                <c:pt idx="7">
                  <c:v>14188</c:v>
                </c:pt>
                <c:pt idx="8">
                  <c:v>14518</c:v>
                </c:pt>
                <c:pt idx="9">
                  <c:v>13872</c:v>
                </c:pt>
                <c:pt idx="10">
                  <c:v>14444</c:v>
                </c:pt>
                <c:pt idx="11">
                  <c:v>15182</c:v>
                </c:pt>
                <c:pt idx="12">
                  <c:v>13529</c:v>
                </c:pt>
                <c:pt idx="13">
                  <c:v>13916</c:v>
                </c:pt>
                <c:pt idx="14">
                  <c:v>12879</c:v>
                </c:pt>
                <c:pt idx="15">
                  <c:v>8440</c:v>
                </c:pt>
                <c:pt idx="16">
                  <c:v>9257</c:v>
                </c:pt>
                <c:pt idx="17">
                  <c:v>12823</c:v>
                </c:pt>
                <c:pt idx="18">
                  <c:v>15035</c:v>
                </c:pt>
                <c:pt idx="19">
                  <c:v>8091</c:v>
                </c:pt>
                <c:pt idx="20">
                  <c:v>5519</c:v>
                </c:pt>
                <c:pt idx="21">
                  <c:v>8147</c:v>
                </c:pt>
                <c:pt idx="22">
                  <c:v>7525</c:v>
                </c:pt>
                <c:pt idx="23">
                  <c:v>8507</c:v>
                </c:pt>
                <c:pt idx="24">
                  <c:v>6830</c:v>
                </c:pt>
                <c:pt idx="25">
                  <c:v>5709</c:v>
                </c:pt>
                <c:pt idx="26">
                  <c:v>5957</c:v>
                </c:pt>
                <c:pt idx="27">
                  <c:v>5674</c:v>
                </c:pt>
                <c:pt idx="28">
                  <c:v>5503</c:v>
                </c:pt>
                <c:pt idx="29">
                  <c:v>4897</c:v>
                </c:pt>
                <c:pt idx="30">
                  <c:v>4642</c:v>
                </c:pt>
                <c:pt idx="31">
                  <c:v>4737</c:v>
                </c:pt>
                <c:pt idx="32">
                  <c:v>4444</c:v>
                </c:pt>
                <c:pt idx="33">
                  <c:v>4220</c:v>
                </c:pt>
                <c:pt idx="34">
                  <c:v>2763</c:v>
                </c:pt>
                <c:pt idx="35">
                  <c:v>4629</c:v>
                </c:pt>
                <c:pt idx="36">
                  <c:v>5438</c:v>
                </c:pt>
                <c:pt idx="37">
                  <c:v>4911</c:v>
                </c:pt>
                <c:pt idx="38">
                  <c:v>2326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C-4CF4-B5A9-33181EAE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cut v/s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'30-025-44282'!$AB$7:$AB$45</c:f>
              <c:numCache>
                <c:formatCode>0.000%</c:formatCode>
                <c:ptCount val="39"/>
                <c:pt idx="0">
                  <c:v>0.87625099285146946</c:v>
                </c:pt>
                <c:pt idx="1">
                  <c:v>0.66926075436625188</c:v>
                </c:pt>
                <c:pt idx="2">
                  <c:v>0.56673340006673345</c:v>
                </c:pt>
                <c:pt idx="3">
                  <c:v>0.55012974758197686</c:v>
                </c:pt>
                <c:pt idx="4">
                  <c:v>0.55091884606412478</c:v>
                </c:pt>
                <c:pt idx="5">
                  <c:v>0.57069240405420796</c:v>
                </c:pt>
                <c:pt idx="6">
                  <c:v>0.52884789949529787</c:v>
                </c:pt>
                <c:pt idx="7">
                  <c:v>0.56067970756767438</c:v>
                </c:pt>
                <c:pt idx="8">
                  <c:v>0.56168994467443034</c:v>
                </c:pt>
                <c:pt idx="9">
                  <c:v>0.58782151786092629</c:v>
                </c:pt>
                <c:pt idx="10">
                  <c:v>0.63759159530325771</c:v>
                </c:pt>
                <c:pt idx="11">
                  <c:v>0.60464375323589148</c:v>
                </c:pt>
                <c:pt idx="12">
                  <c:v>0.65030763314747164</c:v>
                </c:pt>
                <c:pt idx="13">
                  <c:v>0.61594299119196216</c:v>
                </c:pt>
                <c:pt idx="14">
                  <c:v>0.59578109820974234</c:v>
                </c:pt>
                <c:pt idx="15">
                  <c:v>0.52192195906251937</c:v>
                </c:pt>
                <c:pt idx="16">
                  <c:v>0.53511763685762181</c:v>
                </c:pt>
                <c:pt idx="17">
                  <c:v>0.61283693366469127</c:v>
                </c:pt>
                <c:pt idx="18">
                  <c:v>0.68706301695379979</c:v>
                </c:pt>
                <c:pt idx="19">
                  <c:v>0.56136820925553321</c:v>
                </c:pt>
                <c:pt idx="20">
                  <c:v>0.4981046931407942</c:v>
                </c:pt>
                <c:pt idx="21">
                  <c:v>0.59276775320139696</c:v>
                </c:pt>
                <c:pt idx="22">
                  <c:v>0.60339988773955577</c:v>
                </c:pt>
                <c:pt idx="23">
                  <c:v>0.61613674223220105</c:v>
                </c:pt>
                <c:pt idx="24">
                  <c:v>0.57183523107836576</c:v>
                </c:pt>
                <c:pt idx="25">
                  <c:v>0.53585507790501219</c:v>
                </c:pt>
                <c:pt idx="26">
                  <c:v>0.54179172351068672</c:v>
                </c:pt>
                <c:pt idx="27">
                  <c:v>0.59320439100888656</c:v>
                </c:pt>
                <c:pt idx="28">
                  <c:v>0.55709657825470738</c:v>
                </c:pt>
                <c:pt idx="29">
                  <c:v>0.56010522703877386</c:v>
                </c:pt>
                <c:pt idx="30">
                  <c:v>0.5405846046349132</c:v>
                </c:pt>
                <c:pt idx="31">
                  <c:v>0.55158360503027482</c:v>
                </c:pt>
                <c:pt idx="32">
                  <c:v>0.53145180578808893</c:v>
                </c:pt>
                <c:pt idx="33">
                  <c:v>0.53492204335150206</c:v>
                </c:pt>
                <c:pt idx="34">
                  <c:v>0.54070450097847356</c:v>
                </c:pt>
                <c:pt idx="35">
                  <c:v>0.59103677221654749</c:v>
                </c:pt>
                <c:pt idx="36">
                  <c:v>0.5751454257006875</c:v>
                </c:pt>
                <c:pt idx="37">
                  <c:v>0.57546285446449497</c:v>
                </c:pt>
                <c:pt idx="38">
                  <c:v>0.59717586649550702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2-452E-A9F0-1DC56DDF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'30-025-44147'!$Y$7:$Y$46</c:f>
              <c:numCache>
                <c:formatCode>General</c:formatCode>
                <c:ptCount val="40"/>
                <c:pt idx="0">
                  <c:v>0</c:v>
                </c:pt>
                <c:pt idx="1">
                  <c:v>130553</c:v>
                </c:pt>
                <c:pt idx="2">
                  <c:v>217501</c:v>
                </c:pt>
                <c:pt idx="3">
                  <c:v>275517</c:v>
                </c:pt>
                <c:pt idx="4">
                  <c:v>323702</c:v>
                </c:pt>
                <c:pt idx="5">
                  <c:v>363689</c:v>
                </c:pt>
                <c:pt idx="6">
                  <c:v>394348</c:v>
                </c:pt>
                <c:pt idx="7">
                  <c:v>409333</c:v>
                </c:pt>
                <c:pt idx="8">
                  <c:v>428406</c:v>
                </c:pt>
                <c:pt idx="9">
                  <c:v>447283</c:v>
                </c:pt>
                <c:pt idx="10">
                  <c:v>467670</c:v>
                </c:pt>
                <c:pt idx="11">
                  <c:v>484914</c:v>
                </c:pt>
                <c:pt idx="12">
                  <c:v>504097</c:v>
                </c:pt>
                <c:pt idx="13">
                  <c:v>519557</c:v>
                </c:pt>
                <c:pt idx="14">
                  <c:v>533893</c:v>
                </c:pt>
                <c:pt idx="15">
                  <c:v>546747</c:v>
                </c:pt>
                <c:pt idx="16">
                  <c:v>559246</c:v>
                </c:pt>
                <c:pt idx="17">
                  <c:v>570561</c:v>
                </c:pt>
                <c:pt idx="18">
                  <c:v>580465</c:v>
                </c:pt>
                <c:pt idx="19">
                  <c:v>591296</c:v>
                </c:pt>
                <c:pt idx="20">
                  <c:v>600891</c:v>
                </c:pt>
                <c:pt idx="21">
                  <c:v>610099</c:v>
                </c:pt>
                <c:pt idx="22">
                  <c:v>619166</c:v>
                </c:pt>
                <c:pt idx="23">
                  <c:v>626612</c:v>
                </c:pt>
                <c:pt idx="24">
                  <c:v>634772</c:v>
                </c:pt>
                <c:pt idx="25">
                  <c:v>642277</c:v>
                </c:pt>
                <c:pt idx="26">
                  <c:v>649629</c:v>
                </c:pt>
                <c:pt idx="27">
                  <c:v>656419</c:v>
                </c:pt>
                <c:pt idx="28">
                  <c:v>663282</c:v>
                </c:pt>
                <c:pt idx="29">
                  <c:v>669810</c:v>
                </c:pt>
                <c:pt idx="30">
                  <c:v>675757</c:v>
                </c:pt>
                <c:pt idx="31">
                  <c:v>681981</c:v>
                </c:pt>
                <c:pt idx="32">
                  <c:v>688077</c:v>
                </c:pt>
                <c:pt idx="33">
                  <c:v>694041</c:v>
                </c:pt>
                <c:pt idx="34">
                  <c:v>699765</c:v>
                </c:pt>
                <c:pt idx="35">
                  <c:v>707980</c:v>
                </c:pt>
                <c:pt idx="36">
                  <c:v>713251</c:v>
                </c:pt>
                <c:pt idx="37">
                  <c:v>718370</c:v>
                </c:pt>
                <c:pt idx="38">
                  <c:v>721736</c:v>
                </c:pt>
                <c:pt idx="39">
                  <c:v>721782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E-4B18-B1C9-67B8FF16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Water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'30-025-44147'!$AA$7:$AA$46</c:f>
              <c:numCache>
                <c:formatCode>General</c:formatCode>
                <c:ptCount val="40"/>
                <c:pt idx="0">
                  <c:v>0</c:v>
                </c:pt>
                <c:pt idx="1">
                  <c:v>70505</c:v>
                </c:pt>
                <c:pt idx="2">
                  <c:v>109584</c:v>
                </c:pt>
                <c:pt idx="3">
                  <c:v>137503</c:v>
                </c:pt>
                <c:pt idx="4">
                  <c:v>167321</c:v>
                </c:pt>
                <c:pt idx="5">
                  <c:v>194099</c:v>
                </c:pt>
                <c:pt idx="6">
                  <c:v>217273</c:v>
                </c:pt>
                <c:pt idx="7">
                  <c:v>227674</c:v>
                </c:pt>
                <c:pt idx="8">
                  <c:v>239310</c:v>
                </c:pt>
                <c:pt idx="9">
                  <c:v>255508</c:v>
                </c:pt>
                <c:pt idx="10">
                  <c:v>267843</c:v>
                </c:pt>
                <c:pt idx="11">
                  <c:v>268531</c:v>
                </c:pt>
                <c:pt idx="12">
                  <c:v>282011</c:v>
                </c:pt>
                <c:pt idx="13">
                  <c:v>290316</c:v>
                </c:pt>
                <c:pt idx="14">
                  <c:v>301601</c:v>
                </c:pt>
                <c:pt idx="15">
                  <c:v>311778</c:v>
                </c:pt>
                <c:pt idx="16">
                  <c:v>322425</c:v>
                </c:pt>
                <c:pt idx="17">
                  <c:v>336932</c:v>
                </c:pt>
                <c:pt idx="18">
                  <c:v>345705</c:v>
                </c:pt>
                <c:pt idx="19">
                  <c:v>358626</c:v>
                </c:pt>
                <c:pt idx="20">
                  <c:v>369398</c:v>
                </c:pt>
                <c:pt idx="21">
                  <c:v>379668</c:v>
                </c:pt>
                <c:pt idx="22">
                  <c:v>389380</c:v>
                </c:pt>
                <c:pt idx="23">
                  <c:v>397472</c:v>
                </c:pt>
                <c:pt idx="24">
                  <c:v>406922</c:v>
                </c:pt>
                <c:pt idx="25">
                  <c:v>414929</c:v>
                </c:pt>
                <c:pt idx="26">
                  <c:v>424110</c:v>
                </c:pt>
                <c:pt idx="27">
                  <c:v>432316</c:v>
                </c:pt>
                <c:pt idx="28">
                  <c:v>440186</c:v>
                </c:pt>
                <c:pt idx="29">
                  <c:v>446153</c:v>
                </c:pt>
                <c:pt idx="30">
                  <c:v>453740</c:v>
                </c:pt>
                <c:pt idx="31">
                  <c:v>461473</c:v>
                </c:pt>
                <c:pt idx="32">
                  <c:v>470817</c:v>
                </c:pt>
                <c:pt idx="33">
                  <c:v>480707</c:v>
                </c:pt>
                <c:pt idx="34">
                  <c:v>490997</c:v>
                </c:pt>
                <c:pt idx="35">
                  <c:v>498855</c:v>
                </c:pt>
                <c:pt idx="36">
                  <c:v>509979</c:v>
                </c:pt>
                <c:pt idx="37">
                  <c:v>520658</c:v>
                </c:pt>
                <c:pt idx="38">
                  <c:v>527466</c:v>
                </c:pt>
                <c:pt idx="39">
                  <c:v>528763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A-4626-9E66-9FDD4F463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'30-025-44147'!$Z$7:$Z$46</c:f>
              <c:numCache>
                <c:formatCode>General</c:formatCode>
                <c:ptCount val="40"/>
                <c:pt idx="0">
                  <c:v>0</c:v>
                </c:pt>
                <c:pt idx="1">
                  <c:v>171854</c:v>
                </c:pt>
                <c:pt idx="2">
                  <c:v>292292</c:v>
                </c:pt>
                <c:pt idx="3">
                  <c:v>379296</c:v>
                </c:pt>
                <c:pt idx="4">
                  <c:v>511040</c:v>
                </c:pt>
                <c:pt idx="5">
                  <c:v>652099</c:v>
                </c:pt>
                <c:pt idx="6">
                  <c:v>769316</c:v>
                </c:pt>
                <c:pt idx="7">
                  <c:v>815695</c:v>
                </c:pt>
                <c:pt idx="8">
                  <c:v>850208</c:v>
                </c:pt>
                <c:pt idx="9">
                  <c:v>907290</c:v>
                </c:pt>
                <c:pt idx="10">
                  <c:v>975352</c:v>
                </c:pt>
                <c:pt idx="11">
                  <c:v>1001798</c:v>
                </c:pt>
                <c:pt idx="12">
                  <c:v>1068036</c:v>
                </c:pt>
                <c:pt idx="13">
                  <c:v>1140571</c:v>
                </c:pt>
                <c:pt idx="14">
                  <c:v>1210647</c:v>
                </c:pt>
                <c:pt idx="15">
                  <c:v>1277041</c:v>
                </c:pt>
                <c:pt idx="16">
                  <c:v>1346580</c:v>
                </c:pt>
                <c:pt idx="17">
                  <c:v>1409232</c:v>
                </c:pt>
                <c:pt idx="18">
                  <c:v>1458404</c:v>
                </c:pt>
                <c:pt idx="19">
                  <c:v>1515569</c:v>
                </c:pt>
                <c:pt idx="20">
                  <c:v>1569726</c:v>
                </c:pt>
                <c:pt idx="21">
                  <c:v>1620432</c:v>
                </c:pt>
                <c:pt idx="22">
                  <c:v>1669525</c:v>
                </c:pt>
                <c:pt idx="23">
                  <c:v>1708414</c:v>
                </c:pt>
                <c:pt idx="24">
                  <c:v>1748856</c:v>
                </c:pt>
                <c:pt idx="25">
                  <c:v>1787821</c:v>
                </c:pt>
                <c:pt idx="26">
                  <c:v>1826724</c:v>
                </c:pt>
                <c:pt idx="27">
                  <c:v>1861959</c:v>
                </c:pt>
                <c:pt idx="28">
                  <c:v>1897736</c:v>
                </c:pt>
                <c:pt idx="29">
                  <c:v>1932600</c:v>
                </c:pt>
                <c:pt idx="30">
                  <c:v>1961053</c:v>
                </c:pt>
                <c:pt idx="31">
                  <c:v>1990792</c:v>
                </c:pt>
                <c:pt idx="32">
                  <c:v>2019995</c:v>
                </c:pt>
                <c:pt idx="33">
                  <c:v>2047798</c:v>
                </c:pt>
                <c:pt idx="34">
                  <c:v>2073761</c:v>
                </c:pt>
                <c:pt idx="35">
                  <c:v>2093316</c:v>
                </c:pt>
                <c:pt idx="36">
                  <c:v>2117736</c:v>
                </c:pt>
                <c:pt idx="37">
                  <c:v>2141419</c:v>
                </c:pt>
                <c:pt idx="38">
                  <c:v>2156640</c:v>
                </c:pt>
                <c:pt idx="39">
                  <c:v>2156757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A-4EC3-A64A-26F183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'30-025-44147'!$D$7:$D$46</c:f>
              <c:numCache>
                <c:formatCode>General</c:formatCode>
                <c:ptCount val="40"/>
                <c:pt idx="0">
                  <c:v>0</c:v>
                </c:pt>
                <c:pt idx="1">
                  <c:v>130553</c:v>
                </c:pt>
                <c:pt idx="2">
                  <c:v>86948</c:v>
                </c:pt>
                <c:pt idx="3">
                  <c:v>58016</c:v>
                </c:pt>
                <c:pt idx="4">
                  <c:v>48185</c:v>
                </c:pt>
                <c:pt idx="5">
                  <c:v>39987</c:v>
                </c:pt>
                <c:pt idx="6">
                  <c:v>30659</c:v>
                </c:pt>
                <c:pt idx="7">
                  <c:v>14985</c:v>
                </c:pt>
                <c:pt idx="8">
                  <c:v>19073</c:v>
                </c:pt>
                <c:pt idx="9">
                  <c:v>18877</c:v>
                </c:pt>
                <c:pt idx="10">
                  <c:v>20387</c:v>
                </c:pt>
                <c:pt idx="11">
                  <c:v>17244</c:v>
                </c:pt>
                <c:pt idx="12">
                  <c:v>19183</c:v>
                </c:pt>
                <c:pt idx="13">
                  <c:v>15460</c:v>
                </c:pt>
                <c:pt idx="14">
                  <c:v>14336</c:v>
                </c:pt>
                <c:pt idx="15">
                  <c:v>12854</c:v>
                </c:pt>
                <c:pt idx="16">
                  <c:v>12499</c:v>
                </c:pt>
                <c:pt idx="17">
                  <c:v>11315</c:v>
                </c:pt>
                <c:pt idx="18">
                  <c:v>9904</c:v>
                </c:pt>
                <c:pt idx="19">
                  <c:v>10831</c:v>
                </c:pt>
                <c:pt idx="20">
                  <c:v>9595</c:v>
                </c:pt>
                <c:pt idx="21">
                  <c:v>9208</c:v>
                </c:pt>
                <c:pt idx="22">
                  <c:v>9067</c:v>
                </c:pt>
                <c:pt idx="23">
                  <c:v>7446</c:v>
                </c:pt>
                <c:pt idx="24">
                  <c:v>8160</c:v>
                </c:pt>
                <c:pt idx="25">
                  <c:v>7505</c:v>
                </c:pt>
                <c:pt idx="26">
                  <c:v>7352</c:v>
                </c:pt>
                <c:pt idx="27">
                  <c:v>6790</c:v>
                </c:pt>
                <c:pt idx="28">
                  <c:v>6863</c:v>
                </c:pt>
                <c:pt idx="29">
                  <c:v>6528</c:v>
                </c:pt>
                <c:pt idx="30">
                  <c:v>5947</c:v>
                </c:pt>
                <c:pt idx="31">
                  <c:v>6224</c:v>
                </c:pt>
                <c:pt idx="32">
                  <c:v>6096</c:v>
                </c:pt>
                <c:pt idx="33">
                  <c:v>5964</c:v>
                </c:pt>
                <c:pt idx="34">
                  <c:v>5724</c:v>
                </c:pt>
                <c:pt idx="35">
                  <c:v>8215</c:v>
                </c:pt>
                <c:pt idx="36">
                  <c:v>5271</c:v>
                </c:pt>
                <c:pt idx="37">
                  <c:v>5119</c:v>
                </c:pt>
                <c:pt idx="38">
                  <c:v>3366</c:v>
                </c:pt>
                <c:pt idx="3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6-4DDB-B9CF-EAAF3EBE9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Gas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'30-025-44147'!$E$7:$E$46</c:f>
              <c:numCache>
                <c:formatCode>General</c:formatCode>
                <c:ptCount val="40"/>
                <c:pt idx="0">
                  <c:v>0</c:v>
                </c:pt>
                <c:pt idx="1">
                  <c:v>171854</c:v>
                </c:pt>
                <c:pt idx="2">
                  <c:v>120438</c:v>
                </c:pt>
                <c:pt idx="3">
                  <c:v>87004</c:v>
                </c:pt>
                <c:pt idx="4">
                  <c:v>131744</c:v>
                </c:pt>
                <c:pt idx="5">
                  <c:v>141059</c:v>
                </c:pt>
                <c:pt idx="6">
                  <c:v>117217</c:v>
                </c:pt>
                <c:pt idx="7">
                  <c:v>46379</c:v>
                </c:pt>
                <c:pt idx="8">
                  <c:v>34513</c:v>
                </c:pt>
                <c:pt idx="9">
                  <c:v>57082</c:v>
                </c:pt>
                <c:pt idx="10">
                  <c:v>68062</c:v>
                </c:pt>
                <c:pt idx="11">
                  <c:v>26446</c:v>
                </c:pt>
                <c:pt idx="12">
                  <c:v>66238</c:v>
                </c:pt>
                <c:pt idx="13">
                  <c:v>72535</c:v>
                </c:pt>
                <c:pt idx="14">
                  <c:v>70076</c:v>
                </c:pt>
                <c:pt idx="15">
                  <c:v>66394</c:v>
                </c:pt>
                <c:pt idx="16">
                  <c:v>69539</c:v>
                </c:pt>
                <c:pt idx="17">
                  <c:v>62652</c:v>
                </c:pt>
                <c:pt idx="18">
                  <c:v>49172</c:v>
                </c:pt>
                <c:pt idx="19">
                  <c:v>57165</c:v>
                </c:pt>
                <c:pt idx="20">
                  <c:v>54157</c:v>
                </c:pt>
                <c:pt idx="21">
                  <c:v>50706</c:v>
                </c:pt>
                <c:pt idx="22">
                  <c:v>49093</c:v>
                </c:pt>
                <c:pt idx="23">
                  <c:v>38889</c:v>
                </c:pt>
                <c:pt idx="24">
                  <c:v>40442</c:v>
                </c:pt>
                <c:pt idx="25">
                  <c:v>38965</c:v>
                </c:pt>
                <c:pt idx="26">
                  <c:v>38903</c:v>
                </c:pt>
                <c:pt idx="27">
                  <c:v>35235</c:v>
                </c:pt>
                <c:pt idx="28">
                  <c:v>35777</c:v>
                </c:pt>
                <c:pt idx="29">
                  <c:v>34864</c:v>
                </c:pt>
                <c:pt idx="30">
                  <c:v>28453</c:v>
                </c:pt>
                <c:pt idx="31">
                  <c:v>29739</c:v>
                </c:pt>
                <c:pt idx="32">
                  <c:v>29203</c:v>
                </c:pt>
                <c:pt idx="33">
                  <c:v>27803</c:v>
                </c:pt>
                <c:pt idx="34">
                  <c:v>25963</c:v>
                </c:pt>
                <c:pt idx="35">
                  <c:v>19555</c:v>
                </c:pt>
                <c:pt idx="36">
                  <c:v>24420</c:v>
                </c:pt>
                <c:pt idx="37">
                  <c:v>23683</c:v>
                </c:pt>
                <c:pt idx="38">
                  <c:v>15221</c:v>
                </c:pt>
                <c:pt idx="39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3-41FC-8CCF-513F3CEA5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water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'30-025-44147'!$F$7:$F$46</c:f>
              <c:numCache>
                <c:formatCode>General</c:formatCode>
                <c:ptCount val="40"/>
                <c:pt idx="0">
                  <c:v>0</c:v>
                </c:pt>
                <c:pt idx="1">
                  <c:v>70505</c:v>
                </c:pt>
                <c:pt idx="2">
                  <c:v>39079</c:v>
                </c:pt>
                <c:pt idx="3">
                  <c:v>27919</c:v>
                </c:pt>
                <c:pt idx="4">
                  <c:v>29818</c:v>
                </c:pt>
                <c:pt idx="5">
                  <c:v>26778</c:v>
                </c:pt>
                <c:pt idx="6">
                  <c:v>23174</c:v>
                </c:pt>
                <c:pt idx="7">
                  <c:v>10401</c:v>
                </c:pt>
                <c:pt idx="8">
                  <c:v>11636</c:v>
                </c:pt>
                <c:pt idx="9">
                  <c:v>16198</c:v>
                </c:pt>
                <c:pt idx="10">
                  <c:v>12335</c:v>
                </c:pt>
                <c:pt idx="11">
                  <c:v>688</c:v>
                </c:pt>
                <c:pt idx="12">
                  <c:v>13480</c:v>
                </c:pt>
                <c:pt idx="13">
                  <c:v>8305</c:v>
                </c:pt>
                <c:pt idx="14">
                  <c:v>11285</c:v>
                </c:pt>
                <c:pt idx="15">
                  <c:v>10177</c:v>
                </c:pt>
                <c:pt idx="16">
                  <c:v>10647</c:v>
                </c:pt>
                <c:pt idx="17">
                  <c:v>14507</c:v>
                </c:pt>
                <c:pt idx="18">
                  <c:v>8773</c:v>
                </c:pt>
                <c:pt idx="19">
                  <c:v>12921</c:v>
                </c:pt>
                <c:pt idx="20">
                  <c:v>10772</c:v>
                </c:pt>
                <c:pt idx="21">
                  <c:v>10270</c:v>
                </c:pt>
                <c:pt idx="22">
                  <c:v>9712</c:v>
                </c:pt>
                <c:pt idx="23">
                  <c:v>8092</c:v>
                </c:pt>
                <c:pt idx="24">
                  <c:v>9450</c:v>
                </c:pt>
                <c:pt idx="25">
                  <c:v>8007</c:v>
                </c:pt>
                <c:pt idx="26">
                  <c:v>9181</c:v>
                </c:pt>
                <c:pt idx="27">
                  <c:v>8206</c:v>
                </c:pt>
                <c:pt idx="28">
                  <c:v>7870</c:v>
                </c:pt>
                <c:pt idx="29">
                  <c:v>5967</c:v>
                </c:pt>
                <c:pt idx="30">
                  <c:v>7587</c:v>
                </c:pt>
                <c:pt idx="31">
                  <c:v>7733</c:v>
                </c:pt>
                <c:pt idx="32">
                  <c:v>9344</c:v>
                </c:pt>
                <c:pt idx="33">
                  <c:v>9890</c:v>
                </c:pt>
                <c:pt idx="34">
                  <c:v>10290</c:v>
                </c:pt>
                <c:pt idx="35">
                  <c:v>7858</c:v>
                </c:pt>
                <c:pt idx="36">
                  <c:v>11124</c:v>
                </c:pt>
                <c:pt idx="37">
                  <c:v>10679</c:v>
                </c:pt>
                <c:pt idx="38">
                  <c:v>6808</c:v>
                </c:pt>
                <c:pt idx="39">
                  <c:v>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C-4BB2-A9D7-DE5DCD9D0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cut v/s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'30-025-44147'!$AB$7:$AB$46</c:f>
              <c:numCache>
                <c:formatCode>0.000%</c:formatCode>
                <c:ptCount val="40"/>
                <c:pt idx="0">
                  <c:v>0</c:v>
                </c:pt>
                <c:pt idx="1">
                  <c:v>0.35066995593311384</c:v>
                </c:pt>
                <c:pt idx="2">
                  <c:v>0.31008434700500687</c:v>
                </c:pt>
                <c:pt idx="3">
                  <c:v>0.32488508756618373</c:v>
                </c:pt>
                <c:pt idx="4">
                  <c:v>0.38226734869171697</c:v>
                </c:pt>
                <c:pt idx="5">
                  <c:v>0.40107840934621436</c:v>
                </c:pt>
                <c:pt idx="6">
                  <c:v>0.43047944569316221</c:v>
                </c:pt>
                <c:pt idx="7">
                  <c:v>0.40971401559914916</c:v>
                </c:pt>
                <c:pt idx="8">
                  <c:v>0.37891171969129572</c:v>
                </c:pt>
                <c:pt idx="9">
                  <c:v>0.46181040627227371</c:v>
                </c:pt>
                <c:pt idx="10">
                  <c:v>0.37696351078784918</c:v>
                </c:pt>
                <c:pt idx="11">
                  <c:v>3.8367164844969888E-2</c:v>
                </c:pt>
                <c:pt idx="12">
                  <c:v>0.41269938462480482</c:v>
                </c:pt>
                <c:pt idx="13">
                  <c:v>0.34946349673890176</c:v>
                </c:pt>
                <c:pt idx="14">
                  <c:v>0.44045899847781117</c:v>
                </c:pt>
                <c:pt idx="15">
                  <c:v>0.44188267986626723</c:v>
                </c:pt>
                <c:pt idx="16">
                  <c:v>0.45999308735850686</c:v>
                </c:pt>
                <c:pt idx="17">
                  <c:v>0.56180776082410344</c:v>
                </c:pt>
                <c:pt idx="18">
                  <c:v>0.46972211811318737</c:v>
                </c:pt>
                <c:pt idx="19">
                  <c:v>0.54399629504883795</c:v>
                </c:pt>
                <c:pt idx="20">
                  <c:v>0.52889478077281882</c:v>
                </c:pt>
                <c:pt idx="21">
                  <c:v>0.52726152582400654</c:v>
                </c:pt>
                <c:pt idx="22">
                  <c:v>0.5171734384152511</c:v>
                </c:pt>
                <c:pt idx="23">
                  <c:v>0.52078774617067836</c:v>
                </c:pt>
                <c:pt idx="24">
                  <c:v>0.53662691652470185</c:v>
                </c:pt>
                <c:pt idx="25">
                  <c:v>0.51618102114492004</c:v>
                </c:pt>
                <c:pt idx="26">
                  <c:v>0.55531361519385469</c:v>
                </c:pt>
                <c:pt idx="27">
                  <c:v>0.54721259002400635</c:v>
                </c:pt>
                <c:pt idx="28">
                  <c:v>0.53417498133441932</c:v>
                </c:pt>
                <c:pt idx="29">
                  <c:v>0.47755102040816327</c:v>
                </c:pt>
                <c:pt idx="30">
                  <c:v>0.56058814836707549</c:v>
                </c:pt>
                <c:pt idx="31">
                  <c:v>0.55405889517804685</c:v>
                </c:pt>
                <c:pt idx="32">
                  <c:v>0.60518134715025906</c:v>
                </c:pt>
                <c:pt idx="33">
                  <c:v>0.62381733316513188</c:v>
                </c:pt>
                <c:pt idx="34">
                  <c:v>0.64256275758711123</c:v>
                </c:pt>
                <c:pt idx="35">
                  <c:v>0.48889441921234367</c:v>
                </c:pt>
                <c:pt idx="36">
                  <c:v>0.67849954254345834</c:v>
                </c:pt>
                <c:pt idx="37">
                  <c:v>0.67597164197999748</c:v>
                </c:pt>
                <c:pt idx="38">
                  <c:v>0.66915667387458222</c:v>
                </c:pt>
                <c:pt idx="39">
                  <c:v>0.96574832464631422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A-486C-A9E9-69193F16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Gas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'30-025-43245'!$E$7:$E$46</c:f>
              <c:numCache>
                <c:formatCode>General</c:formatCode>
                <c:ptCount val="40"/>
                <c:pt idx="0">
                  <c:v>297</c:v>
                </c:pt>
                <c:pt idx="1">
                  <c:v>45852</c:v>
                </c:pt>
                <c:pt idx="2">
                  <c:v>49140</c:v>
                </c:pt>
                <c:pt idx="3">
                  <c:v>47832</c:v>
                </c:pt>
                <c:pt idx="4">
                  <c:v>30078</c:v>
                </c:pt>
                <c:pt idx="5">
                  <c:v>24455</c:v>
                </c:pt>
                <c:pt idx="6">
                  <c:v>27094</c:v>
                </c:pt>
                <c:pt idx="7">
                  <c:v>24779</c:v>
                </c:pt>
                <c:pt idx="8">
                  <c:v>14388</c:v>
                </c:pt>
                <c:pt idx="9">
                  <c:v>20126</c:v>
                </c:pt>
                <c:pt idx="10">
                  <c:v>10544</c:v>
                </c:pt>
                <c:pt idx="11">
                  <c:v>3997</c:v>
                </c:pt>
                <c:pt idx="12">
                  <c:v>9637</c:v>
                </c:pt>
                <c:pt idx="13">
                  <c:v>12099</c:v>
                </c:pt>
                <c:pt idx="14">
                  <c:v>12576</c:v>
                </c:pt>
                <c:pt idx="15">
                  <c:v>12501</c:v>
                </c:pt>
                <c:pt idx="16">
                  <c:v>13172</c:v>
                </c:pt>
                <c:pt idx="17">
                  <c:v>12990</c:v>
                </c:pt>
                <c:pt idx="18">
                  <c:v>12362</c:v>
                </c:pt>
                <c:pt idx="19">
                  <c:v>9692</c:v>
                </c:pt>
                <c:pt idx="20">
                  <c:v>11414</c:v>
                </c:pt>
                <c:pt idx="21">
                  <c:v>12033</c:v>
                </c:pt>
                <c:pt idx="22">
                  <c:v>12991</c:v>
                </c:pt>
                <c:pt idx="23">
                  <c:v>12368</c:v>
                </c:pt>
                <c:pt idx="24">
                  <c:v>13912</c:v>
                </c:pt>
                <c:pt idx="25">
                  <c:v>12207</c:v>
                </c:pt>
                <c:pt idx="26">
                  <c:v>10330</c:v>
                </c:pt>
                <c:pt idx="27">
                  <c:v>10391</c:v>
                </c:pt>
                <c:pt idx="28">
                  <c:v>10329</c:v>
                </c:pt>
                <c:pt idx="29">
                  <c:v>9543</c:v>
                </c:pt>
                <c:pt idx="30">
                  <c:v>7167</c:v>
                </c:pt>
                <c:pt idx="31">
                  <c:v>9793</c:v>
                </c:pt>
                <c:pt idx="32">
                  <c:v>8858</c:v>
                </c:pt>
                <c:pt idx="33">
                  <c:v>10946</c:v>
                </c:pt>
                <c:pt idx="34">
                  <c:v>7485</c:v>
                </c:pt>
                <c:pt idx="35">
                  <c:v>248</c:v>
                </c:pt>
                <c:pt idx="36">
                  <c:v>10933</c:v>
                </c:pt>
                <c:pt idx="37">
                  <c:v>7107</c:v>
                </c:pt>
                <c:pt idx="38">
                  <c:v>6589</c:v>
                </c:pt>
                <c:pt idx="39">
                  <c:v>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A-49F7-9872-9DE2C078F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'30-025-44146'!$Y$7:$Y$45</c:f>
              <c:numCache>
                <c:formatCode>General</c:formatCode>
                <c:ptCount val="39"/>
                <c:pt idx="0">
                  <c:v>20727</c:v>
                </c:pt>
                <c:pt idx="1">
                  <c:v>75350</c:v>
                </c:pt>
                <c:pt idx="2">
                  <c:v>131307</c:v>
                </c:pt>
                <c:pt idx="3">
                  <c:v>181048</c:v>
                </c:pt>
                <c:pt idx="4">
                  <c:v>220003</c:v>
                </c:pt>
                <c:pt idx="5">
                  <c:v>245339</c:v>
                </c:pt>
                <c:pt idx="6">
                  <c:v>277061</c:v>
                </c:pt>
                <c:pt idx="7">
                  <c:v>300953</c:v>
                </c:pt>
                <c:pt idx="8">
                  <c:v>322197</c:v>
                </c:pt>
                <c:pt idx="9">
                  <c:v>342518</c:v>
                </c:pt>
                <c:pt idx="10">
                  <c:v>359165</c:v>
                </c:pt>
                <c:pt idx="11">
                  <c:v>374362</c:v>
                </c:pt>
                <c:pt idx="12">
                  <c:v>388300</c:v>
                </c:pt>
                <c:pt idx="13">
                  <c:v>401862</c:v>
                </c:pt>
                <c:pt idx="14">
                  <c:v>414207</c:v>
                </c:pt>
                <c:pt idx="15">
                  <c:v>426198</c:v>
                </c:pt>
                <c:pt idx="16">
                  <c:v>437405</c:v>
                </c:pt>
                <c:pt idx="17">
                  <c:v>447185</c:v>
                </c:pt>
                <c:pt idx="18">
                  <c:v>456753</c:v>
                </c:pt>
                <c:pt idx="19">
                  <c:v>465372</c:v>
                </c:pt>
                <c:pt idx="20">
                  <c:v>473968</c:v>
                </c:pt>
                <c:pt idx="21">
                  <c:v>482139</c:v>
                </c:pt>
                <c:pt idx="22">
                  <c:v>488786</c:v>
                </c:pt>
                <c:pt idx="23">
                  <c:v>496245</c:v>
                </c:pt>
                <c:pt idx="24">
                  <c:v>503922</c:v>
                </c:pt>
                <c:pt idx="25">
                  <c:v>511334</c:v>
                </c:pt>
                <c:pt idx="26">
                  <c:v>518075</c:v>
                </c:pt>
                <c:pt idx="27">
                  <c:v>524514</c:v>
                </c:pt>
                <c:pt idx="28">
                  <c:v>530593</c:v>
                </c:pt>
                <c:pt idx="29">
                  <c:v>536018</c:v>
                </c:pt>
                <c:pt idx="30">
                  <c:v>541891</c:v>
                </c:pt>
                <c:pt idx="31">
                  <c:v>547316</c:v>
                </c:pt>
                <c:pt idx="32">
                  <c:v>552716</c:v>
                </c:pt>
                <c:pt idx="33">
                  <c:v>557862</c:v>
                </c:pt>
                <c:pt idx="34">
                  <c:v>565120</c:v>
                </c:pt>
                <c:pt idx="35">
                  <c:v>570076</c:v>
                </c:pt>
                <c:pt idx="36">
                  <c:v>574665</c:v>
                </c:pt>
                <c:pt idx="37">
                  <c:v>577694</c:v>
                </c:pt>
                <c:pt idx="38">
                  <c:v>578035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A-47D8-9163-77F7BBC88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Water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'30-025-44146'!$AA$7:$AA$45</c:f>
              <c:numCache>
                <c:formatCode>General</c:formatCode>
                <c:ptCount val="39"/>
                <c:pt idx="0">
                  <c:v>12745</c:v>
                </c:pt>
                <c:pt idx="1">
                  <c:v>47823</c:v>
                </c:pt>
                <c:pt idx="2">
                  <c:v>73770</c:v>
                </c:pt>
                <c:pt idx="3">
                  <c:v>93406</c:v>
                </c:pt>
                <c:pt idx="4">
                  <c:v>115570</c:v>
                </c:pt>
                <c:pt idx="5">
                  <c:v>132460</c:v>
                </c:pt>
                <c:pt idx="6">
                  <c:v>157867</c:v>
                </c:pt>
                <c:pt idx="7">
                  <c:v>179497</c:v>
                </c:pt>
                <c:pt idx="8">
                  <c:v>205427</c:v>
                </c:pt>
                <c:pt idx="9">
                  <c:v>225093</c:v>
                </c:pt>
                <c:pt idx="10">
                  <c:v>247923</c:v>
                </c:pt>
                <c:pt idx="11">
                  <c:v>255073</c:v>
                </c:pt>
                <c:pt idx="12">
                  <c:v>266213</c:v>
                </c:pt>
                <c:pt idx="13">
                  <c:v>273924</c:v>
                </c:pt>
                <c:pt idx="14">
                  <c:v>286262</c:v>
                </c:pt>
                <c:pt idx="15">
                  <c:v>297509</c:v>
                </c:pt>
                <c:pt idx="16">
                  <c:v>305947</c:v>
                </c:pt>
                <c:pt idx="17">
                  <c:v>314665</c:v>
                </c:pt>
                <c:pt idx="18">
                  <c:v>317817</c:v>
                </c:pt>
                <c:pt idx="19">
                  <c:v>324395</c:v>
                </c:pt>
                <c:pt idx="20">
                  <c:v>330936</c:v>
                </c:pt>
                <c:pt idx="21">
                  <c:v>338660</c:v>
                </c:pt>
                <c:pt idx="22">
                  <c:v>344265</c:v>
                </c:pt>
                <c:pt idx="23">
                  <c:v>351306</c:v>
                </c:pt>
                <c:pt idx="24">
                  <c:v>360110</c:v>
                </c:pt>
                <c:pt idx="25">
                  <c:v>369418</c:v>
                </c:pt>
                <c:pt idx="26">
                  <c:v>378941</c:v>
                </c:pt>
                <c:pt idx="27">
                  <c:v>388187</c:v>
                </c:pt>
                <c:pt idx="28">
                  <c:v>397003</c:v>
                </c:pt>
                <c:pt idx="29">
                  <c:v>401665</c:v>
                </c:pt>
                <c:pt idx="30">
                  <c:v>409723</c:v>
                </c:pt>
                <c:pt idx="31">
                  <c:v>416227</c:v>
                </c:pt>
                <c:pt idx="32">
                  <c:v>422203</c:v>
                </c:pt>
                <c:pt idx="33">
                  <c:v>427571</c:v>
                </c:pt>
                <c:pt idx="34">
                  <c:v>432515</c:v>
                </c:pt>
                <c:pt idx="35">
                  <c:v>438945</c:v>
                </c:pt>
                <c:pt idx="36">
                  <c:v>444642</c:v>
                </c:pt>
                <c:pt idx="37">
                  <c:v>448475</c:v>
                </c:pt>
                <c:pt idx="38">
                  <c:v>450642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B-4602-99FE-7A0C896B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'30-025-44146'!$Z$7:$Z$45</c:f>
              <c:numCache>
                <c:formatCode>General</c:formatCode>
                <c:ptCount val="39"/>
                <c:pt idx="0">
                  <c:v>22425</c:v>
                </c:pt>
                <c:pt idx="1">
                  <c:v>87020</c:v>
                </c:pt>
                <c:pt idx="2">
                  <c:v>168698</c:v>
                </c:pt>
                <c:pt idx="3">
                  <c:v>236979</c:v>
                </c:pt>
                <c:pt idx="4">
                  <c:v>302417</c:v>
                </c:pt>
                <c:pt idx="5">
                  <c:v>341588</c:v>
                </c:pt>
                <c:pt idx="6">
                  <c:v>415906</c:v>
                </c:pt>
                <c:pt idx="7">
                  <c:v>478446</c:v>
                </c:pt>
                <c:pt idx="8">
                  <c:v>541274</c:v>
                </c:pt>
                <c:pt idx="9">
                  <c:v>586710</c:v>
                </c:pt>
                <c:pt idx="10">
                  <c:v>625569</c:v>
                </c:pt>
                <c:pt idx="11">
                  <c:v>690414</c:v>
                </c:pt>
                <c:pt idx="12">
                  <c:v>745924</c:v>
                </c:pt>
                <c:pt idx="13">
                  <c:v>798509</c:v>
                </c:pt>
                <c:pt idx="14">
                  <c:v>848609</c:v>
                </c:pt>
                <c:pt idx="15">
                  <c:v>898327</c:v>
                </c:pt>
                <c:pt idx="16">
                  <c:v>946989</c:v>
                </c:pt>
                <c:pt idx="17">
                  <c:v>993586</c:v>
                </c:pt>
                <c:pt idx="18">
                  <c:v>1041557</c:v>
                </c:pt>
                <c:pt idx="19">
                  <c:v>1084640</c:v>
                </c:pt>
                <c:pt idx="20">
                  <c:v>1125114</c:v>
                </c:pt>
                <c:pt idx="21">
                  <c:v>1161264</c:v>
                </c:pt>
                <c:pt idx="22">
                  <c:v>1187459</c:v>
                </c:pt>
                <c:pt idx="23">
                  <c:v>1214944</c:v>
                </c:pt>
                <c:pt idx="24">
                  <c:v>1245087</c:v>
                </c:pt>
                <c:pt idx="25">
                  <c:v>1277296</c:v>
                </c:pt>
                <c:pt idx="26">
                  <c:v>1308536</c:v>
                </c:pt>
                <c:pt idx="27">
                  <c:v>1340458</c:v>
                </c:pt>
                <c:pt idx="28">
                  <c:v>1372403</c:v>
                </c:pt>
                <c:pt idx="29">
                  <c:v>1398844</c:v>
                </c:pt>
                <c:pt idx="30">
                  <c:v>1426989</c:v>
                </c:pt>
                <c:pt idx="31">
                  <c:v>1454635</c:v>
                </c:pt>
                <c:pt idx="32">
                  <c:v>1481459</c:v>
                </c:pt>
                <c:pt idx="33">
                  <c:v>1507587</c:v>
                </c:pt>
                <c:pt idx="34">
                  <c:v>1527154</c:v>
                </c:pt>
                <c:pt idx="35">
                  <c:v>1551754</c:v>
                </c:pt>
                <c:pt idx="36">
                  <c:v>1575592</c:v>
                </c:pt>
                <c:pt idx="37">
                  <c:v>1592353</c:v>
                </c:pt>
                <c:pt idx="38">
                  <c:v>1594400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7-42DF-82B3-EF194C12E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'30-025-44146'!$D$7:$D$45</c:f>
              <c:numCache>
                <c:formatCode>General</c:formatCode>
                <c:ptCount val="39"/>
                <c:pt idx="0">
                  <c:v>20727</c:v>
                </c:pt>
                <c:pt idx="1">
                  <c:v>54623</c:v>
                </c:pt>
                <c:pt idx="2">
                  <c:v>55957</c:v>
                </c:pt>
                <c:pt idx="3">
                  <c:v>49741</c:v>
                </c:pt>
                <c:pt idx="4">
                  <c:v>38955</c:v>
                </c:pt>
                <c:pt idx="5">
                  <c:v>25336</c:v>
                </c:pt>
                <c:pt idx="6">
                  <c:v>31722</c:v>
                </c:pt>
                <c:pt idx="7">
                  <c:v>23892</c:v>
                </c:pt>
                <c:pt idx="8">
                  <c:v>21244</c:v>
                </c:pt>
                <c:pt idx="9">
                  <c:v>20321</c:v>
                </c:pt>
                <c:pt idx="10">
                  <c:v>16647</c:v>
                </c:pt>
                <c:pt idx="11">
                  <c:v>15197</c:v>
                </c:pt>
                <c:pt idx="12">
                  <c:v>13938</c:v>
                </c:pt>
                <c:pt idx="13">
                  <c:v>13562</c:v>
                </c:pt>
                <c:pt idx="14">
                  <c:v>12345</c:v>
                </c:pt>
                <c:pt idx="15">
                  <c:v>11991</c:v>
                </c:pt>
                <c:pt idx="16">
                  <c:v>11207</c:v>
                </c:pt>
                <c:pt idx="17">
                  <c:v>9780</c:v>
                </c:pt>
                <c:pt idx="18">
                  <c:v>9568</c:v>
                </c:pt>
                <c:pt idx="19">
                  <c:v>8619</c:v>
                </c:pt>
                <c:pt idx="20">
                  <c:v>8596</c:v>
                </c:pt>
                <c:pt idx="21">
                  <c:v>8171</c:v>
                </c:pt>
                <c:pt idx="22">
                  <c:v>6647</c:v>
                </c:pt>
                <c:pt idx="23">
                  <c:v>7459</c:v>
                </c:pt>
                <c:pt idx="24">
                  <c:v>7677</c:v>
                </c:pt>
                <c:pt idx="25">
                  <c:v>7412</c:v>
                </c:pt>
                <c:pt idx="26">
                  <c:v>6741</c:v>
                </c:pt>
                <c:pt idx="27">
                  <c:v>6439</c:v>
                </c:pt>
                <c:pt idx="28">
                  <c:v>6079</c:v>
                </c:pt>
                <c:pt idx="29">
                  <c:v>5425</c:v>
                </c:pt>
                <c:pt idx="30">
                  <c:v>5873</c:v>
                </c:pt>
                <c:pt idx="31">
                  <c:v>5425</c:v>
                </c:pt>
                <c:pt idx="32">
                  <c:v>5400</c:v>
                </c:pt>
                <c:pt idx="33">
                  <c:v>5146</c:v>
                </c:pt>
                <c:pt idx="34">
                  <c:v>7258</c:v>
                </c:pt>
                <c:pt idx="35">
                  <c:v>4956</c:v>
                </c:pt>
                <c:pt idx="36">
                  <c:v>4589</c:v>
                </c:pt>
                <c:pt idx="37">
                  <c:v>3029</c:v>
                </c:pt>
                <c:pt idx="38">
                  <c:v>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D-4D79-ACFB-FD58186D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Gas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'30-025-44146'!$E$7:$E$45</c:f>
              <c:numCache>
                <c:formatCode>General</c:formatCode>
                <c:ptCount val="39"/>
                <c:pt idx="0">
                  <c:v>22425</c:v>
                </c:pt>
                <c:pt idx="1">
                  <c:v>64595</c:v>
                </c:pt>
                <c:pt idx="2">
                  <c:v>81678</c:v>
                </c:pt>
                <c:pt idx="3">
                  <c:v>68281</c:v>
                </c:pt>
                <c:pt idx="4">
                  <c:v>65438</c:v>
                </c:pt>
                <c:pt idx="5">
                  <c:v>39171</c:v>
                </c:pt>
                <c:pt idx="6">
                  <c:v>74318</c:v>
                </c:pt>
                <c:pt idx="7">
                  <c:v>62540</c:v>
                </c:pt>
                <c:pt idx="8">
                  <c:v>62828</c:v>
                </c:pt>
                <c:pt idx="9">
                  <c:v>45436</c:v>
                </c:pt>
                <c:pt idx="10">
                  <c:v>38859</c:v>
                </c:pt>
                <c:pt idx="11">
                  <c:v>64845</c:v>
                </c:pt>
                <c:pt idx="12">
                  <c:v>55510</c:v>
                </c:pt>
                <c:pt idx="13">
                  <c:v>52585</c:v>
                </c:pt>
                <c:pt idx="14">
                  <c:v>50100</c:v>
                </c:pt>
                <c:pt idx="15">
                  <c:v>49718</c:v>
                </c:pt>
                <c:pt idx="16">
                  <c:v>48662</c:v>
                </c:pt>
                <c:pt idx="17">
                  <c:v>46597</c:v>
                </c:pt>
                <c:pt idx="18">
                  <c:v>47971</c:v>
                </c:pt>
                <c:pt idx="19">
                  <c:v>43083</c:v>
                </c:pt>
                <c:pt idx="20">
                  <c:v>40474</c:v>
                </c:pt>
                <c:pt idx="21">
                  <c:v>36150</c:v>
                </c:pt>
                <c:pt idx="22">
                  <c:v>26195</c:v>
                </c:pt>
                <c:pt idx="23">
                  <c:v>27485</c:v>
                </c:pt>
                <c:pt idx="24">
                  <c:v>30143</c:v>
                </c:pt>
                <c:pt idx="25">
                  <c:v>32209</c:v>
                </c:pt>
                <c:pt idx="26">
                  <c:v>31240</c:v>
                </c:pt>
                <c:pt idx="27">
                  <c:v>31922</c:v>
                </c:pt>
                <c:pt idx="28">
                  <c:v>31945</c:v>
                </c:pt>
                <c:pt idx="29">
                  <c:v>26441</c:v>
                </c:pt>
                <c:pt idx="30">
                  <c:v>28145</c:v>
                </c:pt>
                <c:pt idx="31">
                  <c:v>27646</c:v>
                </c:pt>
                <c:pt idx="32">
                  <c:v>26824</c:v>
                </c:pt>
                <c:pt idx="33">
                  <c:v>26128</c:v>
                </c:pt>
                <c:pt idx="34">
                  <c:v>19567</c:v>
                </c:pt>
                <c:pt idx="35">
                  <c:v>24600</c:v>
                </c:pt>
                <c:pt idx="36">
                  <c:v>23838</c:v>
                </c:pt>
                <c:pt idx="37">
                  <c:v>16761</c:v>
                </c:pt>
                <c:pt idx="38">
                  <c:v>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8-4BDF-B1E9-753229C68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water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'30-025-44146'!$F$7:$F$45</c:f>
              <c:numCache>
                <c:formatCode>General</c:formatCode>
                <c:ptCount val="39"/>
                <c:pt idx="0">
                  <c:v>12745</c:v>
                </c:pt>
                <c:pt idx="1">
                  <c:v>35078</c:v>
                </c:pt>
                <c:pt idx="2">
                  <c:v>25947</c:v>
                </c:pt>
                <c:pt idx="3">
                  <c:v>19636</c:v>
                </c:pt>
                <c:pt idx="4">
                  <c:v>22164</c:v>
                </c:pt>
                <c:pt idx="5">
                  <c:v>16890</c:v>
                </c:pt>
                <c:pt idx="6">
                  <c:v>25407</c:v>
                </c:pt>
                <c:pt idx="7">
                  <c:v>21630</c:v>
                </c:pt>
                <c:pt idx="8">
                  <c:v>25930</c:v>
                </c:pt>
                <c:pt idx="9">
                  <c:v>19666</c:v>
                </c:pt>
                <c:pt idx="10">
                  <c:v>22830</c:v>
                </c:pt>
                <c:pt idx="11">
                  <c:v>7150</c:v>
                </c:pt>
                <c:pt idx="12">
                  <c:v>11140</c:v>
                </c:pt>
                <c:pt idx="13">
                  <c:v>7711</c:v>
                </c:pt>
                <c:pt idx="14">
                  <c:v>12338</c:v>
                </c:pt>
                <c:pt idx="15">
                  <c:v>11247</c:v>
                </c:pt>
                <c:pt idx="16">
                  <c:v>8438</c:v>
                </c:pt>
                <c:pt idx="17">
                  <c:v>8718</c:v>
                </c:pt>
                <c:pt idx="18">
                  <c:v>3152</c:v>
                </c:pt>
                <c:pt idx="19">
                  <c:v>6578</c:v>
                </c:pt>
                <c:pt idx="20">
                  <c:v>6541</c:v>
                </c:pt>
                <c:pt idx="21">
                  <c:v>7724</c:v>
                </c:pt>
                <c:pt idx="22">
                  <c:v>5605</c:v>
                </c:pt>
                <c:pt idx="23">
                  <c:v>7041</c:v>
                </c:pt>
                <c:pt idx="24">
                  <c:v>8804</c:v>
                </c:pt>
                <c:pt idx="25">
                  <c:v>9308</c:v>
                </c:pt>
                <c:pt idx="26">
                  <c:v>9523</c:v>
                </c:pt>
                <c:pt idx="27">
                  <c:v>9246</c:v>
                </c:pt>
                <c:pt idx="28">
                  <c:v>8816</c:v>
                </c:pt>
                <c:pt idx="29">
                  <c:v>4662</c:v>
                </c:pt>
                <c:pt idx="30">
                  <c:v>8058</c:v>
                </c:pt>
                <c:pt idx="31">
                  <c:v>6504</c:v>
                </c:pt>
                <c:pt idx="32">
                  <c:v>5976</c:v>
                </c:pt>
                <c:pt idx="33">
                  <c:v>5368</c:v>
                </c:pt>
                <c:pt idx="34">
                  <c:v>4944</c:v>
                </c:pt>
                <c:pt idx="35">
                  <c:v>6430</c:v>
                </c:pt>
                <c:pt idx="36">
                  <c:v>5697</c:v>
                </c:pt>
                <c:pt idx="37">
                  <c:v>3833</c:v>
                </c:pt>
                <c:pt idx="38">
                  <c:v>2167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C0F-8801-652989E15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cut v/s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'30-025-44146'!$AB$7:$AB$45</c:f>
              <c:numCache>
                <c:formatCode>0.000%</c:formatCode>
                <c:ptCount val="39"/>
                <c:pt idx="0">
                  <c:v>0.3807660133843212</c:v>
                </c:pt>
                <c:pt idx="1">
                  <c:v>0.39105472625723237</c:v>
                </c:pt>
                <c:pt idx="2">
                  <c:v>0.31679771439734322</c:v>
                </c:pt>
                <c:pt idx="3">
                  <c:v>0.28303328192340399</c:v>
                </c:pt>
                <c:pt idx="4">
                  <c:v>0.36263682324645363</c:v>
                </c:pt>
                <c:pt idx="5">
                  <c:v>0.39999052716335909</c:v>
                </c:pt>
                <c:pt idx="6">
                  <c:v>0.44473034710917397</c:v>
                </c:pt>
                <c:pt idx="7">
                  <c:v>0.47515487017266378</c:v>
                </c:pt>
                <c:pt idx="8">
                  <c:v>0.54966718955356764</c:v>
                </c:pt>
                <c:pt idx="9">
                  <c:v>0.49180983819741414</c:v>
                </c:pt>
                <c:pt idx="10">
                  <c:v>0.57831142184056539</c:v>
                </c:pt>
                <c:pt idx="11">
                  <c:v>0.31995346131471786</c:v>
                </c:pt>
                <c:pt idx="12">
                  <c:v>0.44421405215726933</c:v>
                </c:pt>
                <c:pt idx="13">
                  <c:v>0.36247825882574153</c:v>
                </c:pt>
                <c:pt idx="14">
                  <c:v>0.49985820200137748</c:v>
                </c:pt>
                <c:pt idx="15">
                  <c:v>0.48399173767105602</c:v>
                </c:pt>
                <c:pt idx="16">
                  <c:v>0.42952405192160853</c:v>
                </c:pt>
                <c:pt idx="17">
                  <c:v>0.47129419396691535</c:v>
                </c:pt>
                <c:pt idx="18">
                  <c:v>0.24779874213836478</c:v>
                </c:pt>
                <c:pt idx="19">
                  <c:v>0.43284858853721131</c:v>
                </c:pt>
                <c:pt idx="20">
                  <c:v>0.43211997093215299</c:v>
                </c:pt>
                <c:pt idx="21">
                  <c:v>0.48593897452028939</c:v>
                </c:pt>
                <c:pt idx="22">
                  <c:v>0.45747633039503754</c:v>
                </c:pt>
                <c:pt idx="23">
                  <c:v>0.48558620689655174</c:v>
                </c:pt>
                <c:pt idx="24">
                  <c:v>0.53419088647533519</c:v>
                </c:pt>
                <c:pt idx="25">
                  <c:v>0.55669856459330147</c:v>
                </c:pt>
                <c:pt idx="26">
                  <c:v>0.58552631578947367</c:v>
                </c:pt>
                <c:pt idx="27">
                  <c:v>0.58948039528211671</c:v>
                </c:pt>
                <c:pt idx="28">
                  <c:v>0.59187646861362875</c:v>
                </c:pt>
                <c:pt idx="29">
                  <c:v>0.46217904233171409</c:v>
                </c:pt>
                <c:pt idx="30">
                  <c:v>0.57842222381738573</c:v>
                </c:pt>
                <c:pt idx="31">
                  <c:v>0.54522592002682535</c:v>
                </c:pt>
                <c:pt idx="32">
                  <c:v>0.52531645569620256</c:v>
                </c:pt>
                <c:pt idx="33">
                  <c:v>0.51055735210195929</c:v>
                </c:pt>
                <c:pt idx="34">
                  <c:v>0.40517947877397148</c:v>
                </c:pt>
                <c:pt idx="35">
                  <c:v>0.56472861408747588</c:v>
                </c:pt>
                <c:pt idx="36">
                  <c:v>0.55385961501069414</c:v>
                </c:pt>
                <c:pt idx="37">
                  <c:v>0.55858350335179252</c:v>
                </c:pt>
                <c:pt idx="38">
                  <c:v>0.86403508771929827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F-46F7-8536-038FB22CC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Water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'30-025-44149'!$X$7:$X$46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'30-025-44149'!$AA$7:$AA$46</c:f>
              <c:numCache>
                <c:formatCode>General</c:formatCode>
                <c:ptCount val="40"/>
                <c:pt idx="0">
                  <c:v>18730</c:v>
                </c:pt>
                <c:pt idx="1">
                  <c:v>31762</c:v>
                </c:pt>
                <c:pt idx="2">
                  <c:v>43451</c:v>
                </c:pt>
                <c:pt idx="3">
                  <c:v>55128</c:v>
                </c:pt>
                <c:pt idx="4">
                  <c:v>63218</c:v>
                </c:pt>
                <c:pt idx="5">
                  <c:v>70058</c:v>
                </c:pt>
                <c:pt idx="6">
                  <c:v>77461</c:v>
                </c:pt>
                <c:pt idx="7">
                  <c:v>83486</c:v>
                </c:pt>
                <c:pt idx="8">
                  <c:v>89131</c:v>
                </c:pt>
                <c:pt idx="9">
                  <c:v>95464</c:v>
                </c:pt>
                <c:pt idx="10">
                  <c:v>103139</c:v>
                </c:pt>
                <c:pt idx="11">
                  <c:v>110410</c:v>
                </c:pt>
                <c:pt idx="12">
                  <c:v>114800</c:v>
                </c:pt>
                <c:pt idx="13">
                  <c:v>120635</c:v>
                </c:pt>
                <c:pt idx="14">
                  <c:v>126569</c:v>
                </c:pt>
                <c:pt idx="15">
                  <c:v>132160</c:v>
                </c:pt>
                <c:pt idx="16">
                  <c:v>137342</c:v>
                </c:pt>
                <c:pt idx="17">
                  <c:v>142236</c:v>
                </c:pt>
                <c:pt idx="18">
                  <c:v>146108</c:v>
                </c:pt>
                <c:pt idx="19">
                  <c:v>150147</c:v>
                </c:pt>
                <c:pt idx="20">
                  <c:v>154102</c:v>
                </c:pt>
                <c:pt idx="21">
                  <c:v>158015</c:v>
                </c:pt>
                <c:pt idx="22">
                  <c:v>162110</c:v>
                </c:pt>
                <c:pt idx="23">
                  <c:v>165685</c:v>
                </c:pt>
                <c:pt idx="24">
                  <c:v>169788</c:v>
                </c:pt>
                <c:pt idx="25">
                  <c:v>172921</c:v>
                </c:pt>
                <c:pt idx="26">
                  <c:v>176607</c:v>
                </c:pt>
                <c:pt idx="27">
                  <c:v>180142</c:v>
                </c:pt>
                <c:pt idx="28">
                  <c:v>183691</c:v>
                </c:pt>
                <c:pt idx="29">
                  <c:v>187405</c:v>
                </c:pt>
                <c:pt idx="30">
                  <c:v>190154</c:v>
                </c:pt>
                <c:pt idx="31">
                  <c:v>193895</c:v>
                </c:pt>
                <c:pt idx="32">
                  <c:v>197217</c:v>
                </c:pt>
                <c:pt idx="33">
                  <c:v>198172</c:v>
                </c:pt>
                <c:pt idx="34">
                  <c:v>200616</c:v>
                </c:pt>
                <c:pt idx="35">
                  <c:v>203459</c:v>
                </c:pt>
                <c:pt idx="36">
                  <c:v>206055</c:v>
                </c:pt>
                <c:pt idx="37">
                  <c:v>208730</c:v>
                </c:pt>
                <c:pt idx="38">
                  <c:v>211118</c:v>
                </c:pt>
                <c:pt idx="39">
                  <c:v>213987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B-4CEC-ACC4-DE5F16D45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'30-025-44149'!$X$7:$X$46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'30-025-44149'!$Y$7:$Y$46</c:f>
              <c:numCache>
                <c:formatCode>General</c:formatCode>
                <c:ptCount val="40"/>
                <c:pt idx="0">
                  <c:v>13798</c:v>
                </c:pt>
                <c:pt idx="1">
                  <c:v>24955</c:v>
                </c:pt>
                <c:pt idx="2">
                  <c:v>36748</c:v>
                </c:pt>
                <c:pt idx="3">
                  <c:v>49197</c:v>
                </c:pt>
                <c:pt idx="4">
                  <c:v>60775</c:v>
                </c:pt>
                <c:pt idx="5">
                  <c:v>70443</c:v>
                </c:pt>
                <c:pt idx="6">
                  <c:v>82295</c:v>
                </c:pt>
                <c:pt idx="7">
                  <c:v>95053</c:v>
                </c:pt>
                <c:pt idx="8">
                  <c:v>105626</c:v>
                </c:pt>
                <c:pt idx="9">
                  <c:v>114769</c:v>
                </c:pt>
                <c:pt idx="10">
                  <c:v>123465</c:v>
                </c:pt>
                <c:pt idx="11">
                  <c:v>130090</c:v>
                </c:pt>
                <c:pt idx="12">
                  <c:v>136384</c:v>
                </c:pt>
                <c:pt idx="13">
                  <c:v>142764</c:v>
                </c:pt>
                <c:pt idx="14">
                  <c:v>149787</c:v>
                </c:pt>
                <c:pt idx="15">
                  <c:v>156155</c:v>
                </c:pt>
                <c:pt idx="16">
                  <c:v>162461</c:v>
                </c:pt>
                <c:pt idx="17">
                  <c:v>167807</c:v>
                </c:pt>
                <c:pt idx="18">
                  <c:v>172631</c:v>
                </c:pt>
                <c:pt idx="19">
                  <c:v>177615</c:v>
                </c:pt>
                <c:pt idx="20">
                  <c:v>182280</c:v>
                </c:pt>
                <c:pt idx="21">
                  <c:v>186876</c:v>
                </c:pt>
                <c:pt idx="22">
                  <c:v>191129</c:v>
                </c:pt>
                <c:pt idx="23">
                  <c:v>194849</c:v>
                </c:pt>
                <c:pt idx="24">
                  <c:v>198686</c:v>
                </c:pt>
                <c:pt idx="25">
                  <c:v>202341</c:v>
                </c:pt>
                <c:pt idx="26">
                  <c:v>205492</c:v>
                </c:pt>
                <c:pt idx="27">
                  <c:v>209176</c:v>
                </c:pt>
                <c:pt idx="28">
                  <c:v>212482</c:v>
                </c:pt>
                <c:pt idx="29">
                  <c:v>215978</c:v>
                </c:pt>
                <c:pt idx="30">
                  <c:v>218542</c:v>
                </c:pt>
                <c:pt idx="31">
                  <c:v>221673</c:v>
                </c:pt>
                <c:pt idx="32">
                  <c:v>224043</c:v>
                </c:pt>
                <c:pt idx="33">
                  <c:v>225198</c:v>
                </c:pt>
                <c:pt idx="34">
                  <c:v>227538</c:v>
                </c:pt>
                <c:pt idx="35">
                  <c:v>230143</c:v>
                </c:pt>
                <c:pt idx="36">
                  <c:v>233327</c:v>
                </c:pt>
                <c:pt idx="37">
                  <c:v>235913</c:v>
                </c:pt>
                <c:pt idx="38">
                  <c:v>238703</c:v>
                </c:pt>
                <c:pt idx="39">
                  <c:v>240539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7-4B96-9065-BB1E5178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'30-025-44149'!$X$7:$X$46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'30-025-44149'!$Z$7:$Z$46</c:f>
              <c:numCache>
                <c:formatCode>General</c:formatCode>
                <c:ptCount val="40"/>
                <c:pt idx="0">
                  <c:v>0</c:v>
                </c:pt>
                <c:pt idx="1">
                  <c:v>7001</c:v>
                </c:pt>
                <c:pt idx="2">
                  <c:v>10833</c:v>
                </c:pt>
                <c:pt idx="3">
                  <c:v>17850</c:v>
                </c:pt>
                <c:pt idx="4">
                  <c:v>24398</c:v>
                </c:pt>
                <c:pt idx="5">
                  <c:v>30716</c:v>
                </c:pt>
                <c:pt idx="6">
                  <c:v>39443</c:v>
                </c:pt>
                <c:pt idx="7">
                  <c:v>50525</c:v>
                </c:pt>
                <c:pt idx="8">
                  <c:v>59814</c:v>
                </c:pt>
                <c:pt idx="9">
                  <c:v>68114</c:v>
                </c:pt>
                <c:pt idx="10">
                  <c:v>79224</c:v>
                </c:pt>
                <c:pt idx="11">
                  <c:v>89962</c:v>
                </c:pt>
                <c:pt idx="12">
                  <c:v>101737</c:v>
                </c:pt>
                <c:pt idx="13">
                  <c:v>112847</c:v>
                </c:pt>
                <c:pt idx="14">
                  <c:v>123693</c:v>
                </c:pt>
                <c:pt idx="15">
                  <c:v>134217</c:v>
                </c:pt>
                <c:pt idx="16">
                  <c:v>143612</c:v>
                </c:pt>
                <c:pt idx="17">
                  <c:v>152768</c:v>
                </c:pt>
                <c:pt idx="18">
                  <c:v>159945</c:v>
                </c:pt>
                <c:pt idx="19">
                  <c:v>166751</c:v>
                </c:pt>
                <c:pt idx="20">
                  <c:v>173300</c:v>
                </c:pt>
                <c:pt idx="21">
                  <c:v>179889</c:v>
                </c:pt>
                <c:pt idx="22">
                  <c:v>186882</c:v>
                </c:pt>
                <c:pt idx="23">
                  <c:v>193428</c:v>
                </c:pt>
                <c:pt idx="24">
                  <c:v>201125</c:v>
                </c:pt>
                <c:pt idx="25">
                  <c:v>207311</c:v>
                </c:pt>
                <c:pt idx="26">
                  <c:v>213960</c:v>
                </c:pt>
                <c:pt idx="27">
                  <c:v>221960</c:v>
                </c:pt>
                <c:pt idx="28">
                  <c:v>229527</c:v>
                </c:pt>
                <c:pt idx="29">
                  <c:v>237045</c:v>
                </c:pt>
                <c:pt idx="30">
                  <c:v>242537</c:v>
                </c:pt>
                <c:pt idx="31">
                  <c:v>249106</c:v>
                </c:pt>
                <c:pt idx="32">
                  <c:v>253318</c:v>
                </c:pt>
                <c:pt idx="33">
                  <c:v>255078</c:v>
                </c:pt>
                <c:pt idx="34">
                  <c:v>257603</c:v>
                </c:pt>
                <c:pt idx="35">
                  <c:v>260421</c:v>
                </c:pt>
                <c:pt idx="36">
                  <c:v>263308</c:v>
                </c:pt>
                <c:pt idx="37">
                  <c:v>265693</c:v>
                </c:pt>
                <c:pt idx="38">
                  <c:v>268720</c:v>
                </c:pt>
                <c:pt idx="39">
                  <c:v>272331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3-4DD0-881D-3BE33D01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water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'30-025-43245'!$F$7:$F$46</c:f>
              <c:numCache>
                <c:formatCode>General</c:formatCode>
                <c:ptCount val="40"/>
                <c:pt idx="0">
                  <c:v>0</c:v>
                </c:pt>
                <c:pt idx="1">
                  <c:v>30515</c:v>
                </c:pt>
                <c:pt idx="2">
                  <c:v>37192</c:v>
                </c:pt>
                <c:pt idx="3">
                  <c:v>25523</c:v>
                </c:pt>
                <c:pt idx="4">
                  <c:v>16880</c:v>
                </c:pt>
                <c:pt idx="5">
                  <c:v>10971</c:v>
                </c:pt>
                <c:pt idx="6">
                  <c:v>6227</c:v>
                </c:pt>
                <c:pt idx="7">
                  <c:v>14888</c:v>
                </c:pt>
                <c:pt idx="8">
                  <c:v>7969</c:v>
                </c:pt>
                <c:pt idx="9">
                  <c:v>11054</c:v>
                </c:pt>
                <c:pt idx="10">
                  <c:v>9385</c:v>
                </c:pt>
                <c:pt idx="11">
                  <c:v>28667</c:v>
                </c:pt>
                <c:pt idx="12">
                  <c:v>23391</c:v>
                </c:pt>
                <c:pt idx="13">
                  <c:v>13393</c:v>
                </c:pt>
                <c:pt idx="14">
                  <c:v>12252</c:v>
                </c:pt>
                <c:pt idx="15">
                  <c:v>10871</c:v>
                </c:pt>
                <c:pt idx="16">
                  <c:v>8677</c:v>
                </c:pt>
                <c:pt idx="17">
                  <c:v>12176</c:v>
                </c:pt>
                <c:pt idx="18">
                  <c:v>8902</c:v>
                </c:pt>
                <c:pt idx="19">
                  <c:v>6614</c:v>
                </c:pt>
                <c:pt idx="20">
                  <c:v>7218</c:v>
                </c:pt>
                <c:pt idx="21">
                  <c:v>6485</c:v>
                </c:pt>
                <c:pt idx="22">
                  <c:v>5831</c:v>
                </c:pt>
                <c:pt idx="23">
                  <c:v>5784</c:v>
                </c:pt>
                <c:pt idx="24">
                  <c:v>5767</c:v>
                </c:pt>
                <c:pt idx="25">
                  <c:v>4883</c:v>
                </c:pt>
                <c:pt idx="26">
                  <c:v>4665</c:v>
                </c:pt>
                <c:pt idx="27">
                  <c:v>4770</c:v>
                </c:pt>
                <c:pt idx="28">
                  <c:v>3994</c:v>
                </c:pt>
                <c:pt idx="29">
                  <c:v>3308</c:v>
                </c:pt>
                <c:pt idx="30">
                  <c:v>3680</c:v>
                </c:pt>
                <c:pt idx="31">
                  <c:v>4108</c:v>
                </c:pt>
                <c:pt idx="32">
                  <c:v>3791</c:v>
                </c:pt>
                <c:pt idx="33">
                  <c:v>4600</c:v>
                </c:pt>
                <c:pt idx="34">
                  <c:v>14784</c:v>
                </c:pt>
                <c:pt idx="35">
                  <c:v>16383</c:v>
                </c:pt>
                <c:pt idx="36">
                  <c:v>34538</c:v>
                </c:pt>
                <c:pt idx="37">
                  <c:v>30897</c:v>
                </c:pt>
                <c:pt idx="38">
                  <c:v>24067</c:v>
                </c:pt>
                <c:pt idx="39">
                  <c:v>18224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D-4B6A-8B86-B5F119BD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'30-025-44149'!$D$7:$D$46</c:f>
              <c:numCache>
                <c:formatCode>General</c:formatCode>
                <c:ptCount val="40"/>
                <c:pt idx="0">
                  <c:v>13798</c:v>
                </c:pt>
                <c:pt idx="1">
                  <c:v>11157</c:v>
                </c:pt>
                <c:pt idx="2">
                  <c:v>11793</c:v>
                </c:pt>
                <c:pt idx="3">
                  <c:v>12449</c:v>
                </c:pt>
                <c:pt idx="4">
                  <c:v>11578</c:v>
                </c:pt>
                <c:pt idx="5">
                  <c:v>9668</c:v>
                </c:pt>
                <c:pt idx="6">
                  <c:v>11852</c:v>
                </c:pt>
                <c:pt idx="7">
                  <c:v>12758</c:v>
                </c:pt>
                <c:pt idx="8">
                  <c:v>10573</c:v>
                </c:pt>
                <c:pt idx="9">
                  <c:v>9143</c:v>
                </c:pt>
                <c:pt idx="10">
                  <c:v>8696</c:v>
                </c:pt>
                <c:pt idx="11">
                  <c:v>6625</c:v>
                </c:pt>
                <c:pt idx="12">
                  <c:v>6294</c:v>
                </c:pt>
                <c:pt idx="13">
                  <c:v>6380</c:v>
                </c:pt>
                <c:pt idx="14">
                  <c:v>7023</c:v>
                </c:pt>
                <c:pt idx="15">
                  <c:v>6368</c:v>
                </c:pt>
                <c:pt idx="16">
                  <c:v>6306</c:v>
                </c:pt>
                <c:pt idx="17">
                  <c:v>5346</c:v>
                </c:pt>
                <c:pt idx="18">
                  <c:v>4824</c:v>
                </c:pt>
                <c:pt idx="19">
                  <c:v>4984</c:v>
                </c:pt>
                <c:pt idx="20">
                  <c:v>4665</c:v>
                </c:pt>
                <c:pt idx="21">
                  <c:v>4596</c:v>
                </c:pt>
                <c:pt idx="22">
                  <c:v>4253</c:v>
                </c:pt>
                <c:pt idx="23">
                  <c:v>3720</c:v>
                </c:pt>
                <c:pt idx="24">
                  <c:v>3837</c:v>
                </c:pt>
                <c:pt idx="25">
                  <c:v>3655</c:v>
                </c:pt>
                <c:pt idx="26">
                  <c:v>3151</c:v>
                </c:pt>
                <c:pt idx="27">
                  <c:v>3684</c:v>
                </c:pt>
                <c:pt idx="28">
                  <c:v>3306</c:v>
                </c:pt>
                <c:pt idx="29">
                  <c:v>3496</c:v>
                </c:pt>
                <c:pt idx="30">
                  <c:v>2564</c:v>
                </c:pt>
                <c:pt idx="31">
                  <c:v>3131</c:v>
                </c:pt>
                <c:pt idx="32">
                  <c:v>2370</c:v>
                </c:pt>
                <c:pt idx="33">
                  <c:v>1155</c:v>
                </c:pt>
                <c:pt idx="34">
                  <c:v>2340</c:v>
                </c:pt>
                <c:pt idx="35">
                  <c:v>2605</c:v>
                </c:pt>
                <c:pt idx="36">
                  <c:v>3184</c:v>
                </c:pt>
                <c:pt idx="37">
                  <c:v>2586</c:v>
                </c:pt>
                <c:pt idx="38">
                  <c:v>2790</c:v>
                </c:pt>
                <c:pt idx="39">
                  <c:v>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8-40BF-8DE3-6E09E40E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Gas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'30-025-44149'!$E$7:$E$46</c:f>
              <c:numCache>
                <c:formatCode>General</c:formatCode>
                <c:ptCount val="40"/>
                <c:pt idx="0">
                  <c:v>0</c:v>
                </c:pt>
                <c:pt idx="1">
                  <c:v>7001</c:v>
                </c:pt>
                <c:pt idx="2">
                  <c:v>3832</c:v>
                </c:pt>
                <c:pt idx="3">
                  <c:v>7017</c:v>
                </c:pt>
                <c:pt idx="4">
                  <c:v>6548</c:v>
                </c:pt>
                <c:pt idx="5">
                  <c:v>6318</c:v>
                </c:pt>
                <c:pt idx="6">
                  <c:v>8727</c:v>
                </c:pt>
                <c:pt idx="7">
                  <c:v>11082</c:v>
                </c:pt>
                <c:pt idx="8">
                  <c:v>9289</c:v>
                </c:pt>
                <c:pt idx="9">
                  <c:v>8300</c:v>
                </c:pt>
                <c:pt idx="10">
                  <c:v>11110</c:v>
                </c:pt>
                <c:pt idx="11">
                  <c:v>10738</c:v>
                </c:pt>
                <c:pt idx="12">
                  <c:v>11775</c:v>
                </c:pt>
                <c:pt idx="13">
                  <c:v>11110</c:v>
                </c:pt>
                <c:pt idx="14">
                  <c:v>10846</c:v>
                </c:pt>
                <c:pt idx="15">
                  <c:v>10524</c:v>
                </c:pt>
                <c:pt idx="16">
                  <c:v>9395</c:v>
                </c:pt>
                <c:pt idx="17">
                  <c:v>9156</c:v>
                </c:pt>
                <c:pt idx="18">
                  <c:v>7177</c:v>
                </c:pt>
                <c:pt idx="19">
                  <c:v>6806</c:v>
                </c:pt>
                <c:pt idx="20">
                  <c:v>6549</c:v>
                </c:pt>
                <c:pt idx="21">
                  <c:v>6589</c:v>
                </c:pt>
                <c:pt idx="22">
                  <c:v>6993</c:v>
                </c:pt>
                <c:pt idx="23">
                  <c:v>6546</c:v>
                </c:pt>
                <c:pt idx="24">
                  <c:v>7697</c:v>
                </c:pt>
                <c:pt idx="25">
                  <c:v>6186</c:v>
                </c:pt>
                <c:pt idx="26">
                  <c:v>6649</c:v>
                </c:pt>
                <c:pt idx="27">
                  <c:v>8000</c:v>
                </c:pt>
                <c:pt idx="28">
                  <c:v>7567</c:v>
                </c:pt>
                <c:pt idx="29">
                  <c:v>7518</c:v>
                </c:pt>
                <c:pt idx="30">
                  <c:v>5492</c:v>
                </c:pt>
                <c:pt idx="31">
                  <c:v>6569</c:v>
                </c:pt>
                <c:pt idx="32">
                  <c:v>4212</c:v>
                </c:pt>
                <c:pt idx="33">
                  <c:v>1760</c:v>
                </c:pt>
                <c:pt idx="34">
                  <c:v>2525</c:v>
                </c:pt>
                <c:pt idx="35">
                  <c:v>2818</c:v>
                </c:pt>
                <c:pt idx="36">
                  <c:v>2887</c:v>
                </c:pt>
                <c:pt idx="37">
                  <c:v>2385</c:v>
                </c:pt>
                <c:pt idx="38">
                  <c:v>3027</c:v>
                </c:pt>
                <c:pt idx="39">
                  <c:v>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C-4F45-B46A-943F6753D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water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'30-025-44149'!$F$7:$F$46</c:f>
              <c:numCache>
                <c:formatCode>General</c:formatCode>
                <c:ptCount val="40"/>
                <c:pt idx="0">
                  <c:v>18730</c:v>
                </c:pt>
                <c:pt idx="1">
                  <c:v>13032</c:v>
                </c:pt>
                <c:pt idx="2">
                  <c:v>11689</c:v>
                </c:pt>
                <c:pt idx="3">
                  <c:v>11677</c:v>
                </c:pt>
                <c:pt idx="4">
                  <c:v>8090</c:v>
                </c:pt>
                <c:pt idx="5">
                  <c:v>6840</c:v>
                </c:pt>
                <c:pt idx="6">
                  <c:v>7403</c:v>
                </c:pt>
                <c:pt idx="7">
                  <c:v>6025</c:v>
                </c:pt>
                <c:pt idx="8">
                  <c:v>5645</c:v>
                </c:pt>
                <c:pt idx="9">
                  <c:v>6333</c:v>
                </c:pt>
                <c:pt idx="10">
                  <c:v>7675</c:v>
                </c:pt>
                <c:pt idx="11">
                  <c:v>7271</c:v>
                </c:pt>
                <c:pt idx="12">
                  <c:v>4390</c:v>
                </c:pt>
                <c:pt idx="13">
                  <c:v>5835</c:v>
                </c:pt>
                <c:pt idx="14">
                  <c:v>5934</c:v>
                </c:pt>
                <c:pt idx="15">
                  <c:v>5591</c:v>
                </c:pt>
                <c:pt idx="16">
                  <c:v>5182</c:v>
                </c:pt>
                <c:pt idx="17">
                  <c:v>4894</c:v>
                </c:pt>
                <c:pt idx="18">
                  <c:v>3872</c:v>
                </c:pt>
                <c:pt idx="19">
                  <c:v>4039</c:v>
                </c:pt>
                <c:pt idx="20">
                  <c:v>3955</c:v>
                </c:pt>
                <c:pt idx="21">
                  <c:v>3913</c:v>
                </c:pt>
                <c:pt idx="22">
                  <c:v>4095</c:v>
                </c:pt>
                <c:pt idx="23">
                  <c:v>3575</c:v>
                </c:pt>
                <c:pt idx="24">
                  <c:v>4103</c:v>
                </c:pt>
                <c:pt idx="25">
                  <c:v>3133</c:v>
                </c:pt>
                <c:pt idx="26">
                  <c:v>3686</c:v>
                </c:pt>
                <c:pt idx="27">
                  <c:v>3535</c:v>
                </c:pt>
                <c:pt idx="28">
                  <c:v>3549</c:v>
                </c:pt>
                <c:pt idx="29">
                  <c:v>3714</c:v>
                </c:pt>
                <c:pt idx="30">
                  <c:v>2749</c:v>
                </c:pt>
                <c:pt idx="31">
                  <c:v>3741</c:v>
                </c:pt>
                <c:pt idx="32">
                  <c:v>3322</c:v>
                </c:pt>
                <c:pt idx="33">
                  <c:v>955</c:v>
                </c:pt>
                <c:pt idx="34">
                  <c:v>2444</c:v>
                </c:pt>
                <c:pt idx="35">
                  <c:v>2843</c:v>
                </c:pt>
                <c:pt idx="36">
                  <c:v>2596</c:v>
                </c:pt>
                <c:pt idx="37">
                  <c:v>2675</c:v>
                </c:pt>
                <c:pt idx="38">
                  <c:v>2388</c:v>
                </c:pt>
                <c:pt idx="39">
                  <c:v>2869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4-4294-A3AB-F2CFEF1B2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cut v/s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'30-025-44149'!$AB$7:$AB$46</c:f>
              <c:numCache>
                <c:formatCode>0.000%</c:formatCode>
                <c:ptCount val="40"/>
                <c:pt idx="0">
                  <c:v>0.57581160846040336</c:v>
                </c:pt>
                <c:pt idx="1">
                  <c:v>0.53875728636983755</c:v>
                </c:pt>
                <c:pt idx="2">
                  <c:v>0.49778553785878543</c:v>
                </c:pt>
                <c:pt idx="3">
                  <c:v>0.48400066318494572</c:v>
                </c:pt>
                <c:pt idx="4">
                  <c:v>0.41132804555623348</c:v>
                </c:pt>
                <c:pt idx="5">
                  <c:v>0.41434456021322996</c:v>
                </c:pt>
                <c:pt idx="6">
                  <c:v>0.38447156582705788</c:v>
                </c:pt>
                <c:pt idx="7">
                  <c:v>0.32076878028004047</c:v>
                </c:pt>
                <c:pt idx="8">
                  <c:v>0.34807004562831423</c:v>
                </c:pt>
                <c:pt idx="9">
                  <c:v>0.40921426725252003</c:v>
                </c:pt>
                <c:pt idx="10">
                  <c:v>0.46881681021318183</c:v>
                </c:pt>
                <c:pt idx="11">
                  <c:v>0.52324409902130109</c:v>
                </c:pt>
                <c:pt idx="12">
                  <c:v>0.41089479595657058</c:v>
                </c:pt>
                <c:pt idx="13">
                  <c:v>0.47769136307818255</c:v>
                </c:pt>
                <c:pt idx="14">
                  <c:v>0.45797638342208846</c:v>
                </c:pt>
                <c:pt idx="15">
                  <c:v>0.46751400618780836</c:v>
                </c:pt>
                <c:pt idx="16">
                  <c:v>0.45107938718662954</c:v>
                </c:pt>
                <c:pt idx="17">
                  <c:v>0.47792968749999998</c:v>
                </c:pt>
                <c:pt idx="18">
                  <c:v>0.44526218951241953</c:v>
                </c:pt>
                <c:pt idx="19">
                  <c:v>0.44763382467028706</c:v>
                </c:pt>
                <c:pt idx="20">
                  <c:v>0.45881670533642693</c:v>
                </c:pt>
                <c:pt idx="21">
                  <c:v>0.45986602420966038</c:v>
                </c:pt>
                <c:pt idx="22">
                  <c:v>0.49053665548634401</c:v>
                </c:pt>
                <c:pt idx="23">
                  <c:v>0.49006168608636053</c:v>
                </c:pt>
                <c:pt idx="24">
                  <c:v>0.51675062972292196</c:v>
                </c:pt>
                <c:pt idx="25">
                  <c:v>0.46154979375368299</c:v>
                </c:pt>
                <c:pt idx="26">
                  <c:v>0.53912534737457951</c:v>
                </c:pt>
                <c:pt idx="27">
                  <c:v>0.48968001108186732</c:v>
                </c:pt>
                <c:pt idx="28">
                  <c:v>0.51772428884026256</c:v>
                </c:pt>
                <c:pt idx="29">
                  <c:v>0.51511789181692091</c:v>
                </c:pt>
                <c:pt idx="30">
                  <c:v>0.5174101261057783</c:v>
                </c:pt>
                <c:pt idx="31">
                  <c:v>0.54438300349243307</c:v>
                </c:pt>
                <c:pt idx="32">
                  <c:v>0.58362614195361906</c:v>
                </c:pt>
                <c:pt idx="33">
                  <c:v>0.45260663507109006</c:v>
                </c:pt>
                <c:pt idx="34">
                  <c:v>0.51086956521739135</c:v>
                </c:pt>
                <c:pt idx="35">
                  <c:v>0.52184287812041119</c:v>
                </c:pt>
                <c:pt idx="36">
                  <c:v>0.44913494809688581</c:v>
                </c:pt>
                <c:pt idx="37">
                  <c:v>0.50845846797186844</c:v>
                </c:pt>
                <c:pt idx="38">
                  <c:v>0.46118192352259557</c:v>
                </c:pt>
                <c:pt idx="39">
                  <c:v>0.60977683315621678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4-4656-9E46-E0AFE0FF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Water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'30-025-42405'!$AA$7:$AA$46</c:f>
              <c:numCache>
                <c:formatCode>General</c:formatCode>
                <c:ptCount val="40"/>
                <c:pt idx="0">
                  <c:v>36859</c:v>
                </c:pt>
                <c:pt idx="1">
                  <c:v>73290</c:v>
                </c:pt>
                <c:pt idx="2">
                  <c:v>99515</c:v>
                </c:pt>
                <c:pt idx="3">
                  <c:v>116274</c:v>
                </c:pt>
                <c:pt idx="4">
                  <c:v>134740</c:v>
                </c:pt>
                <c:pt idx="5">
                  <c:v>150851</c:v>
                </c:pt>
                <c:pt idx="6">
                  <c:v>164363</c:v>
                </c:pt>
                <c:pt idx="7">
                  <c:v>189839</c:v>
                </c:pt>
                <c:pt idx="8">
                  <c:v>207540</c:v>
                </c:pt>
                <c:pt idx="9">
                  <c:v>222085</c:v>
                </c:pt>
                <c:pt idx="10">
                  <c:v>234114</c:v>
                </c:pt>
                <c:pt idx="11">
                  <c:v>246320</c:v>
                </c:pt>
                <c:pt idx="12">
                  <c:v>260537</c:v>
                </c:pt>
                <c:pt idx="13">
                  <c:v>271841</c:v>
                </c:pt>
                <c:pt idx="14">
                  <c:v>284196</c:v>
                </c:pt>
                <c:pt idx="15">
                  <c:v>292157</c:v>
                </c:pt>
                <c:pt idx="16">
                  <c:v>300976</c:v>
                </c:pt>
                <c:pt idx="17">
                  <c:v>309714</c:v>
                </c:pt>
                <c:pt idx="18">
                  <c:v>317441</c:v>
                </c:pt>
                <c:pt idx="19">
                  <c:v>324261</c:v>
                </c:pt>
                <c:pt idx="20">
                  <c:v>330414</c:v>
                </c:pt>
                <c:pt idx="21">
                  <c:v>336293</c:v>
                </c:pt>
                <c:pt idx="22">
                  <c:v>342836</c:v>
                </c:pt>
                <c:pt idx="23">
                  <c:v>349722</c:v>
                </c:pt>
                <c:pt idx="24">
                  <c:v>357948</c:v>
                </c:pt>
                <c:pt idx="25">
                  <c:v>364238</c:v>
                </c:pt>
                <c:pt idx="26">
                  <c:v>371375</c:v>
                </c:pt>
                <c:pt idx="27">
                  <c:v>375592</c:v>
                </c:pt>
                <c:pt idx="28">
                  <c:v>375592</c:v>
                </c:pt>
                <c:pt idx="29">
                  <c:v>400774</c:v>
                </c:pt>
                <c:pt idx="30">
                  <c:v>424438</c:v>
                </c:pt>
                <c:pt idx="31">
                  <c:v>446221</c:v>
                </c:pt>
                <c:pt idx="32">
                  <c:v>466698</c:v>
                </c:pt>
                <c:pt idx="33">
                  <c:v>484873</c:v>
                </c:pt>
                <c:pt idx="34">
                  <c:v>499882</c:v>
                </c:pt>
                <c:pt idx="35">
                  <c:v>511382</c:v>
                </c:pt>
                <c:pt idx="36">
                  <c:v>524506</c:v>
                </c:pt>
                <c:pt idx="37">
                  <c:v>535094</c:v>
                </c:pt>
                <c:pt idx="38">
                  <c:v>545175</c:v>
                </c:pt>
                <c:pt idx="39">
                  <c:v>554354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3-4D48-9360-92DFC6446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'30-025-42405'!$Y$7:$Y$46</c:f>
              <c:numCache>
                <c:formatCode>General</c:formatCode>
                <c:ptCount val="40"/>
                <c:pt idx="0">
                  <c:v>27909</c:v>
                </c:pt>
                <c:pt idx="1">
                  <c:v>70842</c:v>
                </c:pt>
                <c:pt idx="2">
                  <c:v>105865</c:v>
                </c:pt>
                <c:pt idx="3">
                  <c:v>126907</c:v>
                </c:pt>
                <c:pt idx="4">
                  <c:v>145711</c:v>
                </c:pt>
                <c:pt idx="5">
                  <c:v>161020</c:v>
                </c:pt>
                <c:pt idx="6">
                  <c:v>168911</c:v>
                </c:pt>
                <c:pt idx="7">
                  <c:v>181978</c:v>
                </c:pt>
                <c:pt idx="8">
                  <c:v>195481</c:v>
                </c:pt>
                <c:pt idx="9">
                  <c:v>208257</c:v>
                </c:pt>
                <c:pt idx="10">
                  <c:v>220446</c:v>
                </c:pt>
                <c:pt idx="11">
                  <c:v>230949</c:v>
                </c:pt>
                <c:pt idx="12">
                  <c:v>241240</c:v>
                </c:pt>
                <c:pt idx="13">
                  <c:v>250659</c:v>
                </c:pt>
                <c:pt idx="14">
                  <c:v>259255</c:v>
                </c:pt>
                <c:pt idx="15">
                  <c:v>266854</c:v>
                </c:pt>
                <c:pt idx="16">
                  <c:v>275066</c:v>
                </c:pt>
                <c:pt idx="17">
                  <c:v>282574</c:v>
                </c:pt>
                <c:pt idx="18">
                  <c:v>289276</c:v>
                </c:pt>
                <c:pt idx="19">
                  <c:v>296422</c:v>
                </c:pt>
                <c:pt idx="20">
                  <c:v>302809</c:v>
                </c:pt>
                <c:pt idx="21">
                  <c:v>308779</c:v>
                </c:pt>
                <c:pt idx="22">
                  <c:v>314547</c:v>
                </c:pt>
                <c:pt idx="23">
                  <c:v>319758</c:v>
                </c:pt>
                <c:pt idx="24">
                  <c:v>325001</c:v>
                </c:pt>
                <c:pt idx="25">
                  <c:v>330107</c:v>
                </c:pt>
                <c:pt idx="26">
                  <c:v>335460</c:v>
                </c:pt>
                <c:pt idx="27">
                  <c:v>338574</c:v>
                </c:pt>
                <c:pt idx="28">
                  <c:v>338574</c:v>
                </c:pt>
                <c:pt idx="29">
                  <c:v>348436</c:v>
                </c:pt>
                <c:pt idx="30">
                  <c:v>360384</c:v>
                </c:pt>
                <c:pt idx="31">
                  <c:v>372667</c:v>
                </c:pt>
                <c:pt idx="32">
                  <c:v>384704</c:v>
                </c:pt>
                <c:pt idx="33">
                  <c:v>395035</c:v>
                </c:pt>
                <c:pt idx="34">
                  <c:v>404114</c:v>
                </c:pt>
                <c:pt idx="35">
                  <c:v>411336</c:v>
                </c:pt>
                <c:pt idx="36">
                  <c:v>420152</c:v>
                </c:pt>
                <c:pt idx="37">
                  <c:v>425736</c:v>
                </c:pt>
                <c:pt idx="38">
                  <c:v>430263</c:v>
                </c:pt>
                <c:pt idx="39">
                  <c:v>434553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2-4D0B-9FAB-5CF3E67AB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'30-025-42405'!$Z$7:$Z$46</c:f>
              <c:numCache>
                <c:formatCode>General</c:formatCode>
                <c:ptCount val="40"/>
                <c:pt idx="0">
                  <c:v>49502</c:v>
                </c:pt>
                <c:pt idx="1">
                  <c:v>128245</c:v>
                </c:pt>
                <c:pt idx="2">
                  <c:v>197788</c:v>
                </c:pt>
                <c:pt idx="3">
                  <c:v>240813</c:v>
                </c:pt>
                <c:pt idx="4">
                  <c:v>283470</c:v>
                </c:pt>
                <c:pt idx="5">
                  <c:v>316600</c:v>
                </c:pt>
                <c:pt idx="6">
                  <c:v>336947</c:v>
                </c:pt>
                <c:pt idx="7">
                  <c:v>360889</c:v>
                </c:pt>
                <c:pt idx="8">
                  <c:v>387167</c:v>
                </c:pt>
                <c:pt idx="9">
                  <c:v>417244</c:v>
                </c:pt>
                <c:pt idx="10">
                  <c:v>446264</c:v>
                </c:pt>
                <c:pt idx="11">
                  <c:v>474467</c:v>
                </c:pt>
                <c:pt idx="12">
                  <c:v>498159</c:v>
                </c:pt>
                <c:pt idx="13">
                  <c:v>524409</c:v>
                </c:pt>
                <c:pt idx="14">
                  <c:v>548441</c:v>
                </c:pt>
                <c:pt idx="15">
                  <c:v>567994</c:v>
                </c:pt>
                <c:pt idx="16">
                  <c:v>591715</c:v>
                </c:pt>
                <c:pt idx="17">
                  <c:v>614691</c:v>
                </c:pt>
                <c:pt idx="18">
                  <c:v>634285</c:v>
                </c:pt>
                <c:pt idx="19">
                  <c:v>655173</c:v>
                </c:pt>
                <c:pt idx="20">
                  <c:v>674693</c:v>
                </c:pt>
                <c:pt idx="21">
                  <c:v>692792</c:v>
                </c:pt>
                <c:pt idx="22">
                  <c:v>709419</c:v>
                </c:pt>
                <c:pt idx="23">
                  <c:v>723215</c:v>
                </c:pt>
                <c:pt idx="24">
                  <c:v>737263</c:v>
                </c:pt>
                <c:pt idx="25">
                  <c:v>750520</c:v>
                </c:pt>
                <c:pt idx="26">
                  <c:v>765723</c:v>
                </c:pt>
                <c:pt idx="27">
                  <c:v>774876</c:v>
                </c:pt>
                <c:pt idx="28">
                  <c:v>774876</c:v>
                </c:pt>
                <c:pt idx="29">
                  <c:v>793623</c:v>
                </c:pt>
                <c:pt idx="30">
                  <c:v>816819</c:v>
                </c:pt>
                <c:pt idx="31">
                  <c:v>840970</c:v>
                </c:pt>
                <c:pt idx="32">
                  <c:v>867583</c:v>
                </c:pt>
                <c:pt idx="33">
                  <c:v>890643</c:v>
                </c:pt>
                <c:pt idx="34">
                  <c:v>909732</c:v>
                </c:pt>
                <c:pt idx="35">
                  <c:v>924093</c:v>
                </c:pt>
                <c:pt idx="36">
                  <c:v>940315</c:v>
                </c:pt>
                <c:pt idx="37">
                  <c:v>951339</c:v>
                </c:pt>
                <c:pt idx="38">
                  <c:v>960643</c:v>
                </c:pt>
                <c:pt idx="39">
                  <c:v>969898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3-43A2-A893-0407FEEB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'30-025-42405'!$D$7:$D$46</c:f>
              <c:numCache>
                <c:formatCode>General</c:formatCode>
                <c:ptCount val="40"/>
                <c:pt idx="0">
                  <c:v>27909</c:v>
                </c:pt>
                <c:pt idx="1">
                  <c:v>42933</c:v>
                </c:pt>
                <c:pt idx="2">
                  <c:v>35023</c:v>
                </c:pt>
                <c:pt idx="3">
                  <c:v>21042</c:v>
                </c:pt>
                <c:pt idx="4">
                  <c:v>18804</c:v>
                </c:pt>
                <c:pt idx="5">
                  <c:v>15309</c:v>
                </c:pt>
                <c:pt idx="6">
                  <c:v>7891</c:v>
                </c:pt>
                <c:pt idx="7">
                  <c:v>13067</c:v>
                </c:pt>
                <c:pt idx="8">
                  <c:v>13503</c:v>
                </c:pt>
                <c:pt idx="9">
                  <c:v>12776</c:v>
                </c:pt>
                <c:pt idx="10">
                  <c:v>12189</c:v>
                </c:pt>
                <c:pt idx="11">
                  <c:v>10503</c:v>
                </c:pt>
                <c:pt idx="12">
                  <c:v>10291</c:v>
                </c:pt>
                <c:pt idx="13">
                  <c:v>9419</c:v>
                </c:pt>
                <c:pt idx="14">
                  <c:v>8596</c:v>
                </c:pt>
                <c:pt idx="15">
                  <c:v>7599</c:v>
                </c:pt>
                <c:pt idx="16">
                  <c:v>8212</c:v>
                </c:pt>
                <c:pt idx="17">
                  <c:v>7508</c:v>
                </c:pt>
                <c:pt idx="18">
                  <c:v>6702</c:v>
                </c:pt>
                <c:pt idx="19">
                  <c:v>7146</c:v>
                </c:pt>
                <c:pt idx="20">
                  <c:v>6387</c:v>
                </c:pt>
                <c:pt idx="21">
                  <c:v>5970</c:v>
                </c:pt>
                <c:pt idx="22">
                  <c:v>5768</c:v>
                </c:pt>
                <c:pt idx="23">
                  <c:v>5211</c:v>
                </c:pt>
                <c:pt idx="24">
                  <c:v>5243</c:v>
                </c:pt>
                <c:pt idx="25">
                  <c:v>5106</c:v>
                </c:pt>
                <c:pt idx="26">
                  <c:v>5353</c:v>
                </c:pt>
                <c:pt idx="27">
                  <c:v>3114</c:v>
                </c:pt>
                <c:pt idx="28">
                  <c:v>0</c:v>
                </c:pt>
                <c:pt idx="29">
                  <c:v>9862</c:v>
                </c:pt>
                <c:pt idx="30">
                  <c:v>11948</c:v>
                </c:pt>
                <c:pt idx="31">
                  <c:v>12283</c:v>
                </c:pt>
                <c:pt idx="32">
                  <c:v>12037</c:v>
                </c:pt>
                <c:pt idx="33">
                  <c:v>10331</c:v>
                </c:pt>
                <c:pt idx="34">
                  <c:v>9079</c:v>
                </c:pt>
                <c:pt idx="35">
                  <c:v>7222</c:v>
                </c:pt>
                <c:pt idx="36">
                  <c:v>8816</c:v>
                </c:pt>
                <c:pt idx="37">
                  <c:v>5584</c:v>
                </c:pt>
                <c:pt idx="38">
                  <c:v>4527</c:v>
                </c:pt>
                <c:pt idx="39">
                  <c:v>4290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3-4C39-9653-8C96946F0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Gas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'30-025-42405'!$E$7:$E$46</c:f>
              <c:numCache>
                <c:formatCode>General</c:formatCode>
                <c:ptCount val="40"/>
                <c:pt idx="0">
                  <c:v>49502</c:v>
                </c:pt>
                <c:pt idx="1">
                  <c:v>78743</c:v>
                </c:pt>
                <c:pt idx="2">
                  <c:v>69543</c:v>
                </c:pt>
                <c:pt idx="3">
                  <c:v>43025</c:v>
                </c:pt>
                <c:pt idx="4">
                  <c:v>42657</c:v>
                </c:pt>
                <c:pt idx="5">
                  <c:v>33130</c:v>
                </c:pt>
                <c:pt idx="6">
                  <c:v>20347</c:v>
                </c:pt>
                <c:pt idx="7">
                  <c:v>23942</c:v>
                </c:pt>
                <c:pt idx="8">
                  <c:v>26278</c:v>
                </c:pt>
                <c:pt idx="9">
                  <c:v>30077</c:v>
                </c:pt>
                <c:pt idx="10">
                  <c:v>29020</c:v>
                </c:pt>
                <c:pt idx="11">
                  <c:v>28203</c:v>
                </c:pt>
                <c:pt idx="12">
                  <c:v>23692</c:v>
                </c:pt>
                <c:pt idx="13">
                  <c:v>26250</c:v>
                </c:pt>
                <c:pt idx="14">
                  <c:v>24032</c:v>
                </c:pt>
                <c:pt idx="15">
                  <c:v>19553</c:v>
                </c:pt>
                <c:pt idx="16">
                  <c:v>23721</c:v>
                </c:pt>
                <c:pt idx="17">
                  <c:v>22976</c:v>
                </c:pt>
                <c:pt idx="18">
                  <c:v>19594</c:v>
                </c:pt>
                <c:pt idx="19">
                  <c:v>20888</c:v>
                </c:pt>
                <c:pt idx="20">
                  <c:v>19520</c:v>
                </c:pt>
                <c:pt idx="21">
                  <c:v>18099</c:v>
                </c:pt>
                <c:pt idx="22">
                  <c:v>16627</c:v>
                </c:pt>
                <c:pt idx="23">
                  <c:v>13796</c:v>
                </c:pt>
                <c:pt idx="24">
                  <c:v>14048</c:v>
                </c:pt>
                <c:pt idx="25">
                  <c:v>13257</c:v>
                </c:pt>
                <c:pt idx="26">
                  <c:v>15203</c:v>
                </c:pt>
                <c:pt idx="27">
                  <c:v>9153</c:v>
                </c:pt>
                <c:pt idx="28">
                  <c:v>0</c:v>
                </c:pt>
                <c:pt idx="29">
                  <c:v>18747</c:v>
                </c:pt>
                <c:pt idx="30">
                  <c:v>23196</c:v>
                </c:pt>
                <c:pt idx="31">
                  <c:v>24151</c:v>
                </c:pt>
                <c:pt idx="32">
                  <c:v>26613</c:v>
                </c:pt>
                <c:pt idx="33">
                  <c:v>23060</c:v>
                </c:pt>
                <c:pt idx="34">
                  <c:v>19089</c:v>
                </c:pt>
                <c:pt idx="35">
                  <c:v>14361</c:v>
                </c:pt>
                <c:pt idx="36">
                  <c:v>16222</c:v>
                </c:pt>
                <c:pt idx="37">
                  <c:v>11024</c:v>
                </c:pt>
                <c:pt idx="38">
                  <c:v>9304</c:v>
                </c:pt>
                <c:pt idx="39">
                  <c:v>9255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C-4F2D-AF92-23F55BD3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water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'30-025-42405'!$F$7:$F$46</c:f>
              <c:numCache>
                <c:formatCode>General</c:formatCode>
                <c:ptCount val="40"/>
                <c:pt idx="0">
                  <c:v>36859</c:v>
                </c:pt>
                <c:pt idx="1">
                  <c:v>36431</c:v>
                </c:pt>
                <c:pt idx="2">
                  <c:v>26225</c:v>
                </c:pt>
                <c:pt idx="3">
                  <c:v>16759</c:v>
                </c:pt>
                <c:pt idx="4">
                  <c:v>18466</c:v>
                </c:pt>
                <c:pt idx="5">
                  <c:v>16111</c:v>
                </c:pt>
                <c:pt idx="6">
                  <c:v>13512</c:v>
                </c:pt>
                <c:pt idx="7">
                  <c:v>25476</c:v>
                </c:pt>
                <c:pt idx="8">
                  <c:v>17701</c:v>
                </c:pt>
                <c:pt idx="9">
                  <c:v>14545</c:v>
                </c:pt>
                <c:pt idx="10">
                  <c:v>12029</c:v>
                </c:pt>
                <c:pt idx="11">
                  <c:v>12206</c:v>
                </c:pt>
                <c:pt idx="12">
                  <c:v>14217</c:v>
                </c:pt>
                <c:pt idx="13">
                  <c:v>11304</c:v>
                </c:pt>
                <c:pt idx="14">
                  <c:v>12355</c:v>
                </c:pt>
                <c:pt idx="15">
                  <c:v>7961</c:v>
                </c:pt>
                <c:pt idx="16">
                  <c:v>8819</c:v>
                </c:pt>
                <c:pt idx="17">
                  <c:v>8738</c:v>
                </c:pt>
                <c:pt idx="18">
                  <c:v>7727</c:v>
                </c:pt>
                <c:pt idx="19">
                  <c:v>6820</c:v>
                </c:pt>
                <c:pt idx="20">
                  <c:v>6153</c:v>
                </c:pt>
                <c:pt idx="21">
                  <c:v>5879</c:v>
                </c:pt>
                <c:pt idx="22">
                  <c:v>6543</c:v>
                </c:pt>
                <c:pt idx="23">
                  <c:v>6886</c:v>
                </c:pt>
                <c:pt idx="24">
                  <c:v>8226</c:v>
                </c:pt>
                <c:pt idx="25">
                  <c:v>6290</c:v>
                </c:pt>
                <c:pt idx="26">
                  <c:v>7137</c:v>
                </c:pt>
                <c:pt idx="27">
                  <c:v>4217</c:v>
                </c:pt>
                <c:pt idx="28">
                  <c:v>0</c:v>
                </c:pt>
                <c:pt idx="29">
                  <c:v>25182</c:v>
                </c:pt>
                <c:pt idx="30">
                  <c:v>23664</c:v>
                </c:pt>
                <c:pt idx="31">
                  <c:v>21783</c:v>
                </c:pt>
                <c:pt idx="32">
                  <c:v>20477</c:v>
                </c:pt>
                <c:pt idx="33">
                  <c:v>18175</c:v>
                </c:pt>
                <c:pt idx="34">
                  <c:v>15009</c:v>
                </c:pt>
                <c:pt idx="35">
                  <c:v>11500</c:v>
                </c:pt>
                <c:pt idx="36">
                  <c:v>13124</c:v>
                </c:pt>
                <c:pt idx="37">
                  <c:v>10588</c:v>
                </c:pt>
                <c:pt idx="38">
                  <c:v>10081</c:v>
                </c:pt>
                <c:pt idx="39">
                  <c:v>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9-471E-8594-3D7D5AAB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cut v/s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'30-025-43245'!$AB$7:$AB$46</c:f>
              <c:numCache>
                <c:formatCode>0.000%</c:formatCode>
                <c:ptCount val="40"/>
                <c:pt idx="0">
                  <c:v>0</c:v>
                </c:pt>
                <c:pt idx="1">
                  <c:v>0.66467000653452402</c:v>
                </c:pt>
                <c:pt idx="2">
                  <c:v>0.54047141570029356</c:v>
                </c:pt>
                <c:pt idx="3">
                  <c:v>0.52024052181002856</c:v>
                </c:pt>
                <c:pt idx="4">
                  <c:v>0.49333645078325927</c:v>
                </c:pt>
                <c:pt idx="5">
                  <c:v>0.43319118692253022</c:v>
                </c:pt>
                <c:pt idx="6">
                  <c:v>0.29396213945144689</c:v>
                </c:pt>
                <c:pt idx="7">
                  <c:v>0.5281867527583638</c:v>
                </c:pt>
                <c:pt idx="8">
                  <c:v>0.46474601971190294</c:v>
                </c:pt>
                <c:pt idx="9">
                  <c:v>0.49727833010931666</c:v>
                </c:pt>
                <c:pt idx="10">
                  <c:v>0.6056792513714101</c:v>
                </c:pt>
                <c:pt idx="11">
                  <c:v>0.83407041024148965</c:v>
                </c:pt>
                <c:pt idx="12">
                  <c:v>0.74820074848862872</c:v>
                </c:pt>
                <c:pt idx="13">
                  <c:v>0.60282666426610254</c:v>
                </c:pt>
                <c:pt idx="14">
                  <c:v>0.60967356687898089</c:v>
                </c:pt>
                <c:pt idx="15">
                  <c:v>0.60765790944661824</c:v>
                </c:pt>
                <c:pt idx="16">
                  <c:v>0.55064094428226928</c:v>
                </c:pt>
                <c:pt idx="17">
                  <c:v>0.65908844863050775</c:v>
                </c:pt>
                <c:pt idx="18">
                  <c:v>0.60348450952477795</c:v>
                </c:pt>
                <c:pt idx="19">
                  <c:v>0.54044778558588003</c:v>
                </c:pt>
                <c:pt idx="20">
                  <c:v>0.55724542577009184</c:v>
                </c:pt>
                <c:pt idx="21">
                  <c:v>0.54550807537012114</c:v>
                </c:pt>
                <c:pt idx="22">
                  <c:v>0.5315405651777575</c:v>
                </c:pt>
                <c:pt idx="23">
                  <c:v>0.54954869358669833</c:v>
                </c:pt>
                <c:pt idx="24">
                  <c:v>0.52594619243046059</c:v>
                </c:pt>
                <c:pt idx="25">
                  <c:v>0.5186404673393521</c:v>
                </c:pt>
                <c:pt idx="26">
                  <c:v>0.51896762709978861</c:v>
                </c:pt>
                <c:pt idx="27">
                  <c:v>0.5257356993276755</c:v>
                </c:pt>
                <c:pt idx="28">
                  <c:v>0.4877274392477714</c:v>
                </c:pt>
                <c:pt idx="29">
                  <c:v>0.44006917653319144</c:v>
                </c:pt>
                <c:pt idx="30">
                  <c:v>0.49911840499118404</c:v>
                </c:pt>
                <c:pt idx="31">
                  <c:v>0.52211489578037618</c:v>
                </c:pt>
                <c:pt idx="32">
                  <c:v>0.50251855779427357</c:v>
                </c:pt>
                <c:pt idx="33">
                  <c:v>0.54690286529544641</c:v>
                </c:pt>
                <c:pt idx="34">
                  <c:v>0.77700110369474962</c:v>
                </c:pt>
                <c:pt idx="35">
                  <c:v>0.97488842606367154</c:v>
                </c:pt>
                <c:pt idx="36">
                  <c:v>0.82830899105451228</c:v>
                </c:pt>
                <c:pt idx="37">
                  <c:v>0.82592424282926569</c:v>
                </c:pt>
                <c:pt idx="38">
                  <c:v>0.87826150421486704</c:v>
                </c:pt>
                <c:pt idx="39">
                  <c:v>0.87375940931102269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A-47FA-B5B9-97578EE6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cut v/s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Gas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'30-025-42405'!$AB$7:$AB$46</c:f>
              <c:numCache>
                <c:formatCode>0.000%</c:formatCode>
                <c:ptCount val="40"/>
                <c:pt idx="0">
                  <c:v>0.56909276185770752</c:v>
                </c:pt>
                <c:pt idx="1">
                  <c:v>0.45903684290106345</c:v>
                </c:pt>
                <c:pt idx="2">
                  <c:v>0.42817724660397072</c:v>
                </c:pt>
                <c:pt idx="3">
                  <c:v>0.4433480595751435</c:v>
                </c:pt>
                <c:pt idx="4">
                  <c:v>0.49546552186745374</c:v>
                </c:pt>
                <c:pt idx="5">
                  <c:v>0.51276257161043926</c:v>
                </c:pt>
                <c:pt idx="6">
                  <c:v>0.63131336728496001</c:v>
                </c:pt>
                <c:pt idx="7">
                  <c:v>0.66097605272033833</c:v>
                </c:pt>
                <c:pt idx="8">
                  <c:v>0.56726701704909632</c:v>
                </c:pt>
                <c:pt idx="9">
                  <c:v>0.53237436404231175</c:v>
                </c:pt>
                <c:pt idx="10">
                  <c:v>0.49669667189693617</c:v>
                </c:pt>
                <c:pt idx="11">
                  <c:v>0.53749614690210934</c:v>
                </c:pt>
                <c:pt idx="12">
                  <c:v>0.58009629508731841</c:v>
                </c:pt>
                <c:pt idx="13">
                  <c:v>0.54548086666988371</c:v>
                </c:pt>
                <c:pt idx="14">
                  <c:v>0.58970932175075175</c:v>
                </c:pt>
                <c:pt idx="15">
                  <c:v>0.51163239074550126</c:v>
                </c:pt>
                <c:pt idx="16">
                  <c:v>0.51782044507075331</c:v>
                </c:pt>
                <c:pt idx="17">
                  <c:v>0.53785547211621321</c:v>
                </c:pt>
                <c:pt idx="18">
                  <c:v>0.5355187469679118</c:v>
                </c:pt>
                <c:pt idx="19">
                  <c:v>0.48832879851066879</c:v>
                </c:pt>
                <c:pt idx="20">
                  <c:v>0.49066985645933014</c:v>
                </c:pt>
                <c:pt idx="21">
                  <c:v>0.49616001350324923</c:v>
                </c:pt>
                <c:pt idx="22">
                  <c:v>0.531475915847616</c:v>
                </c:pt>
                <c:pt idx="23">
                  <c:v>0.56923204100190128</c:v>
                </c:pt>
                <c:pt idx="24">
                  <c:v>0.6107357636053159</c:v>
                </c:pt>
                <c:pt idx="25">
                  <c:v>0.55194805194805197</c:v>
                </c:pt>
                <c:pt idx="26">
                  <c:v>0.57141713370696556</c:v>
                </c:pt>
                <c:pt idx="27">
                  <c:v>0.57522848178966035</c:v>
                </c:pt>
                <c:pt idx="28">
                  <c:v>0</c:v>
                </c:pt>
                <c:pt idx="29">
                  <c:v>0.71858235361260125</c:v>
                </c:pt>
                <c:pt idx="30">
                  <c:v>0.66449511400651462</c:v>
                </c:pt>
                <c:pt idx="31">
                  <c:v>0.63943521399636005</c:v>
                </c:pt>
                <c:pt idx="32">
                  <c:v>0.62979024420249741</c:v>
                </c:pt>
                <c:pt idx="33">
                  <c:v>0.63758506980986462</c:v>
                </c:pt>
                <c:pt idx="34">
                  <c:v>0.62309033543673198</c:v>
                </c:pt>
                <c:pt idx="35">
                  <c:v>0.61425061425061422</c:v>
                </c:pt>
                <c:pt idx="36">
                  <c:v>0.59817684594348219</c:v>
                </c:pt>
                <c:pt idx="37">
                  <c:v>0.6547118476378927</c:v>
                </c:pt>
                <c:pt idx="38">
                  <c:v>0.69010131434830235</c:v>
                </c:pt>
                <c:pt idx="39">
                  <c:v>0.68149083079664419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4-4873-80E7-448A03DF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Production Rate (MCF)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Oil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'30-025-42399'!$Y$7:$Y$46</c:f>
              <c:numCache>
                <c:formatCode>General</c:formatCode>
                <c:ptCount val="40"/>
                <c:pt idx="0">
                  <c:v>30827</c:v>
                </c:pt>
                <c:pt idx="1">
                  <c:v>64342</c:v>
                </c:pt>
                <c:pt idx="2">
                  <c:v>86493</c:v>
                </c:pt>
                <c:pt idx="3">
                  <c:v>103863</c:v>
                </c:pt>
                <c:pt idx="4">
                  <c:v>119228</c:v>
                </c:pt>
                <c:pt idx="5">
                  <c:v>133007</c:v>
                </c:pt>
                <c:pt idx="6">
                  <c:v>143488</c:v>
                </c:pt>
                <c:pt idx="7">
                  <c:v>156479</c:v>
                </c:pt>
                <c:pt idx="8">
                  <c:v>167390</c:v>
                </c:pt>
                <c:pt idx="9">
                  <c:v>177236</c:v>
                </c:pt>
                <c:pt idx="10">
                  <c:v>186544</c:v>
                </c:pt>
                <c:pt idx="11">
                  <c:v>194153</c:v>
                </c:pt>
                <c:pt idx="12">
                  <c:v>201749</c:v>
                </c:pt>
                <c:pt idx="13">
                  <c:v>208773</c:v>
                </c:pt>
                <c:pt idx="14">
                  <c:v>214889</c:v>
                </c:pt>
                <c:pt idx="15">
                  <c:v>221524</c:v>
                </c:pt>
                <c:pt idx="16">
                  <c:v>228088</c:v>
                </c:pt>
                <c:pt idx="17">
                  <c:v>233926</c:v>
                </c:pt>
                <c:pt idx="18">
                  <c:v>237879</c:v>
                </c:pt>
                <c:pt idx="19">
                  <c:v>242123</c:v>
                </c:pt>
                <c:pt idx="20">
                  <c:v>246122</c:v>
                </c:pt>
                <c:pt idx="21">
                  <c:v>249972</c:v>
                </c:pt>
                <c:pt idx="22">
                  <c:v>255174</c:v>
                </c:pt>
                <c:pt idx="23">
                  <c:v>261104</c:v>
                </c:pt>
                <c:pt idx="24">
                  <c:v>266556</c:v>
                </c:pt>
                <c:pt idx="25">
                  <c:v>271640</c:v>
                </c:pt>
                <c:pt idx="26">
                  <c:v>276428</c:v>
                </c:pt>
                <c:pt idx="27">
                  <c:v>281005</c:v>
                </c:pt>
                <c:pt idx="28">
                  <c:v>284696</c:v>
                </c:pt>
                <c:pt idx="29">
                  <c:v>289326</c:v>
                </c:pt>
                <c:pt idx="30">
                  <c:v>293740</c:v>
                </c:pt>
                <c:pt idx="31">
                  <c:v>298350</c:v>
                </c:pt>
                <c:pt idx="32">
                  <c:v>302481</c:v>
                </c:pt>
                <c:pt idx="33">
                  <c:v>306506</c:v>
                </c:pt>
                <c:pt idx="34">
                  <c:v>310384</c:v>
                </c:pt>
                <c:pt idx="35">
                  <c:v>312848</c:v>
                </c:pt>
                <c:pt idx="36">
                  <c:v>316641</c:v>
                </c:pt>
                <c:pt idx="37">
                  <c:v>320353</c:v>
                </c:pt>
                <c:pt idx="38">
                  <c:v>323929</c:v>
                </c:pt>
                <c:pt idx="39">
                  <c:v>327216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C-429E-8965-69D5774A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Cummulative Water Production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'30-025-42405'!$X$7:$X$46</c:f>
              <c:numCache>
                <c:formatCode>m/d/yyyy</c:formatCode>
                <c:ptCount val="40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</c:numCache>
            </c:numRef>
          </c:xVal>
          <c:yVal>
            <c:numRef>
              <c:f>'30-025-42399'!$AA$7:$AA$46</c:f>
              <c:numCache>
                <c:formatCode>General</c:formatCode>
                <c:ptCount val="40"/>
                <c:pt idx="0">
                  <c:v>53562</c:v>
                </c:pt>
                <c:pt idx="1">
                  <c:v>89813</c:v>
                </c:pt>
                <c:pt idx="2">
                  <c:v>111112</c:v>
                </c:pt>
                <c:pt idx="3">
                  <c:v>126409</c:v>
                </c:pt>
                <c:pt idx="4">
                  <c:v>139629</c:v>
                </c:pt>
                <c:pt idx="5">
                  <c:v>151407</c:v>
                </c:pt>
                <c:pt idx="6">
                  <c:v>160642</c:v>
                </c:pt>
                <c:pt idx="7">
                  <c:v>173215</c:v>
                </c:pt>
                <c:pt idx="8">
                  <c:v>183833</c:v>
                </c:pt>
                <c:pt idx="9">
                  <c:v>193643</c:v>
                </c:pt>
                <c:pt idx="10">
                  <c:v>201766</c:v>
                </c:pt>
                <c:pt idx="11">
                  <c:v>208352</c:v>
                </c:pt>
                <c:pt idx="12">
                  <c:v>214746</c:v>
                </c:pt>
                <c:pt idx="13">
                  <c:v>220343</c:v>
                </c:pt>
                <c:pt idx="14">
                  <c:v>224883</c:v>
                </c:pt>
                <c:pt idx="15">
                  <c:v>231072</c:v>
                </c:pt>
                <c:pt idx="16">
                  <c:v>239924</c:v>
                </c:pt>
                <c:pt idx="17">
                  <c:v>246207</c:v>
                </c:pt>
                <c:pt idx="18">
                  <c:v>251958</c:v>
                </c:pt>
                <c:pt idx="19">
                  <c:v>258076</c:v>
                </c:pt>
                <c:pt idx="20">
                  <c:v>264074</c:v>
                </c:pt>
                <c:pt idx="21">
                  <c:v>269990</c:v>
                </c:pt>
                <c:pt idx="22">
                  <c:v>276139</c:v>
                </c:pt>
                <c:pt idx="23">
                  <c:v>281438</c:v>
                </c:pt>
                <c:pt idx="24">
                  <c:v>286859</c:v>
                </c:pt>
                <c:pt idx="25">
                  <c:v>290917</c:v>
                </c:pt>
                <c:pt idx="26">
                  <c:v>295312</c:v>
                </c:pt>
                <c:pt idx="27">
                  <c:v>299269</c:v>
                </c:pt>
                <c:pt idx="28">
                  <c:v>305913</c:v>
                </c:pt>
                <c:pt idx="29">
                  <c:v>312764</c:v>
                </c:pt>
                <c:pt idx="30">
                  <c:v>318567</c:v>
                </c:pt>
                <c:pt idx="31">
                  <c:v>324626</c:v>
                </c:pt>
                <c:pt idx="32">
                  <c:v>330535</c:v>
                </c:pt>
                <c:pt idx="33">
                  <c:v>336231</c:v>
                </c:pt>
                <c:pt idx="34">
                  <c:v>341514</c:v>
                </c:pt>
                <c:pt idx="35">
                  <c:v>344976</c:v>
                </c:pt>
                <c:pt idx="36">
                  <c:v>350248</c:v>
                </c:pt>
                <c:pt idx="37">
                  <c:v>355312</c:v>
                </c:pt>
                <c:pt idx="38">
                  <c:v>360381</c:v>
                </c:pt>
                <c:pt idx="39">
                  <c:v>365075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41D4-B3E0-B242CABE3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3328"/>
        <c:axId val="512889392"/>
      </c:scatterChart>
      <c:valAx>
        <c:axId val="512893328"/>
        <c:scaling>
          <c:orientation val="minMax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89392"/>
        <c:crosses val="autoZero"/>
        <c:crossBetween val="midCat"/>
      </c:valAx>
      <c:valAx>
        <c:axId val="5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Production Rate (BBL)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8</xdr:col>
      <xdr:colOff>417130</xdr:colOff>
      <xdr:row>75</xdr:row>
      <xdr:rowOff>1068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70C21-01BA-4C14-A73C-D8E8085D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190620</xdr:colOff>
      <xdr:row>56</xdr:row>
      <xdr:rowOff>13351</xdr:rowOff>
    </xdr:from>
    <xdr:to>
      <xdr:col>29</xdr:col>
      <xdr:colOff>113335</xdr:colOff>
      <xdr:row>75</xdr:row>
      <xdr:rowOff>14419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1ECC4-0048-4B2E-8E62-26F4DD0DB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19006</xdr:colOff>
      <xdr:row>56</xdr:row>
      <xdr:rowOff>6048</xdr:rowOff>
    </xdr:from>
    <xdr:to>
      <xdr:col>18</xdr:col>
      <xdr:colOff>522531</xdr:colOff>
      <xdr:row>75</xdr:row>
      <xdr:rowOff>7116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D22500-6C27-45DF-9EFB-106C9BF69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60476</xdr:colOff>
      <xdr:row>78</xdr:row>
      <xdr:rowOff>107363</xdr:rowOff>
    </xdr:from>
    <xdr:to>
      <xdr:col>8</xdr:col>
      <xdr:colOff>477606</xdr:colOff>
      <xdr:row>97</xdr:row>
      <xdr:rowOff>108431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3F10B5-D1F6-415D-8E1C-B0500F74D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465666</xdr:colOff>
      <xdr:row>78</xdr:row>
      <xdr:rowOff>107363</xdr:rowOff>
    </xdr:from>
    <xdr:to>
      <xdr:col>19</xdr:col>
      <xdr:colOff>392940</xdr:colOff>
      <xdr:row>97</xdr:row>
      <xdr:rowOff>108431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00F5E0-2AAE-4D08-B87C-207F24EFA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465666</xdr:colOff>
      <xdr:row>78</xdr:row>
      <xdr:rowOff>107363</xdr:rowOff>
    </xdr:from>
    <xdr:to>
      <xdr:col>30</xdr:col>
      <xdr:colOff>392941</xdr:colOff>
      <xdr:row>97</xdr:row>
      <xdr:rowOff>108431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7ABA9B-21E9-491A-A362-7206B221F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477762</xdr:colOff>
      <xdr:row>100</xdr:row>
      <xdr:rowOff>77124</xdr:rowOff>
    </xdr:from>
    <xdr:to>
      <xdr:col>19</xdr:col>
      <xdr:colOff>340240</xdr:colOff>
      <xdr:row>119</xdr:row>
      <xdr:rowOff>78193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08DF05-2A10-4BA4-90B2-EE8558EE2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366001</xdr:colOff>
      <xdr:row>55</xdr:row>
      <xdr:rowOff>87417</xdr:rowOff>
    </xdr:from>
    <xdr:to>
      <xdr:col>25</xdr:col>
      <xdr:colOff>1087002</xdr:colOff>
      <xdr:row>74</xdr:row>
      <xdr:rowOff>88485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60A670-AD68-46F2-830B-DE9BE682F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603579</xdr:colOff>
      <xdr:row>55</xdr:row>
      <xdr:rowOff>91137</xdr:rowOff>
    </xdr:from>
    <xdr:to>
      <xdr:col>6</xdr:col>
      <xdr:colOff>615519</xdr:colOff>
      <xdr:row>74</xdr:row>
      <xdr:rowOff>92205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7B68C0-CE37-463C-B85C-FC5731801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194387</xdr:colOff>
      <xdr:row>55</xdr:row>
      <xdr:rowOff>80114</xdr:rowOff>
    </xdr:from>
    <xdr:to>
      <xdr:col>17</xdr:col>
      <xdr:colOff>56865</xdr:colOff>
      <xdr:row>74</xdr:row>
      <xdr:rowOff>81182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ADD036-EC38-4D51-B171-24B3A08CA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7</xdr:col>
      <xdr:colOff>11940</xdr:colOff>
      <xdr:row>97</xdr:row>
      <xdr:rowOff>1069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732077-EECE-4BBA-B928-B82465575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78</xdr:row>
      <xdr:rowOff>0</xdr:rowOff>
    </xdr:from>
    <xdr:to>
      <xdr:col>17</xdr:col>
      <xdr:colOff>568321</xdr:colOff>
      <xdr:row>97</xdr:row>
      <xdr:rowOff>1069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CA55EC-3A66-4274-B9C2-DF558C4A3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78</xdr:row>
      <xdr:rowOff>0</xdr:rowOff>
    </xdr:from>
    <xdr:to>
      <xdr:col>26</xdr:col>
      <xdr:colOff>900940</xdr:colOff>
      <xdr:row>97</xdr:row>
      <xdr:rowOff>1069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C397B0-AA64-437F-8FF4-9AB88AE27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12096</xdr:colOff>
      <xdr:row>99</xdr:row>
      <xdr:rowOff>151190</xdr:rowOff>
    </xdr:from>
    <xdr:to>
      <xdr:col>17</xdr:col>
      <xdr:colOff>515621</xdr:colOff>
      <xdr:row>118</xdr:row>
      <xdr:rowOff>152259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413280-5B88-4115-A20E-A6DCC661A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0</xdr:rowOff>
    </xdr:from>
    <xdr:to>
      <xdr:col>6</xdr:col>
      <xdr:colOff>574368</xdr:colOff>
      <xdr:row>76</xdr:row>
      <xdr:rowOff>1069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2131F-8470-4A4A-846F-8297F489A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468809</xdr:colOff>
      <xdr:row>57</xdr:row>
      <xdr:rowOff>1254</xdr:rowOff>
    </xdr:from>
    <xdr:to>
      <xdr:col>27</xdr:col>
      <xdr:colOff>361287</xdr:colOff>
      <xdr:row>76</xdr:row>
      <xdr:rowOff>2323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56DE1-CF74-4753-82D4-71D223A49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297196</xdr:colOff>
      <xdr:row>56</xdr:row>
      <xdr:rowOff>175380</xdr:rowOff>
    </xdr:from>
    <xdr:to>
      <xdr:col>17</xdr:col>
      <xdr:colOff>159673</xdr:colOff>
      <xdr:row>75</xdr:row>
      <xdr:rowOff>176448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6BD783-8829-4048-89DF-C03644A7E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181428</xdr:colOff>
      <xdr:row>79</xdr:row>
      <xdr:rowOff>95267</xdr:rowOff>
    </xdr:from>
    <xdr:to>
      <xdr:col>7</xdr:col>
      <xdr:colOff>114749</xdr:colOff>
      <xdr:row>98</xdr:row>
      <xdr:rowOff>96335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4223D1-598F-4FC3-B68E-761C65BF5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102808</xdr:colOff>
      <xdr:row>79</xdr:row>
      <xdr:rowOff>95267</xdr:rowOff>
    </xdr:from>
    <xdr:to>
      <xdr:col>18</xdr:col>
      <xdr:colOff>30082</xdr:colOff>
      <xdr:row>98</xdr:row>
      <xdr:rowOff>96335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580A1D-2E6A-41B8-8EC9-013D7D4AE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102810</xdr:colOff>
      <xdr:row>79</xdr:row>
      <xdr:rowOff>95267</xdr:rowOff>
    </xdr:from>
    <xdr:to>
      <xdr:col>28</xdr:col>
      <xdr:colOff>640893</xdr:colOff>
      <xdr:row>98</xdr:row>
      <xdr:rowOff>96335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8DA12E-95D2-40FA-9A62-65F949D5A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114904</xdr:colOff>
      <xdr:row>101</xdr:row>
      <xdr:rowOff>65028</xdr:rowOff>
    </xdr:from>
    <xdr:to>
      <xdr:col>17</xdr:col>
      <xdr:colOff>618429</xdr:colOff>
      <xdr:row>120</xdr:row>
      <xdr:rowOff>66096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B29683-948F-489F-83AB-E3FAD31C7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7</xdr:col>
      <xdr:colOff>608638</xdr:colOff>
      <xdr:row>76</xdr:row>
      <xdr:rowOff>146211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AD06A-505A-456B-8E4E-F9F715FA9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550452</xdr:colOff>
      <xdr:row>58</xdr:row>
      <xdr:rowOff>21415</xdr:rowOff>
    </xdr:from>
    <xdr:to>
      <xdr:col>28</xdr:col>
      <xdr:colOff>441922</xdr:colOff>
      <xdr:row>76</xdr:row>
      <xdr:rowOff>167626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0FC05-9E9B-49D7-A342-105B43716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388918</xdr:colOff>
      <xdr:row>58</xdr:row>
      <xdr:rowOff>14112</xdr:rowOff>
    </xdr:from>
    <xdr:to>
      <xdr:col>18</xdr:col>
      <xdr:colOff>241316</xdr:colOff>
      <xdr:row>76</xdr:row>
      <xdr:rowOff>160323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1B86ED-F8CC-416B-89EF-2874505CD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239888</xdr:colOff>
      <xdr:row>80</xdr:row>
      <xdr:rowOff>71077</xdr:rowOff>
    </xdr:from>
    <xdr:to>
      <xdr:col>8</xdr:col>
      <xdr:colOff>206471</xdr:colOff>
      <xdr:row>99</xdr:row>
      <xdr:rowOff>33843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1250F2-79BB-4CD7-B7AA-C678699A3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193522</xdr:colOff>
      <xdr:row>80</xdr:row>
      <xdr:rowOff>71077</xdr:rowOff>
    </xdr:from>
    <xdr:to>
      <xdr:col>19</xdr:col>
      <xdr:colOff>110717</xdr:colOff>
      <xdr:row>99</xdr:row>
      <xdr:rowOff>33843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FE150C-7AE3-4F1F-AE93-2C65B27EE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182437</xdr:colOff>
      <xdr:row>80</xdr:row>
      <xdr:rowOff>71077</xdr:rowOff>
    </xdr:from>
    <xdr:to>
      <xdr:col>30</xdr:col>
      <xdr:colOff>78463</xdr:colOff>
      <xdr:row>99</xdr:row>
      <xdr:rowOff>33843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41B333-9610-423A-BBC8-4A3AA4743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205618</xdr:colOff>
      <xdr:row>101</xdr:row>
      <xdr:rowOff>179934</xdr:rowOff>
    </xdr:from>
    <xdr:to>
      <xdr:col>19</xdr:col>
      <xdr:colOff>58017</xdr:colOff>
      <xdr:row>120</xdr:row>
      <xdr:rowOff>142700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1622E3-4066-4730-A2E7-71E868E49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8</xdr:col>
      <xdr:colOff>30084</xdr:colOff>
      <xdr:row>74</xdr:row>
      <xdr:rowOff>146211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20F84-6F44-46FF-8EFA-11FB0D443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113009</xdr:colOff>
      <xdr:row>56</xdr:row>
      <xdr:rowOff>7303</xdr:rowOff>
    </xdr:from>
    <xdr:to>
      <xdr:col>29</xdr:col>
      <xdr:colOff>4479</xdr:colOff>
      <xdr:row>74</xdr:row>
      <xdr:rowOff>153514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2D560A-160C-4A16-A7BC-ED6513538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212531</xdr:colOff>
      <xdr:row>56</xdr:row>
      <xdr:rowOff>0</xdr:rowOff>
    </xdr:from>
    <xdr:to>
      <xdr:col>18</xdr:col>
      <xdr:colOff>445928</xdr:colOff>
      <xdr:row>74</xdr:row>
      <xdr:rowOff>146211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2555D-9F3A-44C1-879F-066380208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78</xdr:row>
      <xdr:rowOff>56966</xdr:rowOff>
    </xdr:from>
    <xdr:to>
      <xdr:col>8</xdr:col>
      <xdr:colOff>30084</xdr:colOff>
      <xdr:row>97</xdr:row>
      <xdr:rowOff>19734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8830EE-A490-48CD-8678-6206A0D4C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38301</xdr:colOff>
      <xdr:row>78</xdr:row>
      <xdr:rowOff>56966</xdr:rowOff>
    </xdr:from>
    <xdr:to>
      <xdr:col>19</xdr:col>
      <xdr:colOff>315329</xdr:colOff>
      <xdr:row>97</xdr:row>
      <xdr:rowOff>19734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4671A3-ABC5-4153-AD7C-61F1F0E40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387049</xdr:colOff>
      <xdr:row>78</xdr:row>
      <xdr:rowOff>56966</xdr:rowOff>
    </xdr:from>
    <xdr:to>
      <xdr:col>30</xdr:col>
      <xdr:colOff>283076</xdr:colOff>
      <xdr:row>97</xdr:row>
      <xdr:rowOff>19734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4919A2-5A7D-4545-92A8-0479B2BDF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50397</xdr:colOff>
      <xdr:row>99</xdr:row>
      <xdr:rowOff>165823</xdr:rowOff>
    </xdr:from>
    <xdr:to>
      <xdr:col>19</xdr:col>
      <xdr:colOff>262629</xdr:colOff>
      <xdr:row>118</xdr:row>
      <xdr:rowOff>128590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3308EB-C031-4568-8B00-D233482F7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8</xdr:col>
      <xdr:colOff>265940</xdr:colOff>
      <xdr:row>75</xdr:row>
      <xdr:rowOff>1068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4E9F9-9F10-42D7-A269-FAA2AC35E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172477</xdr:colOff>
      <xdr:row>55</xdr:row>
      <xdr:rowOff>164541</xdr:rowOff>
    </xdr:from>
    <xdr:to>
      <xdr:col>29</xdr:col>
      <xdr:colOff>95193</xdr:colOff>
      <xdr:row>74</xdr:row>
      <xdr:rowOff>165609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D57952-6B88-4CEF-B8A8-B2FD3AD56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864</xdr:colOff>
      <xdr:row>55</xdr:row>
      <xdr:rowOff>157238</xdr:rowOff>
    </xdr:from>
    <xdr:to>
      <xdr:col>18</xdr:col>
      <xdr:colOff>504389</xdr:colOff>
      <xdr:row>74</xdr:row>
      <xdr:rowOff>158306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7DF61-CC53-48E6-8D8D-33F8C219A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193524</xdr:colOff>
      <xdr:row>78</xdr:row>
      <xdr:rowOff>77125</xdr:rowOff>
    </xdr:from>
    <xdr:to>
      <xdr:col>8</xdr:col>
      <xdr:colOff>459464</xdr:colOff>
      <xdr:row>97</xdr:row>
      <xdr:rowOff>78193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1F060B-4D21-45B6-8508-BB58C3F7D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447524</xdr:colOff>
      <xdr:row>78</xdr:row>
      <xdr:rowOff>77125</xdr:rowOff>
    </xdr:from>
    <xdr:to>
      <xdr:col>19</xdr:col>
      <xdr:colOff>374797</xdr:colOff>
      <xdr:row>97</xdr:row>
      <xdr:rowOff>78193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B3EFEA-FF58-4E8B-95E7-E1D068BF4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447524</xdr:colOff>
      <xdr:row>78</xdr:row>
      <xdr:rowOff>77125</xdr:rowOff>
    </xdr:from>
    <xdr:to>
      <xdr:col>30</xdr:col>
      <xdr:colOff>374799</xdr:colOff>
      <xdr:row>97</xdr:row>
      <xdr:rowOff>78193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2BF40B-C27B-4C56-B066-3BF6A9A18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459620</xdr:colOff>
      <xdr:row>100</xdr:row>
      <xdr:rowOff>46887</xdr:rowOff>
    </xdr:from>
    <xdr:to>
      <xdr:col>19</xdr:col>
      <xdr:colOff>322097</xdr:colOff>
      <xdr:row>119</xdr:row>
      <xdr:rowOff>47955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412FF2-1377-44DC-98AB-842779DC3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7</xdr:col>
      <xdr:colOff>30083</xdr:colOff>
      <xdr:row>74</xdr:row>
      <xdr:rowOff>146211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343FE-069F-4B60-AF9B-BF43BF8CF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529286</xdr:colOff>
      <xdr:row>55</xdr:row>
      <xdr:rowOff>176637</xdr:rowOff>
    </xdr:from>
    <xdr:to>
      <xdr:col>27</xdr:col>
      <xdr:colOff>420756</xdr:colOff>
      <xdr:row>74</xdr:row>
      <xdr:rowOff>139403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ECBE09-A7AB-44C5-888C-B08B3100C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367752</xdr:colOff>
      <xdr:row>55</xdr:row>
      <xdr:rowOff>169334</xdr:rowOff>
    </xdr:from>
    <xdr:to>
      <xdr:col>17</xdr:col>
      <xdr:colOff>220150</xdr:colOff>
      <xdr:row>74</xdr:row>
      <xdr:rowOff>132100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89B25E-CD24-4849-8888-CD76D9578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155222</xdr:colOff>
      <xdr:row>78</xdr:row>
      <xdr:rowOff>42855</xdr:rowOff>
    </xdr:from>
    <xdr:to>
      <xdr:col>7</xdr:col>
      <xdr:colOff>185305</xdr:colOff>
      <xdr:row>97</xdr:row>
      <xdr:rowOff>5622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641687-41A3-40B0-9EF8-1427E645F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172356</xdr:colOff>
      <xdr:row>78</xdr:row>
      <xdr:rowOff>42855</xdr:rowOff>
    </xdr:from>
    <xdr:to>
      <xdr:col>18</xdr:col>
      <xdr:colOff>89551</xdr:colOff>
      <xdr:row>97</xdr:row>
      <xdr:rowOff>5622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AF77E4-CE97-4B1C-990E-89C9BEE94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161271</xdr:colOff>
      <xdr:row>78</xdr:row>
      <xdr:rowOff>42855</xdr:rowOff>
    </xdr:from>
    <xdr:to>
      <xdr:col>29</xdr:col>
      <xdr:colOff>57297</xdr:colOff>
      <xdr:row>97</xdr:row>
      <xdr:rowOff>5622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21246C-608F-4581-99CE-B12EE8DAA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184452</xdr:colOff>
      <xdr:row>99</xdr:row>
      <xdr:rowOff>151711</xdr:rowOff>
    </xdr:from>
    <xdr:to>
      <xdr:col>18</xdr:col>
      <xdr:colOff>36851</xdr:colOff>
      <xdr:row>118</xdr:row>
      <xdr:rowOff>114479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375C6C-542F-41B4-BE5F-A20AB62E6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59</xdr:row>
      <xdr:rowOff>0</xdr:rowOff>
    </xdr:from>
    <xdr:to>
      <xdr:col>8</xdr:col>
      <xdr:colOff>269972</xdr:colOff>
      <xdr:row>77</xdr:row>
      <xdr:rowOff>146211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BA57D-DF30-460B-8C23-C43FC7E3F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155341</xdr:colOff>
      <xdr:row>59</xdr:row>
      <xdr:rowOff>7301</xdr:rowOff>
    </xdr:from>
    <xdr:to>
      <xdr:col>29</xdr:col>
      <xdr:colOff>46811</xdr:colOff>
      <xdr:row>77</xdr:row>
      <xdr:rowOff>153512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619E8-9073-4E0A-90C6-C925E3AD8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635863</xdr:colOff>
      <xdr:row>58</xdr:row>
      <xdr:rowOff>183443</xdr:rowOff>
    </xdr:from>
    <xdr:to>
      <xdr:col>18</xdr:col>
      <xdr:colOff>488262</xdr:colOff>
      <xdr:row>77</xdr:row>
      <xdr:rowOff>146209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30FA5F-1426-4FB6-9BDC-19E12F05F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183444</xdr:colOff>
      <xdr:row>81</xdr:row>
      <xdr:rowOff>56966</xdr:rowOff>
    </xdr:from>
    <xdr:to>
      <xdr:col>8</xdr:col>
      <xdr:colOff>453416</xdr:colOff>
      <xdr:row>100</xdr:row>
      <xdr:rowOff>19732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8679B3-F76B-460B-8FD6-232981E4C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440468</xdr:colOff>
      <xdr:row>81</xdr:row>
      <xdr:rowOff>56966</xdr:rowOff>
    </xdr:from>
    <xdr:to>
      <xdr:col>19</xdr:col>
      <xdr:colOff>357661</xdr:colOff>
      <xdr:row>100</xdr:row>
      <xdr:rowOff>19732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0C0F0F-7384-4EFA-9DFD-D0C427D64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429381</xdr:colOff>
      <xdr:row>81</xdr:row>
      <xdr:rowOff>56966</xdr:rowOff>
    </xdr:from>
    <xdr:to>
      <xdr:col>30</xdr:col>
      <xdr:colOff>325409</xdr:colOff>
      <xdr:row>100</xdr:row>
      <xdr:rowOff>19732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32141D-D08B-4266-AC59-698F3BE92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452564</xdr:colOff>
      <xdr:row>102</xdr:row>
      <xdr:rowOff>165822</xdr:rowOff>
    </xdr:from>
    <xdr:to>
      <xdr:col>19</xdr:col>
      <xdr:colOff>304961</xdr:colOff>
      <xdr:row>121</xdr:row>
      <xdr:rowOff>128588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536B3E-BB70-40E6-8E92-9DE90C7BF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8</xdr:col>
      <xdr:colOff>269972</xdr:colOff>
      <xdr:row>76</xdr:row>
      <xdr:rowOff>146211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E555D-DEFB-449E-8240-ABE948B81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677454</xdr:colOff>
      <xdr:row>57</xdr:row>
      <xdr:rowOff>148413</xdr:rowOff>
    </xdr:from>
    <xdr:to>
      <xdr:col>28</xdr:col>
      <xdr:colOff>25646</xdr:colOff>
      <xdr:row>76</xdr:row>
      <xdr:rowOff>111181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4B2BD-B337-4E9D-A589-1A44F247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134921</xdr:colOff>
      <xdr:row>57</xdr:row>
      <xdr:rowOff>141110</xdr:rowOff>
    </xdr:from>
    <xdr:to>
      <xdr:col>18</xdr:col>
      <xdr:colOff>368318</xdr:colOff>
      <xdr:row>76</xdr:row>
      <xdr:rowOff>103878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45BCD7-3BB0-44E7-A89C-9A9F8F98F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324557</xdr:colOff>
      <xdr:row>80</xdr:row>
      <xdr:rowOff>14633</xdr:rowOff>
    </xdr:from>
    <xdr:to>
      <xdr:col>8</xdr:col>
      <xdr:colOff>594529</xdr:colOff>
      <xdr:row>98</xdr:row>
      <xdr:rowOff>160844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0D9C8E-6920-4E65-B97F-83AF3BED5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581581</xdr:colOff>
      <xdr:row>80</xdr:row>
      <xdr:rowOff>14633</xdr:rowOff>
    </xdr:from>
    <xdr:to>
      <xdr:col>19</xdr:col>
      <xdr:colOff>40164</xdr:colOff>
      <xdr:row>98</xdr:row>
      <xdr:rowOff>160844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592F9E-25D2-4100-8BE2-E174DA5C5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753939</xdr:colOff>
      <xdr:row>80</xdr:row>
      <xdr:rowOff>14633</xdr:rowOff>
    </xdr:from>
    <xdr:to>
      <xdr:col>29</xdr:col>
      <xdr:colOff>304244</xdr:colOff>
      <xdr:row>98</xdr:row>
      <xdr:rowOff>160844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911BDA-A10F-4C3E-9E90-C74BEBBEA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593677</xdr:colOff>
      <xdr:row>101</xdr:row>
      <xdr:rowOff>123489</xdr:rowOff>
    </xdr:from>
    <xdr:to>
      <xdr:col>18</xdr:col>
      <xdr:colOff>827074</xdr:colOff>
      <xdr:row>120</xdr:row>
      <xdr:rowOff>86255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E0493F-8B60-4367-B237-FE9F96631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200282</xdr:colOff>
      <xdr:row>56</xdr:row>
      <xdr:rowOff>29059</xdr:rowOff>
    </xdr:from>
    <xdr:to>
      <xdr:col>28</xdr:col>
      <xdr:colOff>141849</xdr:colOff>
      <xdr:row>75</xdr:row>
      <xdr:rowOff>18033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B4DD5-8CF5-45F3-9C90-76E2C9BB1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616858</xdr:colOff>
      <xdr:row>55</xdr:row>
      <xdr:rowOff>174310</xdr:rowOff>
    </xdr:from>
    <xdr:to>
      <xdr:col>8</xdr:col>
      <xdr:colOff>594476</xdr:colOff>
      <xdr:row>74</xdr:row>
      <xdr:rowOff>164232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69446-0BF7-4DD9-9993-132BD41C4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24192</xdr:colOff>
      <xdr:row>56</xdr:row>
      <xdr:rowOff>20578</xdr:rowOff>
    </xdr:from>
    <xdr:to>
      <xdr:col>19</xdr:col>
      <xdr:colOff>344796</xdr:colOff>
      <xdr:row>75</xdr:row>
      <xdr:rowOff>14734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43E69E-5414-4E40-97F5-A1243FDF0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9</xdr:col>
      <xdr:colOff>5893</xdr:colOff>
      <xdr:row>97</xdr:row>
      <xdr:rowOff>1069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20DA19-F982-4A2D-8E8D-B78358413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635000</xdr:colOff>
      <xdr:row>78</xdr:row>
      <xdr:rowOff>0</xdr:rowOff>
    </xdr:from>
    <xdr:to>
      <xdr:col>19</xdr:col>
      <xdr:colOff>344558</xdr:colOff>
      <xdr:row>97</xdr:row>
      <xdr:rowOff>1069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CDE965-16E2-4726-9DC4-98E389287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417286</xdr:colOff>
      <xdr:row>78</xdr:row>
      <xdr:rowOff>0</xdr:rowOff>
    </xdr:from>
    <xdr:to>
      <xdr:col>28</xdr:col>
      <xdr:colOff>356655</xdr:colOff>
      <xdr:row>97</xdr:row>
      <xdr:rowOff>1069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C7B498-EFE5-4AE4-AF2F-2497FEEDD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6047</xdr:colOff>
      <xdr:row>99</xdr:row>
      <xdr:rowOff>151190</xdr:rowOff>
    </xdr:from>
    <xdr:to>
      <xdr:col>19</xdr:col>
      <xdr:colOff>291858</xdr:colOff>
      <xdr:row>118</xdr:row>
      <xdr:rowOff>152259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A7FC72-488E-406E-83C7-68279D600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E068BF-94A3-48B1-90AF-35C04DB88963}" name="Table1" displayName="Table1" ref="A1:B42" totalsRowCount="1" tableBorderDxfId="2">
  <autoFilter ref="A1:B41" xr:uid="{A3E068BF-94A3-48B1-90AF-35C04DB88963}"/>
  <tableColumns count="2">
    <tableColumn id="1" xr3:uid="{C7BCD559-71DC-42EC-B622-0AA8D8EF5D93}" name="Oil(BBLS)" totalsRowLabel="Total" dataDxfId="1" totalsRowDxfId="0"/>
    <tableColumn id="2" xr3:uid="{1998DAE8-0BD6-45DF-A930-C26AF007AD9F}" name="Column1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AEAD-411A-4BC6-964B-A5ECBA56C39E}">
  <dimension ref="A1:AG107"/>
  <sheetViews>
    <sheetView tabSelected="1" topLeftCell="B1" zoomScale="80" zoomScaleNormal="60" workbookViewId="0">
      <selection activeCell="B107" sqref="B107"/>
    </sheetView>
  </sheetViews>
  <sheetFormatPr defaultRowHeight="14.4" x14ac:dyDescent="0.3"/>
  <cols>
    <col min="1" max="1" width="9" bestFit="1" customWidth="1"/>
    <col min="2" max="2" width="30.88671875" customWidth="1"/>
    <col min="3" max="3" width="6.77734375" customWidth="1"/>
    <col min="4" max="6" width="9" bestFit="1" customWidth="1"/>
    <col min="7" max="7" width="31.33203125" customWidth="1"/>
    <col min="8" max="12" width="9" bestFit="1" customWidth="1"/>
    <col min="14" max="16" width="9" bestFit="1" customWidth="1"/>
    <col min="18" max="20" width="9" bestFit="1" customWidth="1"/>
    <col min="22" max="23" width="9" bestFit="1" customWidth="1"/>
    <col min="24" max="24" width="10.33203125" bestFit="1" customWidth="1"/>
    <col min="25" max="28" width="9" bestFit="1" customWidth="1"/>
    <col min="33" max="33" width="9" bestFit="1" customWidth="1"/>
  </cols>
  <sheetData>
    <row r="1" spans="1:33" x14ac:dyDescent="0.3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33" x14ac:dyDescent="0.3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33" x14ac:dyDescent="0.3">
      <c r="A3" s="53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</row>
    <row r="4" spans="1:33" ht="15" thickBot="1" x14ac:dyDescent="0.35">
      <c r="A4" s="56" t="s">
        <v>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8"/>
    </row>
    <row r="5" spans="1:33" ht="15" thickBot="1" x14ac:dyDescent="0.35">
      <c r="A5" s="59" t="s">
        <v>4</v>
      </c>
      <c r="B5" s="60"/>
      <c r="C5" s="61" t="s">
        <v>5</v>
      </c>
      <c r="D5" s="62"/>
      <c r="E5" s="62"/>
      <c r="F5" s="62"/>
      <c r="G5" s="63"/>
      <c r="H5" s="61" t="s">
        <v>6</v>
      </c>
      <c r="I5" s="62"/>
      <c r="J5" s="62"/>
      <c r="K5" s="62"/>
      <c r="L5" s="63"/>
      <c r="R5" s="47" t="s">
        <v>60</v>
      </c>
      <c r="S5" s="48"/>
      <c r="T5" s="49"/>
    </row>
    <row r="6" spans="1:33" ht="72" x14ac:dyDescent="0.3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12</v>
      </c>
      <c r="I6" s="1" t="s">
        <v>14</v>
      </c>
      <c r="J6" s="1" t="s">
        <v>11</v>
      </c>
      <c r="K6" s="1" t="s">
        <v>15</v>
      </c>
      <c r="L6" s="1" t="s">
        <v>16</v>
      </c>
      <c r="N6" s="9" t="s">
        <v>57</v>
      </c>
      <c r="O6" s="10" t="s">
        <v>58</v>
      </c>
      <c r="P6" s="11" t="s">
        <v>59</v>
      </c>
      <c r="R6" s="17" t="s">
        <v>61</v>
      </c>
      <c r="S6" s="18" t="s">
        <v>58</v>
      </c>
      <c r="T6" s="19" t="s">
        <v>59</v>
      </c>
      <c r="V6" s="26" t="s">
        <v>7</v>
      </c>
      <c r="W6" s="27" t="s">
        <v>9</v>
      </c>
      <c r="X6" s="27" t="s">
        <v>63</v>
      </c>
      <c r="Y6" s="27" t="s">
        <v>64</v>
      </c>
      <c r="Z6" s="27" t="s">
        <v>66</v>
      </c>
      <c r="AA6" s="27" t="s">
        <v>65</v>
      </c>
      <c r="AB6" s="27" t="s">
        <v>67</v>
      </c>
      <c r="AF6" s="25" t="s">
        <v>9</v>
      </c>
      <c r="AG6" s="25" t="s">
        <v>62</v>
      </c>
    </row>
    <row r="7" spans="1:33" ht="17.7" customHeight="1" thickBot="1" x14ac:dyDescent="0.35">
      <c r="A7" s="2">
        <v>2018</v>
      </c>
      <c r="B7" s="2" t="s">
        <v>17</v>
      </c>
      <c r="C7" s="2" t="s">
        <v>18</v>
      </c>
      <c r="D7" s="2">
        <v>0</v>
      </c>
      <c r="E7" s="2">
        <v>297</v>
      </c>
      <c r="F7" s="2">
        <v>0</v>
      </c>
      <c r="G7" s="2">
        <v>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N7" s="12">
        <f>D7/G7</f>
        <v>0</v>
      </c>
      <c r="O7">
        <f>E7/G7</f>
        <v>99</v>
      </c>
      <c r="P7" s="13">
        <f>F7/G7</f>
        <v>0</v>
      </c>
      <c r="R7" s="14">
        <f>SUM(N7:N9)/3</f>
        <v>511.07706093189967</v>
      </c>
      <c r="S7" s="15">
        <f>SUM(O7:O9)/3</f>
        <v>1070.8537634408603</v>
      </c>
      <c r="T7" s="16">
        <f>SUM(P7:P9)/3</f>
        <v>738.96953405017928</v>
      </c>
      <c r="V7" s="23">
        <v>2018</v>
      </c>
      <c r="W7" s="24">
        <f t="shared" ref="W7:W46" si="0">VLOOKUP(C7,$AF$7:$AG$18,2,FALSE)</f>
        <v>3</v>
      </c>
      <c r="X7" s="28">
        <f>DATE(V7,W7,1)</f>
        <v>43160</v>
      </c>
      <c r="Y7" s="29">
        <f>D7</f>
        <v>0</v>
      </c>
      <c r="Z7" s="24">
        <f>E7</f>
        <v>297</v>
      </c>
      <c r="AA7" s="24">
        <f>F7</f>
        <v>0</v>
      </c>
      <c r="AB7" s="30" t="e">
        <f>F7/(F7+D7)</f>
        <v>#DIV/0!</v>
      </c>
      <c r="AF7" s="24" t="s">
        <v>28</v>
      </c>
      <c r="AG7" s="24">
        <v>1</v>
      </c>
    </row>
    <row r="8" spans="1:33" ht="17.7" customHeight="1" x14ac:dyDescent="0.3">
      <c r="A8" s="2">
        <v>2018</v>
      </c>
      <c r="B8" s="2" t="s">
        <v>17</v>
      </c>
      <c r="C8" s="2" t="s">
        <v>19</v>
      </c>
      <c r="D8" s="2">
        <v>15395</v>
      </c>
      <c r="E8" s="2">
        <v>45852</v>
      </c>
      <c r="F8" s="2">
        <v>30515</v>
      </c>
      <c r="G8" s="2">
        <v>30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N8" s="12">
        <f t="shared" ref="N8:N46" si="1">D8/G8</f>
        <v>513.16666666666663</v>
      </c>
      <c r="O8">
        <f t="shared" ref="O8:O46" si="2">E8/G8</f>
        <v>1528.4</v>
      </c>
      <c r="P8" s="13">
        <f t="shared" ref="P8:P46" si="3">F8/G8</f>
        <v>1017.1666666666666</v>
      </c>
      <c r="V8" s="23">
        <v>2018</v>
      </c>
      <c r="W8" s="24">
        <f t="shared" si="0"/>
        <v>4</v>
      </c>
      <c r="X8" s="28">
        <f t="shared" ref="X8:X46" si="4">DATE(V8,W8,1)</f>
        <v>43191</v>
      </c>
      <c r="Y8" s="24">
        <f>Y7+D8</f>
        <v>15395</v>
      </c>
      <c r="Z8" s="24">
        <f>Z7+E8</f>
        <v>46149</v>
      </c>
      <c r="AA8" s="24">
        <f>AA7+F8</f>
        <v>30515</v>
      </c>
      <c r="AB8" s="30">
        <f t="shared" ref="AB8:AB46" si="5">F8/(F8+D8)</f>
        <v>0.66467000653452402</v>
      </c>
      <c r="AF8" s="24" t="s">
        <v>29</v>
      </c>
      <c r="AG8" s="24">
        <v>2</v>
      </c>
    </row>
    <row r="9" spans="1:33" ht="17.7" customHeight="1" x14ac:dyDescent="0.3">
      <c r="A9" s="2">
        <v>2018</v>
      </c>
      <c r="B9" s="2" t="s">
        <v>17</v>
      </c>
      <c r="C9" s="2" t="s">
        <v>20</v>
      </c>
      <c r="D9" s="2">
        <v>31622</v>
      </c>
      <c r="E9" s="2">
        <v>49140</v>
      </c>
      <c r="F9" s="2">
        <v>37192</v>
      </c>
      <c r="G9" s="2">
        <v>31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N9" s="12">
        <f t="shared" si="1"/>
        <v>1020.0645161290323</v>
      </c>
      <c r="O9">
        <f t="shared" si="2"/>
        <v>1585.1612903225807</v>
      </c>
      <c r="P9" s="13">
        <f t="shared" si="3"/>
        <v>1199.741935483871</v>
      </c>
      <c r="V9" s="23">
        <v>2018</v>
      </c>
      <c r="W9" s="24">
        <f t="shared" si="0"/>
        <v>5</v>
      </c>
      <c r="X9" s="28">
        <f t="shared" si="4"/>
        <v>43221</v>
      </c>
      <c r="Y9" s="24">
        <f>Y8+D9</f>
        <v>47017</v>
      </c>
      <c r="Z9" s="24">
        <f t="shared" ref="Z9:AA46" si="6">Z8+E9</f>
        <v>95289</v>
      </c>
      <c r="AA9" s="24">
        <f t="shared" si="6"/>
        <v>67707</v>
      </c>
      <c r="AB9" s="30">
        <f t="shared" si="5"/>
        <v>0.54047141570029356</v>
      </c>
      <c r="AF9" s="24" t="s">
        <v>18</v>
      </c>
      <c r="AG9" s="24">
        <v>3</v>
      </c>
    </row>
    <row r="10" spans="1:33" ht="17.7" customHeight="1" x14ac:dyDescent="0.3">
      <c r="A10" s="2">
        <v>2018</v>
      </c>
      <c r="B10" s="2" t="s">
        <v>17</v>
      </c>
      <c r="C10" s="2" t="s">
        <v>21</v>
      </c>
      <c r="D10" s="2">
        <v>23537</v>
      </c>
      <c r="E10" s="2">
        <v>47832</v>
      </c>
      <c r="F10" s="2">
        <v>25523</v>
      </c>
      <c r="G10" s="2">
        <v>30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N10" s="12">
        <f t="shared" si="1"/>
        <v>784.56666666666672</v>
      </c>
      <c r="O10">
        <f t="shared" si="2"/>
        <v>1594.4</v>
      </c>
      <c r="P10" s="13">
        <f t="shared" si="3"/>
        <v>850.76666666666665</v>
      </c>
      <c r="V10" s="23">
        <v>2018</v>
      </c>
      <c r="W10" s="24">
        <f t="shared" si="0"/>
        <v>6</v>
      </c>
      <c r="X10" s="28">
        <f t="shared" si="4"/>
        <v>43252</v>
      </c>
      <c r="Y10" s="24">
        <f t="shared" ref="Y10:Y46" si="7">Y9+D10</f>
        <v>70554</v>
      </c>
      <c r="Z10" s="24">
        <f t="shared" si="6"/>
        <v>143121</v>
      </c>
      <c r="AA10" s="24">
        <f t="shared" si="6"/>
        <v>93230</v>
      </c>
      <c r="AB10" s="30">
        <f t="shared" si="5"/>
        <v>0.52024052181002856</v>
      </c>
      <c r="AF10" s="24" t="s">
        <v>19</v>
      </c>
      <c r="AG10" s="24">
        <v>4</v>
      </c>
    </row>
    <row r="11" spans="1:33" ht="17.7" customHeight="1" x14ac:dyDescent="0.3">
      <c r="A11" s="2">
        <v>2018</v>
      </c>
      <c r="B11" s="2" t="s">
        <v>17</v>
      </c>
      <c r="C11" s="2" t="s">
        <v>22</v>
      </c>
      <c r="D11" s="2">
        <v>17336</v>
      </c>
      <c r="E11" s="2">
        <v>30078</v>
      </c>
      <c r="F11" s="2">
        <v>16880</v>
      </c>
      <c r="G11" s="2">
        <v>31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N11" s="12">
        <f t="shared" si="1"/>
        <v>559.22580645161293</v>
      </c>
      <c r="O11">
        <f>E11/G11</f>
        <v>970.25806451612902</v>
      </c>
      <c r="P11" s="13">
        <f t="shared" si="3"/>
        <v>544.51612903225805</v>
      </c>
      <c r="V11" s="23">
        <v>2018</v>
      </c>
      <c r="W11" s="24">
        <f t="shared" si="0"/>
        <v>7</v>
      </c>
      <c r="X11" s="28">
        <f t="shared" si="4"/>
        <v>43282</v>
      </c>
      <c r="Y11" s="24">
        <f t="shared" si="7"/>
        <v>87890</v>
      </c>
      <c r="Z11" s="24">
        <f t="shared" si="6"/>
        <v>173199</v>
      </c>
      <c r="AA11" s="24">
        <f t="shared" si="6"/>
        <v>110110</v>
      </c>
      <c r="AB11" s="30">
        <f t="shared" si="5"/>
        <v>0.49333645078325927</v>
      </c>
      <c r="AF11" s="24" t="s">
        <v>20</v>
      </c>
      <c r="AG11" s="24">
        <v>5</v>
      </c>
    </row>
    <row r="12" spans="1:33" ht="17.7" customHeight="1" x14ac:dyDescent="0.3">
      <c r="A12" s="2">
        <v>2018</v>
      </c>
      <c r="B12" s="2" t="s">
        <v>17</v>
      </c>
      <c r="C12" s="2" t="s">
        <v>23</v>
      </c>
      <c r="D12" s="2">
        <v>14355</v>
      </c>
      <c r="E12" s="2">
        <v>24455</v>
      </c>
      <c r="F12" s="2">
        <v>10971</v>
      </c>
      <c r="G12" s="2">
        <v>31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N12" s="12">
        <f t="shared" si="1"/>
        <v>463.06451612903226</v>
      </c>
      <c r="O12">
        <f t="shared" si="2"/>
        <v>788.87096774193549</v>
      </c>
      <c r="P12" s="13">
        <f t="shared" si="3"/>
        <v>353.90322580645159</v>
      </c>
      <c r="V12" s="23">
        <v>2018</v>
      </c>
      <c r="W12" s="24">
        <f t="shared" si="0"/>
        <v>8</v>
      </c>
      <c r="X12" s="28">
        <f t="shared" si="4"/>
        <v>43313</v>
      </c>
      <c r="Y12" s="24">
        <f t="shared" si="7"/>
        <v>102245</v>
      </c>
      <c r="Z12" s="24">
        <f t="shared" si="6"/>
        <v>197654</v>
      </c>
      <c r="AA12" s="24">
        <f t="shared" si="6"/>
        <v>121081</v>
      </c>
      <c r="AB12" s="30">
        <f t="shared" si="5"/>
        <v>0.43319118692253022</v>
      </c>
      <c r="AF12" s="24" t="s">
        <v>21</v>
      </c>
      <c r="AG12" s="24">
        <v>6</v>
      </c>
    </row>
    <row r="13" spans="1:33" ht="17.7" customHeight="1" x14ac:dyDescent="0.3">
      <c r="A13" s="2">
        <v>2018</v>
      </c>
      <c r="B13" s="2" t="s">
        <v>17</v>
      </c>
      <c r="C13" s="2" t="s">
        <v>24</v>
      </c>
      <c r="D13" s="2">
        <v>14956</v>
      </c>
      <c r="E13" s="2">
        <v>27094</v>
      </c>
      <c r="F13" s="2">
        <v>6227</v>
      </c>
      <c r="G13" s="2">
        <v>30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N13" s="12">
        <f t="shared" si="1"/>
        <v>498.53333333333336</v>
      </c>
      <c r="O13">
        <f t="shared" si="2"/>
        <v>903.13333333333333</v>
      </c>
      <c r="P13" s="13">
        <f t="shared" si="3"/>
        <v>207.56666666666666</v>
      </c>
      <c r="V13" s="23">
        <v>2018</v>
      </c>
      <c r="W13" s="24">
        <f t="shared" si="0"/>
        <v>9</v>
      </c>
      <c r="X13" s="28">
        <f t="shared" si="4"/>
        <v>43344</v>
      </c>
      <c r="Y13" s="24">
        <f t="shared" si="7"/>
        <v>117201</v>
      </c>
      <c r="Z13" s="24">
        <f t="shared" si="6"/>
        <v>224748</v>
      </c>
      <c r="AA13" s="24">
        <f t="shared" si="6"/>
        <v>127308</v>
      </c>
      <c r="AB13" s="30">
        <f t="shared" si="5"/>
        <v>0.29396213945144689</v>
      </c>
      <c r="AF13" s="24" t="s">
        <v>22</v>
      </c>
      <c r="AG13" s="24">
        <v>7</v>
      </c>
    </row>
    <row r="14" spans="1:33" ht="17.7" customHeight="1" x14ac:dyDescent="0.3">
      <c r="A14" s="2">
        <v>2018</v>
      </c>
      <c r="B14" s="2" t="s">
        <v>17</v>
      </c>
      <c r="C14" s="2" t="s">
        <v>25</v>
      </c>
      <c r="D14" s="2">
        <v>13299</v>
      </c>
      <c r="E14" s="2">
        <v>24779</v>
      </c>
      <c r="F14" s="2">
        <v>14888</v>
      </c>
      <c r="G14" s="2">
        <v>31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N14" s="12">
        <f t="shared" si="1"/>
        <v>429</v>
      </c>
      <c r="O14">
        <f t="shared" si="2"/>
        <v>799.32258064516134</v>
      </c>
      <c r="P14" s="13">
        <f t="shared" si="3"/>
        <v>480.25806451612902</v>
      </c>
      <c r="V14" s="23">
        <v>2018</v>
      </c>
      <c r="W14" s="24">
        <f t="shared" si="0"/>
        <v>10</v>
      </c>
      <c r="X14" s="28">
        <f t="shared" si="4"/>
        <v>43374</v>
      </c>
      <c r="Y14" s="24">
        <f t="shared" si="7"/>
        <v>130500</v>
      </c>
      <c r="Z14" s="24">
        <f t="shared" si="6"/>
        <v>249527</v>
      </c>
      <c r="AA14" s="24">
        <f t="shared" si="6"/>
        <v>142196</v>
      </c>
      <c r="AB14" s="30">
        <f t="shared" si="5"/>
        <v>0.5281867527583638</v>
      </c>
      <c r="AF14" s="24" t="s">
        <v>23</v>
      </c>
      <c r="AG14" s="24">
        <v>8</v>
      </c>
    </row>
    <row r="15" spans="1:33" ht="17.7" customHeight="1" x14ac:dyDescent="0.3">
      <c r="A15" s="2">
        <v>2018</v>
      </c>
      <c r="B15" s="2" t="s">
        <v>17</v>
      </c>
      <c r="C15" s="2" t="s">
        <v>26</v>
      </c>
      <c r="D15" s="2">
        <v>9178</v>
      </c>
      <c r="E15" s="2">
        <v>14388</v>
      </c>
      <c r="F15" s="2">
        <v>7969</v>
      </c>
      <c r="G15" s="2">
        <v>30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N15" s="12">
        <f t="shared" si="1"/>
        <v>305.93333333333334</v>
      </c>
      <c r="O15">
        <f t="shared" si="2"/>
        <v>479.6</v>
      </c>
      <c r="P15" s="13">
        <f t="shared" si="3"/>
        <v>265.63333333333333</v>
      </c>
      <c r="V15" s="23">
        <v>2018</v>
      </c>
      <c r="W15" s="24">
        <f t="shared" si="0"/>
        <v>11</v>
      </c>
      <c r="X15" s="28">
        <f t="shared" si="4"/>
        <v>43405</v>
      </c>
      <c r="Y15" s="24">
        <f t="shared" si="7"/>
        <v>139678</v>
      </c>
      <c r="Z15" s="24">
        <f t="shared" si="6"/>
        <v>263915</v>
      </c>
      <c r="AA15" s="24">
        <f t="shared" si="6"/>
        <v>150165</v>
      </c>
      <c r="AB15" s="30">
        <f t="shared" si="5"/>
        <v>0.46474601971190294</v>
      </c>
      <c r="AF15" s="24" t="s">
        <v>24</v>
      </c>
      <c r="AG15" s="24">
        <v>9</v>
      </c>
    </row>
    <row r="16" spans="1:33" ht="17.7" customHeight="1" x14ac:dyDescent="0.3">
      <c r="A16" s="2">
        <v>2018</v>
      </c>
      <c r="B16" s="2" t="s">
        <v>17</v>
      </c>
      <c r="C16" s="2" t="s">
        <v>27</v>
      </c>
      <c r="D16" s="2">
        <v>11175</v>
      </c>
      <c r="E16" s="2">
        <v>20126</v>
      </c>
      <c r="F16" s="2">
        <v>11054</v>
      </c>
      <c r="G16" s="2">
        <v>31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N16" s="12">
        <f t="shared" si="1"/>
        <v>360.48387096774195</v>
      </c>
      <c r="O16">
        <f t="shared" si="2"/>
        <v>649.22580645161293</v>
      </c>
      <c r="P16" s="13">
        <f t="shared" si="3"/>
        <v>356.58064516129031</v>
      </c>
      <c r="V16" s="23">
        <v>2018</v>
      </c>
      <c r="W16" s="24">
        <f t="shared" si="0"/>
        <v>12</v>
      </c>
      <c r="X16" s="28">
        <f t="shared" si="4"/>
        <v>43435</v>
      </c>
      <c r="Y16" s="24">
        <f t="shared" si="7"/>
        <v>150853</v>
      </c>
      <c r="Z16" s="24">
        <f t="shared" si="6"/>
        <v>284041</v>
      </c>
      <c r="AA16" s="24">
        <f t="shared" si="6"/>
        <v>161219</v>
      </c>
      <c r="AB16" s="30">
        <f t="shared" si="5"/>
        <v>0.49727833010931666</v>
      </c>
      <c r="AF16" s="24" t="s">
        <v>25</v>
      </c>
      <c r="AG16" s="24">
        <v>10</v>
      </c>
    </row>
    <row r="17" spans="1:33" ht="17.7" customHeight="1" x14ac:dyDescent="0.3">
      <c r="A17" s="2">
        <v>2019</v>
      </c>
      <c r="B17" s="2" t="s">
        <v>17</v>
      </c>
      <c r="C17" s="2" t="s">
        <v>28</v>
      </c>
      <c r="D17" s="2">
        <v>6110</v>
      </c>
      <c r="E17" s="2">
        <v>10544</v>
      </c>
      <c r="F17" s="2">
        <v>9385</v>
      </c>
      <c r="G17" s="2">
        <v>31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N17" s="12">
        <f t="shared" si="1"/>
        <v>197.09677419354838</v>
      </c>
      <c r="O17">
        <f t="shared" si="2"/>
        <v>340.12903225806451</v>
      </c>
      <c r="P17" s="13">
        <f t="shared" si="3"/>
        <v>302.74193548387098</v>
      </c>
      <c r="V17" s="23">
        <v>2019</v>
      </c>
      <c r="W17" s="24">
        <f t="shared" si="0"/>
        <v>1</v>
      </c>
      <c r="X17" s="28">
        <f t="shared" si="4"/>
        <v>43466</v>
      </c>
      <c r="Y17" s="24">
        <f t="shared" si="7"/>
        <v>156963</v>
      </c>
      <c r="Z17" s="24">
        <f t="shared" si="6"/>
        <v>294585</v>
      </c>
      <c r="AA17" s="24">
        <f t="shared" si="6"/>
        <v>170604</v>
      </c>
      <c r="AB17" s="30">
        <f t="shared" si="5"/>
        <v>0.6056792513714101</v>
      </c>
      <c r="AF17" s="24" t="s">
        <v>26</v>
      </c>
      <c r="AG17" s="24">
        <v>11</v>
      </c>
    </row>
    <row r="18" spans="1:33" ht="17.7" customHeight="1" x14ac:dyDescent="0.3">
      <c r="A18" s="2">
        <v>2019</v>
      </c>
      <c r="B18" s="2" t="s">
        <v>17</v>
      </c>
      <c r="C18" s="2" t="s">
        <v>29</v>
      </c>
      <c r="D18" s="2">
        <v>5703</v>
      </c>
      <c r="E18" s="2">
        <v>3997</v>
      </c>
      <c r="F18" s="2">
        <v>28667</v>
      </c>
      <c r="G18" s="2">
        <v>28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N18" s="12">
        <f t="shared" si="1"/>
        <v>203.67857142857142</v>
      </c>
      <c r="O18">
        <f t="shared" si="2"/>
        <v>142.75</v>
      </c>
      <c r="P18" s="13">
        <f t="shared" si="3"/>
        <v>1023.8214285714286</v>
      </c>
      <c r="V18" s="23">
        <v>2019</v>
      </c>
      <c r="W18" s="24">
        <f t="shared" si="0"/>
        <v>2</v>
      </c>
      <c r="X18" s="28">
        <f t="shared" si="4"/>
        <v>43497</v>
      </c>
      <c r="Y18" s="24">
        <f t="shared" si="7"/>
        <v>162666</v>
      </c>
      <c r="Z18" s="24">
        <f t="shared" si="6"/>
        <v>298582</v>
      </c>
      <c r="AA18" s="24">
        <f t="shared" si="6"/>
        <v>199271</v>
      </c>
      <c r="AB18" s="30">
        <f t="shared" si="5"/>
        <v>0.83407041024148965</v>
      </c>
      <c r="AF18" s="24" t="s">
        <v>27</v>
      </c>
      <c r="AG18" s="24">
        <v>12</v>
      </c>
    </row>
    <row r="19" spans="1:33" ht="17.7" customHeight="1" x14ac:dyDescent="0.3">
      <c r="A19" s="2">
        <v>2019</v>
      </c>
      <c r="B19" s="2" t="s">
        <v>17</v>
      </c>
      <c r="C19" s="2" t="s">
        <v>18</v>
      </c>
      <c r="D19" s="2">
        <v>7872</v>
      </c>
      <c r="E19" s="2">
        <v>9637</v>
      </c>
      <c r="F19" s="2">
        <v>23391</v>
      </c>
      <c r="G19" s="2">
        <v>31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N19" s="12">
        <f t="shared" si="1"/>
        <v>253.93548387096774</v>
      </c>
      <c r="O19">
        <f t="shared" si="2"/>
        <v>310.87096774193549</v>
      </c>
      <c r="P19" s="13">
        <f t="shared" si="3"/>
        <v>754.54838709677415</v>
      </c>
      <c r="V19" s="23">
        <v>2019</v>
      </c>
      <c r="W19" s="24">
        <f t="shared" si="0"/>
        <v>3</v>
      </c>
      <c r="X19" s="28">
        <f t="shared" si="4"/>
        <v>43525</v>
      </c>
      <c r="Y19" s="24">
        <f t="shared" si="7"/>
        <v>170538</v>
      </c>
      <c r="Z19" s="24">
        <f t="shared" si="6"/>
        <v>308219</v>
      </c>
      <c r="AA19" s="24">
        <f t="shared" si="6"/>
        <v>222662</v>
      </c>
      <c r="AB19" s="30">
        <f t="shared" si="5"/>
        <v>0.74820074848862872</v>
      </c>
    </row>
    <row r="20" spans="1:33" ht="17.7" customHeight="1" x14ac:dyDescent="0.3">
      <c r="A20" s="2">
        <v>2019</v>
      </c>
      <c r="B20" s="2" t="s">
        <v>17</v>
      </c>
      <c r="C20" s="2" t="s">
        <v>19</v>
      </c>
      <c r="D20" s="2">
        <v>8824</v>
      </c>
      <c r="E20" s="2">
        <v>12099</v>
      </c>
      <c r="F20" s="2">
        <v>13393</v>
      </c>
      <c r="G20" s="2">
        <v>30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N20" s="12">
        <f t="shared" si="1"/>
        <v>294.13333333333333</v>
      </c>
      <c r="O20">
        <f t="shared" si="2"/>
        <v>403.3</v>
      </c>
      <c r="P20" s="13">
        <f t="shared" si="3"/>
        <v>446.43333333333334</v>
      </c>
      <c r="V20" s="23">
        <v>2019</v>
      </c>
      <c r="W20" s="24">
        <f t="shared" si="0"/>
        <v>4</v>
      </c>
      <c r="X20" s="28">
        <f t="shared" si="4"/>
        <v>43556</v>
      </c>
      <c r="Y20" s="24">
        <f t="shared" si="7"/>
        <v>179362</v>
      </c>
      <c r="Z20" s="24">
        <f t="shared" si="6"/>
        <v>320318</v>
      </c>
      <c r="AA20" s="24">
        <f t="shared" si="6"/>
        <v>236055</v>
      </c>
      <c r="AB20" s="30">
        <f t="shared" si="5"/>
        <v>0.60282666426610254</v>
      </c>
    </row>
    <row r="21" spans="1:33" ht="17.7" customHeight="1" x14ac:dyDescent="0.3">
      <c r="A21" s="2">
        <v>2019</v>
      </c>
      <c r="B21" s="2" t="s">
        <v>17</v>
      </c>
      <c r="C21" s="2" t="s">
        <v>20</v>
      </c>
      <c r="D21" s="2">
        <v>7844</v>
      </c>
      <c r="E21" s="2">
        <v>12576</v>
      </c>
      <c r="F21" s="2">
        <v>12252</v>
      </c>
      <c r="G21" s="2">
        <v>31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N21" s="12">
        <f t="shared" si="1"/>
        <v>253.03225806451613</v>
      </c>
      <c r="O21">
        <f t="shared" si="2"/>
        <v>405.67741935483872</v>
      </c>
      <c r="P21" s="13">
        <f t="shared" si="3"/>
        <v>395.22580645161293</v>
      </c>
      <c r="V21" s="23">
        <v>2019</v>
      </c>
      <c r="W21" s="24">
        <f t="shared" si="0"/>
        <v>5</v>
      </c>
      <c r="X21" s="28">
        <f t="shared" si="4"/>
        <v>43586</v>
      </c>
      <c r="Y21" s="24">
        <f t="shared" si="7"/>
        <v>187206</v>
      </c>
      <c r="Z21" s="24">
        <f t="shared" si="6"/>
        <v>332894</v>
      </c>
      <c r="AA21" s="24">
        <f t="shared" si="6"/>
        <v>248307</v>
      </c>
      <c r="AB21" s="30">
        <f t="shared" si="5"/>
        <v>0.60967356687898089</v>
      </c>
    </row>
    <row r="22" spans="1:33" ht="17.7" customHeight="1" x14ac:dyDescent="0.3">
      <c r="A22" s="2">
        <v>2019</v>
      </c>
      <c r="B22" s="2" t="s">
        <v>17</v>
      </c>
      <c r="C22" s="2" t="s">
        <v>21</v>
      </c>
      <c r="D22" s="2">
        <v>7019</v>
      </c>
      <c r="E22" s="2">
        <v>12501</v>
      </c>
      <c r="F22" s="2">
        <v>10871</v>
      </c>
      <c r="G22" s="2">
        <v>30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N22" s="12">
        <f t="shared" si="1"/>
        <v>233.96666666666667</v>
      </c>
      <c r="O22">
        <f t="shared" si="2"/>
        <v>416.7</v>
      </c>
      <c r="P22" s="13">
        <f t="shared" si="3"/>
        <v>362.36666666666667</v>
      </c>
      <c r="V22" s="23">
        <v>2019</v>
      </c>
      <c r="W22" s="24">
        <f t="shared" si="0"/>
        <v>6</v>
      </c>
      <c r="X22" s="28">
        <f t="shared" si="4"/>
        <v>43617</v>
      </c>
      <c r="Y22" s="24">
        <f t="shared" si="7"/>
        <v>194225</v>
      </c>
      <c r="Z22" s="24">
        <f t="shared" si="6"/>
        <v>345395</v>
      </c>
      <c r="AA22" s="24">
        <f t="shared" si="6"/>
        <v>259178</v>
      </c>
      <c r="AB22" s="30">
        <f t="shared" si="5"/>
        <v>0.60765790944661824</v>
      </c>
    </row>
    <row r="23" spans="1:33" ht="17.7" customHeight="1" x14ac:dyDescent="0.3">
      <c r="A23" s="2">
        <v>2019</v>
      </c>
      <c r="B23" s="2" t="s">
        <v>17</v>
      </c>
      <c r="C23" s="2" t="s">
        <v>22</v>
      </c>
      <c r="D23" s="2">
        <v>7081</v>
      </c>
      <c r="E23" s="2">
        <v>13172</v>
      </c>
      <c r="F23" s="2">
        <v>8677</v>
      </c>
      <c r="G23" s="2">
        <v>31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N23" s="12">
        <f t="shared" si="1"/>
        <v>228.41935483870967</v>
      </c>
      <c r="O23">
        <f t="shared" si="2"/>
        <v>424.90322580645159</v>
      </c>
      <c r="P23" s="13">
        <f t="shared" si="3"/>
        <v>279.90322580645159</v>
      </c>
      <c r="V23" s="23">
        <v>2019</v>
      </c>
      <c r="W23" s="24">
        <f t="shared" si="0"/>
        <v>7</v>
      </c>
      <c r="X23" s="28">
        <f t="shared" si="4"/>
        <v>43647</v>
      </c>
      <c r="Y23" s="24">
        <f t="shared" si="7"/>
        <v>201306</v>
      </c>
      <c r="Z23" s="24">
        <f t="shared" si="6"/>
        <v>358567</v>
      </c>
      <c r="AA23" s="24">
        <f t="shared" si="6"/>
        <v>267855</v>
      </c>
      <c r="AB23" s="30">
        <f t="shared" si="5"/>
        <v>0.55064094428226928</v>
      </c>
    </row>
    <row r="24" spans="1:33" ht="17.7" customHeight="1" x14ac:dyDescent="0.3">
      <c r="A24" s="2">
        <v>2019</v>
      </c>
      <c r="B24" s="2" t="s">
        <v>17</v>
      </c>
      <c r="C24" s="2" t="s">
        <v>23</v>
      </c>
      <c r="D24" s="2">
        <v>6298</v>
      </c>
      <c r="E24" s="2">
        <v>12990</v>
      </c>
      <c r="F24" s="2">
        <v>12176</v>
      </c>
      <c r="G24" s="2">
        <v>31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N24" s="12">
        <f t="shared" si="1"/>
        <v>203.16129032258064</v>
      </c>
      <c r="O24">
        <f t="shared" si="2"/>
        <v>419.03225806451616</v>
      </c>
      <c r="P24" s="13">
        <f t="shared" si="3"/>
        <v>392.77419354838707</v>
      </c>
      <c r="V24" s="23">
        <v>2019</v>
      </c>
      <c r="W24" s="24">
        <f t="shared" si="0"/>
        <v>8</v>
      </c>
      <c r="X24" s="28">
        <f t="shared" si="4"/>
        <v>43678</v>
      </c>
      <c r="Y24" s="24">
        <f t="shared" si="7"/>
        <v>207604</v>
      </c>
      <c r="Z24" s="24">
        <f t="shared" si="6"/>
        <v>371557</v>
      </c>
      <c r="AA24" s="24">
        <f t="shared" si="6"/>
        <v>280031</v>
      </c>
      <c r="AB24" s="30">
        <f t="shared" si="5"/>
        <v>0.65908844863050775</v>
      </c>
    </row>
    <row r="25" spans="1:33" ht="17.7" customHeight="1" x14ac:dyDescent="0.3">
      <c r="A25" s="2">
        <v>2019</v>
      </c>
      <c r="B25" s="2" t="s">
        <v>17</v>
      </c>
      <c r="C25" s="2" t="s">
        <v>24</v>
      </c>
      <c r="D25" s="2">
        <v>5849</v>
      </c>
      <c r="E25" s="2">
        <v>12362</v>
      </c>
      <c r="F25" s="2">
        <v>8902</v>
      </c>
      <c r="G25" s="2">
        <v>30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N25" s="12">
        <f t="shared" si="1"/>
        <v>194.96666666666667</v>
      </c>
      <c r="O25">
        <f t="shared" si="2"/>
        <v>412.06666666666666</v>
      </c>
      <c r="P25" s="13">
        <f t="shared" si="3"/>
        <v>296.73333333333335</v>
      </c>
      <c r="V25" s="23">
        <v>2019</v>
      </c>
      <c r="W25" s="24">
        <f t="shared" si="0"/>
        <v>9</v>
      </c>
      <c r="X25" s="28">
        <f t="shared" si="4"/>
        <v>43709</v>
      </c>
      <c r="Y25" s="24">
        <f t="shared" si="7"/>
        <v>213453</v>
      </c>
      <c r="Z25" s="24">
        <f t="shared" si="6"/>
        <v>383919</v>
      </c>
      <c r="AA25" s="24">
        <f t="shared" si="6"/>
        <v>288933</v>
      </c>
      <c r="AB25" s="30">
        <f t="shared" si="5"/>
        <v>0.60348450952477795</v>
      </c>
    </row>
    <row r="26" spans="1:33" ht="17.7" customHeight="1" x14ac:dyDescent="0.3">
      <c r="A26" s="2">
        <v>2019</v>
      </c>
      <c r="B26" s="2" t="s">
        <v>17</v>
      </c>
      <c r="C26" s="2" t="s">
        <v>25</v>
      </c>
      <c r="D26" s="2">
        <v>5624</v>
      </c>
      <c r="E26" s="2">
        <v>9692</v>
      </c>
      <c r="F26" s="2">
        <v>6614</v>
      </c>
      <c r="G26" s="2">
        <v>29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N26" s="12">
        <f t="shared" si="1"/>
        <v>193.93103448275863</v>
      </c>
      <c r="O26">
        <f t="shared" si="2"/>
        <v>334.20689655172413</v>
      </c>
      <c r="P26" s="13">
        <f t="shared" si="3"/>
        <v>228.06896551724137</v>
      </c>
      <c r="V26" s="23">
        <v>2019</v>
      </c>
      <c r="W26" s="24">
        <f t="shared" si="0"/>
        <v>10</v>
      </c>
      <c r="X26" s="28">
        <f t="shared" si="4"/>
        <v>43739</v>
      </c>
      <c r="Y26" s="24">
        <f t="shared" si="7"/>
        <v>219077</v>
      </c>
      <c r="Z26" s="24">
        <f t="shared" si="6"/>
        <v>393611</v>
      </c>
      <c r="AA26" s="24">
        <f t="shared" si="6"/>
        <v>295547</v>
      </c>
      <c r="AB26" s="30">
        <f t="shared" si="5"/>
        <v>0.54044778558588003</v>
      </c>
    </row>
    <row r="27" spans="1:33" ht="17.7" customHeight="1" x14ac:dyDescent="0.3">
      <c r="A27" s="2">
        <v>2019</v>
      </c>
      <c r="B27" s="2" t="s">
        <v>17</v>
      </c>
      <c r="C27" s="2" t="s">
        <v>26</v>
      </c>
      <c r="D27" s="2">
        <v>5735</v>
      </c>
      <c r="E27" s="2">
        <v>11414</v>
      </c>
      <c r="F27" s="2">
        <v>7218</v>
      </c>
      <c r="G27" s="2">
        <v>30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N27" s="12">
        <f t="shared" si="1"/>
        <v>191.16666666666666</v>
      </c>
      <c r="O27">
        <f t="shared" si="2"/>
        <v>380.46666666666664</v>
      </c>
      <c r="P27" s="13">
        <f t="shared" si="3"/>
        <v>240.6</v>
      </c>
      <c r="V27" s="23">
        <v>2019</v>
      </c>
      <c r="W27" s="24">
        <f t="shared" si="0"/>
        <v>11</v>
      </c>
      <c r="X27" s="28">
        <f t="shared" si="4"/>
        <v>43770</v>
      </c>
      <c r="Y27" s="24">
        <f t="shared" si="7"/>
        <v>224812</v>
      </c>
      <c r="Z27" s="24">
        <f t="shared" si="6"/>
        <v>405025</v>
      </c>
      <c r="AA27" s="24">
        <f t="shared" si="6"/>
        <v>302765</v>
      </c>
      <c r="AB27" s="30">
        <f t="shared" si="5"/>
        <v>0.55724542577009184</v>
      </c>
    </row>
    <row r="28" spans="1:33" ht="17.7" customHeight="1" x14ac:dyDescent="0.3">
      <c r="A28" s="2">
        <v>2019</v>
      </c>
      <c r="B28" s="2" t="s">
        <v>17</v>
      </c>
      <c r="C28" s="2" t="s">
        <v>27</v>
      </c>
      <c r="D28" s="2">
        <v>5403</v>
      </c>
      <c r="E28" s="2">
        <v>12033</v>
      </c>
      <c r="F28" s="2">
        <v>6485</v>
      </c>
      <c r="G28" s="2">
        <v>31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N28" s="12">
        <f t="shared" si="1"/>
        <v>174.29032258064515</v>
      </c>
      <c r="O28">
        <f t="shared" si="2"/>
        <v>388.16129032258067</v>
      </c>
      <c r="P28" s="13">
        <f t="shared" si="3"/>
        <v>209.19354838709677</v>
      </c>
      <c r="V28" s="23">
        <v>2019</v>
      </c>
      <c r="W28" s="24">
        <f t="shared" si="0"/>
        <v>12</v>
      </c>
      <c r="X28" s="28">
        <f t="shared" si="4"/>
        <v>43800</v>
      </c>
      <c r="Y28" s="24">
        <f t="shared" si="7"/>
        <v>230215</v>
      </c>
      <c r="Z28" s="24">
        <f t="shared" si="6"/>
        <v>417058</v>
      </c>
      <c r="AA28" s="24">
        <f t="shared" si="6"/>
        <v>309250</v>
      </c>
      <c r="AB28" s="30">
        <f t="shared" si="5"/>
        <v>0.54550807537012114</v>
      </c>
    </row>
    <row r="29" spans="1:33" ht="17.7" customHeight="1" x14ac:dyDescent="0.3">
      <c r="A29" s="2">
        <v>2020</v>
      </c>
      <c r="B29" s="2" t="s">
        <v>17</v>
      </c>
      <c r="C29" s="2" t="s">
        <v>28</v>
      </c>
      <c r="D29" s="2">
        <v>5139</v>
      </c>
      <c r="E29" s="2">
        <v>12991</v>
      </c>
      <c r="F29" s="2">
        <v>5831</v>
      </c>
      <c r="G29" s="2">
        <v>31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N29" s="12">
        <f t="shared" si="1"/>
        <v>165.7741935483871</v>
      </c>
      <c r="O29">
        <f t="shared" si="2"/>
        <v>419.06451612903226</v>
      </c>
      <c r="P29" s="13">
        <f t="shared" si="3"/>
        <v>188.09677419354838</v>
      </c>
      <c r="V29" s="23">
        <v>2020</v>
      </c>
      <c r="W29" s="24">
        <f t="shared" si="0"/>
        <v>1</v>
      </c>
      <c r="X29" s="28">
        <f t="shared" si="4"/>
        <v>43831</v>
      </c>
      <c r="Y29" s="24">
        <f t="shared" si="7"/>
        <v>235354</v>
      </c>
      <c r="Z29" s="24">
        <f t="shared" si="6"/>
        <v>430049</v>
      </c>
      <c r="AA29" s="24">
        <f t="shared" si="6"/>
        <v>315081</v>
      </c>
      <c r="AB29" s="30">
        <f t="shared" si="5"/>
        <v>0.5315405651777575</v>
      </c>
    </row>
    <row r="30" spans="1:33" ht="17.7" customHeight="1" x14ac:dyDescent="0.3">
      <c r="A30" s="2">
        <v>2020</v>
      </c>
      <c r="B30" s="2" t="s">
        <v>17</v>
      </c>
      <c r="C30" s="2" t="s">
        <v>29</v>
      </c>
      <c r="D30" s="2">
        <v>4741</v>
      </c>
      <c r="E30" s="2">
        <v>12368</v>
      </c>
      <c r="F30" s="2">
        <v>5784</v>
      </c>
      <c r="G30" s="2">
        <v>29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N30" s="12">
        <f t="shared" si="1"/>
        <v>163.48275862068965</v>
      </c>
      <c r="O30">
        <f t="shared" si="2"/>
        <v>426.48275862068965</v>
      </c>
      <c r="P30" s="13">
        <f t="shared" si="3"/>
        <v>199.44827586206895</v>
      </c>
      <c r="V30" s="23">
        <v>2020</v>
      </c>
      <c r="W30" s="24">
        <f t="shared" si="0"/>
        <v>2</v>
      </c>
      <c r="X30" s="28">
        <f t="shared" si="4"/>
        <v>43862</v>
      </c>
      <c r="Y30" s="24">
        <f t="shared" si="7"/>
        <v>240095</v>
      </c>
      <c r="Z30" s="24">
        <f t="shared" si="6"/>
        <v>442417</v>
      </c>
      <c r="AA30" s="24">
        <f t="shared" si="6"/>
        <v>320865</v>
      </c>
      <c r="AB30" s="30">
        <f t="shared" si="5"/>
        <v>0.54954869358669833</v>
      </c>
    </row>
    <row r="31" spans="1:33" ht="17.7" customHeight="1" x14ac:dyDescent="0.3">
      <c r="A31" s="2">
        <v>2020</v>
      </c>
      <c r="B31" s="2" t="s">
        <v>17</v>
      </c>
      <c r="C31" s="2" t="s">
        <v>18</v>
      </c>
      <c r="D31" s="2">
        <v>5198</v>
      </c>
      <c r="E31" s="2">
        <v>13912</v>
      </c>
      <c r="F31" s="2">
        <v>5767</v>
      </c>
      <c r="G31" s="2">
        <v>31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N31" s="12">
        <f t="shared" si="1"/>
        <v>167.67741935483872</v>
      </c>
      <c r="O31">
        <f t="shared" si="2"/>
        <v>448.77419354838707</v>
      </c>
      <c r="P31" s="13">
        <f t="shared" si="3"/>
        <v>186.03225806451613</v>
      </c>
      <c r="V31" s="23">
        <v>2020</v>
      </c>
      <c r="W31" s="24">
        <f t="shared" si="0"/>
        <v>3</v>
      </c>
      <c r="X31" s="28">
        <f t="shared" si="4"/>
        <v>43891</v>
      </c>
      <c r="Y31" s="24">
        <f t="shared" si="7"/>
        <v>245293</v>
      </c>
      <c r="Z31" s="24">
        <f t="shared" si="6"/>
        <v>456329</v>
      </c>
      <c r="AA31" s="24">
        <f t="shared" si="6"/>
        <v>326632</v>
      </c>
      <c r="AB31" s="30">
        <f t="shared" si="5"/>
        <v>0.52594619243046059</v>
      </c>
    </row>
    <row r="32" spans="1:33" ht="17.7" customHeight="1" x14ac:dyDescent="0.3">
      <c r="A32" s="2">
        <v>2020</v>
      </c>
      <c r="B32" s="2" t="s">
        <v>17</v>
      </c>
      <c r="C32" s="2" t="s">
        <v>19</v>
      </c>
      <c r="D32" s="2">
        <v>4532</v>
      </c>
      <c r="E32" s="2">
        <v>12207</v>
      </c>
      <c r="F32" s="2">
        <v>4883</v>
      </c>
      <c r="G32" s="2">
        <v>30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N32" s="12">
        <f t="shared" si="1"/>
        <v>151.06666666666666</v>
      </c>
      <c r="O32">
        <f t="shared" si="2"/>
        <v>406.9</v>
      </c>
      <c r="P32" s="13">
        <f t="shared" si="3"/>
        <v>162.76666666666668</v>
      </c>
      <c r="V32" s="23">
        <v>2020</v>
      </c>
      <c r="W32" s="24">
        <f t="shared" si="0"/>
        <v>4</v>
      </c>
      <c r="X32" s="28">
        <f t="shared" si="4"/>
        <v>43922</v>
      </c>
      <c r="Y32" s="24">
        <f t="shared" si="7"/>
        <v>249825</v>
      </c>
      <c r="Z32" s="24">
        <f t="shared" si="6"/>
        <v>468536</v>
      </c>
      <c r="AA32" s="24">
        <f t="shared" si="6"/>
        <v>331515</v>
      </c>
      <c r="AB32" s="30">
        <f t="shared" si="5"/>
        <v>0.5186404673393521</v>
      </c>
    </row>
    <row r="33" spans="1:28" ht="17.7" customHeight="1" x14ac:dyDescent="0.3">
      <c r="A33" s="2">
        <v>2020</v>
      </c>
      <c r="B33" s="2" t="s">
        <v>17</v>
      </c>
      <c r="C33" s="2" t="s">
        <v>20</v>
      </c>
      <c r="D33" s="2">
        <v>4324</v>
      </c>
      <c r="E33" s="2">
        <v>10330</v>
      </c>
      <c r="F33" s="2">
        <v>4665</v>
      </c>
      <c r="G33" s="2">
        <v>31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N33" s="12">
        <f t="shared" si="1"/>
        <v>139.48387096774192</v>
      </c>
      <c r="O33">
        <f t="shared" si="2"/>
        <v>333.22580645161293</v>
      </c>
      <c r="P33" s="13">
        <f t="shared" si="3"/>
        <v>150.48387096774192</v>
      </c>
      <c r="V33" s="23">
        <v>2020</v>
      </c>
      <c r="W33" s="24">
        <f t="shared" si="0"/>
        <v>5</v>
      </c>
      <c r="X33" s="28">
        <f t="shared" si="4"/>
        <v>43952</v>
      </c>
      <c r="Y33" s="24">
        <f t="shared" si="7"/>
        <v>254149</v>
      </c>
      <c r="Z33" s="24">
        <f t="shared" si="6"/>
        <v>478866</v>
      </c>
      <c r="AA33" s="24">
        <f t="shared" si="6"/>
        <v>336180</v>
      </c>
      <c r="AB33" s="30">
        <f t="shared" si="5"/>
        <v>0.51896762709978861</v>
      </c>
    </row>
    <row r="34" spans="1:28" ht="17.7" customHeight="1" x14ac:dyDescent="0.3">
      <c r="A34" s="2">
        <v>2020</v>
      </c>
      <c r="B34" s="2" t="s">
        <v>17</v>
      </c>
      <c r="C34" s="2" t="s">
        <v>21</v>
      </c>
      <c r="D34" s="2">
        <v>4303</v>
      </c>
      <c r="E34" s="2">
        <v>10391</v>
      </c>
      <c r="F34" s="2">
        <v>4770</v>
      </c>
      <c r="G34" s="2">
        <v>30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N34" s="12">
        <f t="shared" si="1"/>
        <v>143.43333333333334</v>
      </c>
      <c r="O34">
        <f t="shared" si="2"/>
        <v>346.36666666666667</v>
      </c>
      <c r="P34" s="13">
        <f t="shared" si="3"/>
        <v>159</v>
      </c>
      <c r="V34" s="23">
        <v>2020</v>
      </c>
      <c r="W34" s="24">
        <f t="shared" si="0"/>
        <v>6</v>
      </c>
      <c r="X34" s="28">
        <f t="shared" si="4"/>
        <v>43983</v>
      </c>
      <c r="Y34" s="24">
        <f t="shared" si="7"/>
        <v>258452</v>
      </c>
      <c r="Z34" s="24">
        <f t="shared" si="6"/>
        <v>489257</v>
      </c>
      <c r="AA34" s="24">
        <f t="shared" si="6"/>
        <v>340950</v>
      </c>
      <c r="AB34" s="30">
        <f t="shared" si="5"/>
        <v>0.5257356993276755</v>
      </c>
    </row>
    <row r="35" spans="1:28" ht="17.7" customHeight="1" x14ac:dyDescent="0.3">
      <c r="A35" s="2">
        <v>2020</v>
      </c>
      <c r="B35" s="2" t="s">
        <v>17</v>
      </c>
      <c r="C35" s="2" t="s">
        <v>22</v>
      </c>
      <c r="D35" s="2">
        <v>4195</v>
      </c>
      <c r="E35" s="2">
        <v>10329</v>
      </c>
      <c r="F35" s="2">
        <v>3994</v>
      </c>
      <c r="G35" s="2">
        <v>31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N35" s="12">
        <f t="shared" si="1"/>
        <v>135.32258064516128</v>
      </c>
      <c r="O35">
        <f t="shared" si="2"/>
        <v>333.19354838709677</v>
      </c>
      <c r="P35" s="13">
        <f t="shared" si="3"/>
        <v>128.83870967741936</v>
      </c>
      <c r="V35" s="23">
        <v>2020</v>
      </c>
      <c r="W35" s="24">
        <f t="shared" si="0"/>
        <v>7</v>
      </c>
      <c r="X35" s="28">
        <f t="shared" si="4"/>
        <v>44013</v>
      </c>
      <c r="Y35" s="24">
        <f t="shared" si="7"/>
        <v>262647</v>
      </c>
      <c r="Z35" s="24">
        <f t="shared" si="6"/>
        <v>499586</v>
      </c>
      <c r="AA35" s="24">
        <f t="shared" si="6"/>
        <v>344944</v>
      </c>
      <c r="AB35" s="30">
        <f t="shared" si="5"/>
        <v>0.4877274392477714</v>
      </c>
    </row>
    <row r="36" spans="1:28" ht="17.7" customHeight="1" x14ac:dyDescent="0.3">
      <c r="A36" s="2">
        <v>2020</v>
      </c>
      <c r="B36" s="2" t="s">
        <v>17</v>
      </c>
      <c r="C36" s="2" t="s">
        <v>23</v>
      </c>
      <c r="D36" s="2">
        <v>4209</v>
      </c>
      <c r="E36" s="2">
        <v>9543</v>
      </c>
      <c r="F36" s="2">
        <v>3308</v>
      </c>
      <c r="G36" s="2">
        <v>31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N36" s="12">
        <f t="shared" si="1"/>
        <v>135.7741935483871</v>
      </c>
      <c r="O36">
        <f t="shared" si="2"/>
        <v>307.83870967741933</v>
      </c>
      <c r="P36" s="13">
        <f t="shared" si="3"/>
        <v>106.70967741935483</v>
      </c>
      <c r="V36" s="23">
        <v>2020</v>
      </c>
      <c r="W36" s="24">
        <f t="shared" si="0"/>
        <v>8</v>
      </c>
      <c r="X36" s="28">
        <f t="shared" si="4"/>
        <v>44044</v>
      </c>
      <c r="Y36" s="24">
        <f t="shared" si="7"/>
        <v>266856</v>
      </c>
      <c r="Z36" s="24">
        <f t="shared" si="6"/>
        <v>509129</v>
      </c>
      <c r="AA36" s="24">
        <f t="shared" si="6"/>
        <v>348252</v>
      </c>
      <c r="AB36" s="30">
        <f t="shared" si="5"/>
        <v>0.44006917653319144</v>
      </c>
    </row>
    <row r="37" spans="1:28" ht="17.7" customHeight="1" x14ac:dyDescent="0.3">
      <c r="A37" s="2">
        <v>2020</v>
      </c>
      <c r="B37" s="2" t="s">
        <v>17</v>
      </c>
      <c r="C37" s="2" t="s">
        <v>24</v>
      </c>
      <c r="D37" s="2">
        <v>3693</v>
      </c>
      <c r="E37" s="2">
        <v>7167</v>
      </c>
      <c r="F37" s="2">
        <v>3680</v>
      </c>
      <c r="G37" s="2">
        <v>30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N37" s="12">
        <f t="shared" si="1"/>
        <v>123.1</v>
      </c>
      <c r="O37">
        <f t="shared" si="2"/>
        <v>238.9</v>
      </c>
      <c r="P37" s="13">
        <f t="shared" si="3"/>
        <v>122.66666666666667</v>
      </c>
      <c r="V37" s="23">
        <v>2020</v>
      </c>
      <c r="W37" s="24">
        <f t="shared" si="0"/>
        <v>9</v>
      </c>
      <c r="X37" s="28">
        <f t="shared" si="4"/>
        <v>44075</v>
      </c>
      <c r="Y37" s="24">
        <f t="shared" si="7"/>
        <v>270549</v>
      </c>
      <c r="Z37" s="24">
        <f t="shared" si="6"/>
        <v>516296</v>
      </c>
      <c r="AA37" s="24">
        <f t="shared" si="6"/>
        <v>351932</v>
      </c>
      <c r="AB37" s="30">
        <f t="shared" si="5"/>
        <v>0.49911840499118404</v>
      </c>
    </row>
    <row r="38" spans="1:28" ht="17.7" customHeight="1" x14ac:dyDescent="0.3">
      <c r="A38" s="2">
        <v>2020</v>
      </c>
      <c r="B38" s="2" t="s">
        <v>17</v>
      </c>
      <c r="C38" s="2" t="s">
        <v>25</v>
      </c>
      <c r="D38" s="2">
        <v>3760</v>
      </c>
      <c r="E38" s="2">
        <v>9793</v>
      </c>
      <c r="F38" s="2">
        <v>4108</v>
      </c>
      <c r="G38" s="2">
        <v>31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N38" s="12">
        <f t="shared" si="1"/>
        <v>121.29032258064517</v>
      </c>
      <c r="O38">
        <f t="shared" si="2"/>
        <v>315.90322580645159</v>
      </c>
      <c r="P38" s="13">
        <f t="shared" si="3"/>
        <v>132.51612903225808</v>
      </c>
      <c r="V38" s="23">
        <v>2020</v>
      </c>
      <c r="W38" s="24">
        <f t="shared" si="0"/>
        <v>10</v>
      </c>
      <c r="X38" s="28">
        <f t="shared" si="4"/>
        <v>44105</v>
      </c>
      <c r="Y38" s="24">
        <f t="shared" si="7"/>
        <v>274309</v>
      </c>
      <c r="Z38" s="24">
        <f t="shared" si="6"/>
        <v>526089</v>
      </c>
      <c r="AA38" s="24">
        <f t="shared" si="6"/>
        <v>356040</v>
      </c>
      <c r="AB38" s="30">
        <f t="shared" si="5"/>
        <v>0.52211489578037618</v>
      </c>
    </row>
    <row r="39" spans="1:28" ht="17.7" customHeight="1" x14ac:dyDescent="0.3">
      <c r="A39" s="2">
        <v>2020</v>
      </c>
      <c r="B39" s="2" t="s">
        <v>17</v>
      </c>
      <c r="C39" s="2" t="s">
        <v>26</v>
      </c>
      <c r="D39" s="2">
        <v>3753</v>
      </c>
      <c r="E39" s="2">
        <v>8858</v>
      </c>
      <c r="F39" s="2">
        <v>3791</v>
      </c>
      <c r="G39" s="2">
        <v>30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N39" s="12">
        <f t="shared" si="1"/>
        <v>125.1</v>
      </c>
      <c r="O39">
        <f t="shared" si="2"/>
        <v>295.26666666666665</v>
      </c>
      <c r="P39" s="13">
        <f t="shared" si="3"/>
        <v>126.36666666666666</v>
      </c>
      <c r="V39" s="23">
        <v>2020</v>
      </c>
      <c r="W39" s="24">
        <f t="shared" si="0"/>
        <v>11</v>
      </c>
      <c r="X39" s="28">
        <f t="shared" si="4"/>
        <v>44136</v>
      </c>
      <c r="Y39" s="24">
        <f t="shared" si="7"/>
        <v>278062</v>
      </c>
      <c r="Z39" s="24">
        <f t="shared" si="6"/>
        <v>534947</v>
      </c>
      <c r="AA39" s="24">
        <f t="shared" si="6"/>
        <v>359831</v>
      </c>
      <c r="AB39" s="30">
        <f t="shared" si="5"/>
        <v>0.50251855779427357</v>
      </c>
    </row>
    <row r="40" spans="1:28" ht="17.7" customHeight="1" x14ac:dyDescent="0.3">
      <c r="A40" s="2">
        <v>2020</v>
      </c>
      <c r="B40" s="2" t="s">
        <v>17</v>
      </c>
      <c r="C40" s="2" t="s">
        <v>27</v>
      </c>
      <c r="D40" s="2">
        <v>3811</v>
      </c>
      <c r="E40" s="2">
        <v>10946</v>
      </c>
      <c r="F40" s="2">
        <v>4600</v>
      </c>
      <c r="G40" s="2">
        <v>31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N40" s="12">
        <f t="shared" si="1"/>
        <v>122.93548387096774</v>
      </c>
      <c r="O40">
        <f t="shared" si="2"/>
        <v>353.09677419354841</v>
      </c>
      <c r="P40" s="13">
        <f t="shared" si="3"/>
        <v>148.38709677419354</v>
      </c>
      <c r="V40" s="23">
        <v>2020</v>
      </c>
      <c r="W40" s="24">
        <f t="shared" si="0"/>
        <v>12</v>
      </c>
      <c r="X40" s="28">
        <f t="shared" si="4"/>
        <v>44166</v>
      </c>
      <c r="Y40" s="24">
        <f t="shared" si="7"/>
        <v>281873</v>
      </c>
      <c r="Z40" s="24">
        <f t="shared" si="6"/>
        <v>545893</v>
      </c>
      <c r="AA40" s="24">
        <f t="shared" si="6"/>
        <v>364431</v>
      </c>
      <c r="AB40" s="30">
        <f t="shared" si="5"/>
        <v>0.54690286529544641</v>
      </c>
    </row>
    <row r="41" spans="1:28" ht="17.7" customHeight="1" x14ac:dyDescent="0.3">
      <c r="A41" s="2">
        <v>2021</v>
      </c>
      <c r="B41" s="2" t="s">
        <v>17</v>
      </c>
      <c r="C41" s="2" t="s">
        <v>28</v>
      </c>
      <c r="D41" s="2">
        <v>4243</v>
      </c>
      <c r="E41" s="2">
        <v>7485</v>
      </c>
      <c r="F41" s="2">
        <v>14784</v>
      </c>
      <c r="G41" s="2">
        <v>31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N41" s="12">
        <f t="shared" si="1"/>
        <v>136.87096774193549</v>
      </c>
      <c r="O41">
        <f t="shared" si="2"/>
        <v>241.45161290322579</v>
      </c>
      <c r="P41" s="13">
        <f t="shared" si="3"/>
        <v>476.90322580645159</v>
      </c>
      <c r="V41" s="23">
        <v>2021</v>
      </c>
      <c r="W41" s="24">
        <f t="shared" si="0"/>
        <v>1</v>
      </c>
      <c r="X41" s="28">
        <f t="shared" si="4"/>
        <v>44197</v>
      </c>
      <c r="Y41" s="24">
        <f t="shared" si="7"/>
        <v>286116</v>
      </c>
      <c r="Z41" s="24">
        <f t="shared" si="6"/>
        <v>553378</v>
      </c>
      <c r="AA41" s="24">
        <f t="shared" si="6"/>
        <v>379215</v>
      </c>
      <c r="AB41" s="30">
        <f t="shared" si="5"/>
        <v>0.77700110369474962</v>
      </c>
    </row>
    <row r="42" spans="1:28" ht="17.7" customHeight="1" x14ac:dyDescent="0.3">
      <c r="A42" s="2">
        <v>2021</v>
      </c>
      <c r="B42" s="2" t="s">
        <v>17</v>
      </c>
      <c r="C42" s="2" t="s">
        <v>29</v>
      </c>
      <c r="D42" s="2">
        <v>422</v>
      </c>
      <c r="E42" s="2">
        <v>248</v>
      </c>
      <c r="F42" s="2">
        <v>16383</v>
      </c>
      <c r="G42" s="2">
        <v>21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N42" s="12">
        <f t="shared" si="1"/>
        <v>20.095238095238095</v>
      </c>
      <c r="O42">
        <f t="shared" si="2"/>
        <v>11.80952380952381</v>
      </c>
      <c r="P42" s="13">
        <f t="shared" si="3"/>
        <v>780.14285714285711</v>
      </c>
      <c r="V42" s="23">
        <v>2021</v>
      </c>
      <c r="W42" s="24">
        <f t="shared" si="0"/>
        <v>2</v>
      </c>
      <c r="X42" s="28">
        <f t="shared" si="4"/>
        <v>44228</v>
      </c>
      <c r="Y42" s="24">
        <f t="shared" si="7"/>
        <v>286538</v>
      </c>
      <c r="Z42" s="24">
        <f t="shared" si="6"/>
        <v>553626</v>
      </c>
      <c r="AA42" s="24">
        <f t="shared" si="6"/>
        <v>395598</v>
      </c>
      <c r="AB42" s="30">
        <f t="shared" si="5"/>
        <v>0.97488842606367154</v>
      </c>
    </row>
    <row r="43" spans="1:28" ht="17.7" customHeight="1" x14ac:dyDescent="0.3">
      <c r="A43" s="2">
        <v>2021</v>
      </c>
      <c r="B43" s="2" t="s">
        <v>17</v>
      </c>
      <c r="C43" s="2" t="s">
        <v>18</v>
      </c>
      <c r="D43" s="2">
        <v>7159</v>
      </c>
      <c r="E43" s="2">
        <v>10933</v>
      </c>
      <c r="F43" s="2">
        <v>34538</v>
      </c>
      <c r="G43" s="2">
        <v>31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N43" s="12">
        <f t="shared" si="1"/>
        <v>230.93548387096774</v>
      </c>
      <c r="O43">
        <f t="shared" si="2"/>
        <v>352.67741935483872</v>
      </c>
      <c r="P43" s="13">
        <f t="shared" si="3"/>
        <v>1114.1290322580646</v>
      </c>
      <c r="V43" s="23">
        <v>2021</v>
      </c>
      <c r="W43" s="24">
        <f t="shared" si="0"/>
        <v>3</v>
      </c>
      <c r="X43" s="28">
        <f t="shared" si="4"/>
        <v>44256</v>
      </c>
      <c r="Y43" s="24">
        <f t="shared" si="7"/>
        <v>293697</v>
      </c>
      <c r="Z43" s="24">
        <f t="shared" si="6"/>
        <v>564559</v>
      </c>
      <c r="AA43" s="24">
        <f t="shared" si="6"/>
        <v>430136</v>
      </c>
      <c r="AB43" s="30">
        <f t="shared" si="5"/>
        <v>0.82830899105451228</v>
      </c>
    </row>
    <row r="44" spans="1:28" ht="17.7" customHeight="1" x14ac:dyDescent="0.3">
      <c r="A44" s="2">
        <v>2021</v>
      </c>
      <c r="B44" s="2" t="s">
        <v>17</v>
      </c>
      <c r="C44" s="2" t="s">
        <v>19</v>
      </c>
      <c r="D44" s="2">
        <v>6512</v>
      </c>
      <c r="E44" s="2">
        <v>7107</v>
      </c>
      <c r="F44" s="2">
        <v>30897</v>
      </c>
      <c r="G44" s="2">
        <v>30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N44" s="12">
        <f t="shared" si="1"/>
        <v>217.06666666666666</v>
      </c>
      <c r="O44">
        <f t="shared" si="2"/>
        <v>236.9</v>
      </c>
      <c r="P44" s="13">
        <f t="shared" si="3"/>
        <v>1029.9000000000001</v>
      </c>
      <c r="V44" s="23">
        <v>2021</v>
      </c>
      <c r="W44" s="24">
        <f t="shared" si="0"/>
        <v>4</v>
      </c>
      <c r="X44" s="28">
        <f t="shared" si="4"/>
        <v>44287</v>
      </c>
      <c r="Y44" s="24">
        <f t="shared" si="7"/>
        <v>300209</v>
      </c>
      <c r="Z44" s="24">
        <f t="shared" si="6"/>
        <v>571666</v>
      </c>
      <c r="AA44" s="24">
        <f t="shared" si="6"/>
        <v>461033</v>
      </c>
      <c r="AB44" s="30">
        <f t="shared" si="5"/>
        <v>0.82592424282926569</v>
      </c>
    </row>
    <row r="45" spans="1:28" ht="17.7" customHeight="1" x14ac:dyDescent="0.3">
      <c r="A45" s="2">
        <v>2021</v>
      </c>
      <c r="B45" s="2" t="s">
        <v>17</v>
      </c>
      <c r="C45" s="2" t="s">
        <v>20</v>
      </c>
      <c r="D45" s="2">
        <v>3336</v>
      </c>
      <c r="E45" s="2">
        <v>6589</v>
      </c>
      <c r="F45" s="2">
        <v>24067</v>
      </c>
      <c r="G45" s="2">
        <v>30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N45" s="12">
        <f t="shared" si="1"/>
        <v>111.2</v>
      </c>
      <c r="O45">
        <f t="shared" si="2"/>
        <v>219.63333333333333</v>
      </c>
      <c r="P45" s="13">
        <f t="shared" si="3"/>
        <v>802.23333333333335</v>
      </c>
      <c r="V45" s="23">
        <v>2021</v>
      </c>
      <c r="W45" s="24">
        <f t="shared" si="0"/>
        <v>5</v>
      </c>
      <c r="X45" s="28">
        <f t="shared" si="4"/>
        <v>44317</v>
      </c>
      <c r="Y45" s="24">
        <f t="shared" si="7"/>
        <v>303545</v>
      </c>
      <c r="Z45" s="24">
        <f t="shared" si="6"/>
        <v>578255</v>
      </c>
      <c r="AA45" s="24">
        <f t="shared" si="6"/>
        <v>485100</v>
      </c>
      <c r="AB45" s="30">
        <f t="shared" si="5"/>
        <v>0.87826150421486704</v>
      </c>
    </row>
    <row r="46" spans="1:28" ht="17.7" customHeight="1" thickBot="1" x14ac:dyDescent="0.35">
      <c r="A46" s="2">
        <v>2021</v>
      </c>
      <c r="B46" s="3" t="s">
        <v>17</v>
      </c>
      <c r="C46" s="3" t="s">
        <v>21</v>
      </c>
      <c r="D46" s="3">
        <v>2633</v>
      </c>
      <c r="E46" s="3">
        <v>5405</v>
      </c>
      <c r="F46" s="3">
        <v>18224</v>
      </c>
      <c r="G46" s="2">
        <v>30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N46" s="14">
        <f t="shared" si="1"/>
        <v>87.766666666666666</v>
      </c>
      <c r="O46" s="15">
        <f t="shared" si="2"/>
        <v>180.16666666666666</v>
      </c>
      <c r="P46" s="16">
        <f t="shared" si="3"/>
        <v>607.4666666666667</v>
      </c>
      <c r="V46" s="23">
        <v>2021</v>
      </c>
      <c r="W46" s="24">
        <f t="shared" si="0"/>
        <v>6</v>
      </c>
      <c r="X46" s="28">
        <f t="shared" si="4"/>
        <v>44348</v>
      </c>
      <c r="Y46" s="24">
        <f t="shared" si="7"/>
        <v>306178</v>
      </c>
      <c r="Z46" s="24">
        <f t="shared" si="6"/>
        <v>583660</v>
      </c>
      <c r="AA46" s="24">
        <f t="shared" si="6"/>
        <v>503324</v>
      </c>
      <c r="AB46" s="30">
        <f t="shared" si="5"/>
        <v>0.87375940931102269</v>
      </c>
    </row>
    <row r="48" spans="1:28" ht="15" thickBot="1" x14ac:dyDescent="0.35"/>
    <row r="49" spans="2:7" ht="15" thickBot="1" x14ac:dyDescent="0.35">
      <c r="B49" s="4" t="s">
        <v>54</v>
      </c>
      <c r="C49" s="5"/>
      <c r="D49" s="5">
        <f>SUM(D7:D46)</f>
        <v>306178</v>
      </c>
      <c r="E49" s="5">
        <f>SUM(E7:E46)</f>
        <v>583660</v>
      </c>
      <c r="F49" s="6">
        <f>SUM(F7:F46)</f>
        <v>503324</v>
      </c>
    </row>
    <row r="51" spans="2:7" ht="15" thickBot="1" x14ac:dyDescent="0.35"/>
    <row r="52" spans="2:7" ht="15" thickBot="1" x14ac:dyDescent="0.35">
      <c r="D52" s="45" t="s">
        <v>55</v>
      </c>
      <c r="E52" s="46"/>
      <c r="F52" s="46"/>
      <c r="G52" s="6">
        <f>SUM(G7:G46)</f>
        <v>1180</v>
      </c>
    </row>
    <row r="107" spans="2:2" x14ac:dyDescent="0.3">
      <c r="B107" t="s">
        <v>70</v>
      </c>
    </row>
  </sheetData>
  <mergeCells count="9">
    <mergeCell ref="D52:F52"/>
    <mergeCell ref="R5:T5"/>
    <mergeCell ref="A1:L1"/>
    <mergeCell ref="A2:L2"/>
    <mergeCell ref="A3:L3"/>
    <mergeCell ref="A4:L4"/>
    <mergeCell ref="A5:B5"/>
    <mergeCell ref="C5:G5"/>
    <mergeCell ref="H5:L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FF3D-4FD1-45E5-A2A6-081064A6451A}">
  <dimension ref="A1:AG52"/>
  <sheetViews>
    <sheetView topLeftCell="A73" zoomScale="60" zoomScaleNormal="60" workbookViewId="0">
      <selection activeCell="Y120" sqref="Y120"/>
    </sheetView>
  </sheetViews>
  <sheetFormatPr defaultRowHeight="14.4" x14ac:dyDescent="0.3"/>
  <cols>
    <col min="2" max="2" width="25.5546875" customWidth="1"/>
    <col min="14" max="14" width="10.77734375" customWidth="1"/>
    <col min="15" max="15" width="10.109375" customWidth="1"/>
    <col min="24" max="24" width="9.6640625" bestFit="1" customWidth="1"/>
    <col min="25" max="25" width="15.5546875" customWidth="1"/>
    <col min="26" max="26" width="14.77734375" customWidth="1"/>
    <col min="27" max="27" width="13.88671875" customWidth="1"/>
  </cols>
  <sheetData>
    <row r="1" spans="1:33" x14ac:dyDescent="0.3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33" x14ac:dyDescent="0.3">
      <c r="A2" s="53" t="s">
        <v>49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33" x14ac:dyDescent="0.3">
      <c r="A3" s="53" t="s">
        <v>50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</row>
    <row r="4" spans="1:33" ht="15" thickBot="1" x14ac:dyDescent="0.35">
      <c r="A4" s="56" t="s">
        <v>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8"/>
    </row>
    <row r="5" spans="1:33" ht="15" thickBot="1" x14ac:dyDescent="0.35">
      <c r="A5" s="59" t="s">
        <v>4</v>
      </c>
      <c r="B5" s="60"/>
      <c r="C5" s="61" t="s">
        <v>5</v>
      </c>
      <c r="D5" s="62"/>
      <c r="E5" s="62"/>
      <c r="F5" s="62"/>
      <c r="G5" s="63"/>
      <c r="H5" s="61" t="s">
        <v>6</v>
      </c>
      <c r="I5" s="62"/>
      <c r="J5" s="62"/>
      <c r="K5" s="62"/>
      <c r="L5" s="63"/>
      <c r="R5" s="47" t="s">
        <v>60</v>
      </c>
      <c r="S5" s="48"/>
      <c r="T5" s="49"/>
    </row>
    <row r="6" spans="1:33" ht="57.6" x14ac:dyDescent="0.3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12</v>
      </c>
      <c r="I6" s="1" t="s">
        <v>14</v>
      </c>
      <c r="J6" s="1" t="s">
        <v>11</v>
      </c>
      <c r="K6" s="1" t="s">
        <v>15</v>
      </c>
      <c r="L6" s="7" t="s">
        <v>16</v>
      </c>
      <c r="N6" s="9" t="s">
        <v>57</v>
      </c>
      <c r="O6" s="10" t="s">
        <v>58</v>
      </c>
      <c r="P6" s="11" t="s">
        <v>59</v>
      </c>
      <c r="R6" s="17" t="s">
        <v>61</v>
      </c>
      <c r="S6" s="18" t="s">
        <v>58</v>
      </c>
      <c r="T6" s="19" t="s">
        <v>59</v>
      </c>
      <c r="V6" s="26" t="s">
        <v>7</v>
      </c>
      <c r="W6" s="27" t="s">
        <v>9</v>
      </c>
      <c r="X6" s="27" t="s">
        <v>63</v>
      </c>
      <c r="Y6" s="27" t="s">
        <v>64</v>
      </c>
      <c r="Z6" s="27" t="s">
        <v>66</v>
      </c>
      <c r="AA6" s="27" t="s">
        <v>65</v>
      </c>
      <c r="AB6" s="27" t="s">
        <v>67</v>
      </c>
      <c r="AF6" s="25" t="s">
        <v>9</v>
      </c>
      <c r="AG6" s="25" t="s">
        <v>62</v>
      </c>
    </row>
    <row r="7" spans="1:33" ht="17.399999999999999" customHeight="1" thickBot="1" x14ac:dyDescent="0.35">
      <c r="A7" s="2">
        <v>2018</v>
      </c>
      <c r="B7" s="2" t="s">
        <v>51</v>
      </c>
      <c r="C7" s="2" t="s">
        <v>18</v>
      </c>
      <c r="D7" s="2">
        <v>13798</v>
      </c>
      <c r="E7" s="2">
        <v>0</v>
      </c>
      <c r="F7" s="2">
        <v>18730</v>
      </c>
      <c r="G7" s="2">
        <v>31</v>
      </c>
      <c r="H7" s="2">
        <v>0</v>
      </c>
      <c r="I7" s="2">
        <v>0</v>
      </c>
      <c r="J7" s="2">
        <v>0</v>
      </c>
      <c r="K7" s="2">
        <v>0</v>
      </c>
      <c r="L7" s="8">
        <v>0</v>
      </c>
      <c r="N7" s="12">
        <f>D7/G7</f>
        <v>445.09677419354841</v>
      </c>
      <c r="O7">
        <f>E7/G7</f>
        <v>0</v>
      </c>
      <c r="P7" s="13">
        <f>F7/G7</f>
        <v>604.19354838709683</v>
      </c>
      <c r="R7" s="14">
        <f>SUM(N7:N9)/3</f>
        <v>399.1387096774194</v>
      </c>
      <c r="S7" s="15">
        <f>SUM(O7:O9)/3</f>
        <v>118.99318996415771</v>
      </c>
      <c r="T7" s="16">
        <f>SUM(P7:P9)/3</f>
        <v>471.88602150537628</v>
      </c>
      <c r="V7" s="23">
        <v>2018</v>
      </c>
      <c r="W7" s="24">
        <f t="shared" ref="W7:W46" si="0">VLOOKUP(C7,$AF$7:$AG$18,2,FALSE)</f>
        <v>3</v>
      </c>
      <c r="X7" s="28">
        <f>DATE(V7,W7,1)</f>
        <v>43160</v>
      </c>
      <c r="Y7" s="29">
        <f>D7</f>
        <v>13798</v>
      </c>
      <c r="Z7" s="24">
        <f>E7</f>
        <v>0</v>
      </c>
      <c r="AA7" s="24">
        <f>F7</f>
        <v>18730</v>
      </c>
      <c r="AB7" s="30">
        <f>F7/(F7+D7)</f>
        <v>0.57581160846040336</v>
      </c>
      <c r="AF7" s="24" t="s">
        <v>28</v>
      </c>
      <c r="AG7" s="24">
        <v>1</v>
      </c>
    </row>
    <row r="8" spans="1:33" ht="17.399999999999999" customHeight="1" x14ac:dyDescent="0.3">
      <c r="A8" s="2">
        <v>2018</v>
      </c>
      <c r="B8" s="2" t="s">
        <v>51</v>
      </c>
      <c r="C8" s="2" t="s">
        <v>19</v>
      </c>
      <c r="D8" s="2">
        <v>11157</v>
      </c>
      <c r="E8" s="2">
        <v>7001</v>
      </c>
      <c r="F8" s="2">
        <v>13032</v>
      </c>
      <c r="G8" s="2">
        <v>30</v>
      </c>
      <c r="H8" s="2">
        <v>0</v>
      </c>
      <c r="I8" s="2">
        <v>0</v>
      </c>
      <c r="J8" s="2">
        <v>0</v>
      </c>
      <c r="K8" s="2">
        <v>0</v>
      </c>
      <c r="L8" s="8">
        <v>0</v>
      </c>
      <c r="N8" s="12">
        <f t="shared" ref="N8:N46" si="1">D8/G8</f>
        <v>371.9</v>
      </c>
      <c r="O8">
        <f t="shared" ref="O8:O46" si="2">E8/G8</f>
        <v>233.36666666666667</v>
      </c>
      <c r="P8" s="13">
        <f t="shared" ref="P8:P46" si="3">F8/G8</f>
        <v>434.4</v>
      </c>
      <c r="V8" s="23">
        <v>2018</v>
      </c>
      <c r="W8" s="24">
        <f t="shared" si="0"/>
        <v>4</v>
      </c>
      <c r="X8" s="28">
        <f t="shared" ref="X8:X45" si="4">DATE(V8,W8,1)</f>
        <v>43191</v>
      </c>
      <c r="Y8" s="24">
        <f>Y7+D8</f>
        <v>24955</v>
      </c>
      <c r="Z8" s="24">
        <f>Z7+E8</f>
        <v>7001</v>
      </c>
      <c r="AA8" s="24">
        <f>AA7+F8</f>
        <v>31762</v>
      </c>
      <c r="AB8" s="30">
        <f t="shared" ref="AB8:AB45" si="5">F8/(F8+D8)</f>
        <v>0.53875728636983755</v>
      </c>
      <c r="AF8" s="24" t="s">
        <v>29</v>
      </c>
      <c r="AG8" s="24">
        <v>2</v>
      </c>
    </row>
    <row r="9" spans="1:33" ht="17.399999999999999" customHeight="1" x14ac:dyDescent="0.3">
      <c r="A9" s="2">
        <v>2018</v>
      </c>
      <c r="B9" s="2" t="s">
        <v>51</v>
      </c>
      <c r="C9" s="2" t="s">
        <v>20</v>
      </c>
      <c r="D9" s="2">
        <v>11793</v>
      </c>
      <c r="E9" s="2">
        <v>3832</v>
      </c>
      <c r="F9" s="2">
        <v>11689</v>
      </c>
      <c r="G9" s="2">
        <v>31</v>
      </c>
      <c r="H9" s="2">
        <v>0</v>
      </c>
      <c r="I9" s="2">
        <v>0</v>
      </c>
      <c r="J9" s="2">
        <v>0</v>
      </c>
      <c r="K9" s="2">
        <v>0</v>
      </c>
      <c r="L9" s="8">
        <v>0</v>
      </c>
      <c r="N9" s="12">
        <f t="shared" si="1"/>
        <v>380.41935483870969</v>
      </c>
      <c r="O9">
        <f t="shared" si="2"/>
        <v>123.61290322580645</v>
      </c>
      <c r="P9" s="13">
        <f t="shared" si="3"/>
        <v>377.06451612903226</v>
      </c>
      <c r="V9" s="23">
        <v>2018</v>
      </c>
      <c r="W9" s="24">
        <f t="shared" si="0"/>
        <v>5</v>
      </c>
      <c r="X9" s="28">
        <f t="shared" si="4"/>
        <v>43221</v>
      </c>
      <c r="Y9" s="24">
        <f>Y8+D9</f>
        <v>36748</v>
      </c>
      <c r="Z9" s="24">
        <f t="shared" ref="Z9:AA45" si="6">Z8+E9</f>
        <v>10833</v>
      </c>
      <c r="AA9" s="24">
        <f t="shared" si="6"/>
        <v>43451</v>
      </c>
      <c r="AB9" s="30">
        <f t="shared" si="5"/>
        <v>0.49778553785878543</v>
      </c>
      <c r="AF9" s="24" t="s">
        <v>18</v>
      </c>
      <c r="AG9" s="24">
        <v>3</v>
      </c>
    </row>
    <row r="10" spans="1:33" ht="17.399999999999999" customHeight="1" x14ac:dyDescent="0.3">
      <c r="A10" s="2">
        <v>2018</v>
      </c>
      <c r="B10" s="2" t="s">
        <v>51</v>
      </c>
      <c r="C10" s="2" t="s">
        <v>21</v>
      </c>
      <c r="D10" s="2">
        <v>12449</v>
      </c>
      <c r="E10" s="2">
        <v>7017</v>
      </c>
      <c r="F10" s="2">
        <v>11677</v>
      </c>
      <c r="G10" s="2">
        <v>29</v>
      </c>
      <c r="H10" s="2">
        <v>0</v>
      </c>
      <c r="I10" s="2">
        <v>0</v>
      </c>
      <c r="J10" s="2">
        <v>0</v>
      </c>
      <c r="K10" s="2">
        <v>0</v>
      </c>
      <c r="L10" s="8">
        <v>0</v>
      </c>
      <c r="N10" s="12">
        <f t="shared" si="1"/>
        <v>429.27586206896552</v>
      </c>
      <c r="O10">
        <f t="shared" si="2"/>
        <v>241.9655172413793</v>
      </c>
      <c r="P10" s="13">
        <f t="shared" si="3"/>
        <v>402.65517241379308</v>
      </c>
      <c r="V10" s="23">
        <v>2018</v>
      </c>
      <c r="W10" s="24">
        <f t="shared" si="0"/>
        <v>6</v>
      </c>
      <c r="X10" s="28">
        <f t="shared" si="4"/>
        <v>43252</v>
      </c>
      <c r="Y10" s="24">
        <f t="shared" ref="Y10:Y45" si="7">Y9+D10</f>
        <v>49197</v>
      </c>
      <c r="Z10" s="24">
        <f t="shared" si="6"/>
        <v>17850</v>
      </c>
      <c r="AA10" s="24">
        <f t="shared" si="6"/>
        <v>55128</v>
      </c>
      <c r="AB10" s="30">
        <f t="shared" si="5"/>
        <v>0.48400066318494572</v>
      </c>
      <c r="AF10" s="24" t="s">
        <v>19</v>
      </c>
      <c r="AG10" s="24">
        <v>4</v>
      </c>
    </row>
    <row r="11" spans="1:33" ht="17.399999999999999" customHeight="1" x14ac:dyDescent="0.3">
      <c r="A11" s="2">
        <v>2018</v>
      </c>
      <c r="B11" s="2" t="s">
        <v>51</v>
      </c>
      <c r="C11" s="2" t="s">
        <v>22</v>
      </c>
      <c r="D11" s="2">
        <v>11578</v>
      </c>
      <c r="E11" s="2">
        <v>6548</v>
      </c>
      <c r="F11" s="2">
        <v>8090</v>
      </c>
      <c r="G11" s="2">
        <v>31</v>
      </c>
      <c r="H11" s="2">
        <v>0</v>
      </c>
      <c r="I11" s="2">
        <v>0</v>
      </c>
      <c r="J11" s="2">
        <v>0</v>
      </c>
      <c r="K11" s="2">
        <v>0</v>
      </c>
      <c r="L11" s="8">
        <v>0</v>
      </c>
      <c r="N11" s="12">
        <f t="shared" si="1"/>
        <v>373.48387096774195</v>
      </c>
      <c r="O11">
        <f t="shared" si="2"/>
        <v>211.2258064516129</v>
      </c>
      <c r="P11" s="13">
        <f t="shared" si="3"/>
        <v>260.96774193548384</v>
      </c>
      <c r="V11" s="23">
        <v>2018</v>
      </c>
      <c r="W11" s="24">
        <f t="shared" si="0"/>
        <v>7</v>
      </c>
      <c r="X11" s="28">
        <f t="shared" si="4"/>
        <v>43282</v>
      </c>
      <c r="Y11" s="24">
        <f t="shared" si="7"/>
        <v>60775</v>
      </c>
      <c r="Z11" s="24">
        <f t="shared" si="6"/>
        <v>24398</v>
      </c>
      <c r="AA11" s="24">
        <f t="shared" si="6"/>
        <v>63218</v>
      </c>
      <c r="AB11" s="30">
        <f t="shared" si="5"/>
        <v>0.41132804555623348</v>
      </c>
      <c r="AF11" s="24" t="s">
        <v>20</v>
      </c>
      <c r="AG11" s="24">
        <v>5</v>
      </c>
    </row>
    <row r="12" spans="1:33" ht="17.399999999999999" customHeight="1" x14ac:dyDescent="0.3">
      <c r="A12" s="2">
        <v>2018</v>
      </c>
      <c r="B12" s="2" t="s">
        <v>51</v>
      </c>
      <c r="C12" s="2" t="s">
        <v>23</v>
      </c>
      <c r="D12" s="2">
        <v>9668</v>
      </c>
      <c r="E12" s="2">
        <v>6318</v>
      </c>
      <c r="F12" s="2">
        <v>6840</v>
      </c>
      <c r="G12" s="2">
        <v>31</v>
      </c>
      <c r="H12" s="2">
        <v>0</v>
      </c>
      <c r="I12" s="2">
        <v>0</v>
      </c>
      <c r="J12" s="2">
        <v>0</v>
      </c>
      <c r="K12" s="2">
        <v>0</v>
      </c>
      <c r="L12" s="8">
        <v>0</v>
      </c>
      <c r="N12" s="12">
        <f t="shared" si="1"/>
        <v>311.87096774193549</v>
      </c>
      <c r="O12">
        <f t="shared" si="2"/>
        <v>203.80645161290323</v>
      </c>
      <c r="P12" s="13">
        <f t="shared" si="3"/>
        <v>220.64516129032259</v>
      </c>
      <c r="V12" s="23">
        <v>2018</v>
      </c>
      <c r="W12" s="24">
        <f t="shared" si="0"/>
        <v>8</v>
      </c>
      <c r="X12" s="28">
        <f t="shared" si="4"/>
        <v>43313</v>
      </c>
      <c r="Y12" s="24">
        <f t="shared" si="7"/>
        <v>70443</v>
      </c>
      <c r="Z12" s="24">
        <f t="shared" si="6"/>
        <v>30716</v>
      </c>
      <c r="AA12" s="24">
        <f t="shared" si="6"/>
        <v>70058</v>
      </c>
      <c r="AB12" s="30">
        <f t="shared" si="5"/>
        <v>0.41434456021322996</v>
      </c>
      <c r="AF12" s="24" t="s">
        <v>21</v>
      </c>
      <c r="AG12" s="24">
        <v>6</v>
      </c>
    </row>
    <row r="13" spans="1:33" ht="17.399999999999999" customHeight="1" x14ac:dyDescent="0.3">
      <c r="A13" s="2">
        <v>2018</v>
      </c>
      <c r="B13" s="2" t="s">
        <v>51</v>
      </c>
      <c r="C13" s="2" t="s">
        <v>24</v>
      </c>
      <c r="D13" s="2">
        <v>11852</v>
      </c>
      <c r="E13" s="2">
        <v>8727</v>
      </c>
      <c r="F13" s="2">
        <v>7403</v>
      </c>
      <c r="G13" s="2">
        <v>30</v>
      </c>
      <c r="H13" s="2">
        <v>0</v>
      </c>
      <c r="I13" s="2">
        <v>0</v>
      </c>
      <c r="J13" s="2">
        <v>0</v>
      </c>
      <c r="K13" s="2">
        <v>0</v>
      </c>
      <c r="L13" s="8">
        <v>0</v>
      </c>
      <c r="N13" s="12">
        <f t="shared" si="1"/>
        <v>395.06666666666666</v>
      </c>
      <c r="O13">
        <f t="shared" si="2"/>
        <v>290.89999999999998</v>
      </c>
      <c r="P13" s="13">
        <f t="shared" si="3"/>
        <v>246.76666666666668</v>
      </c>
      <c r="V13" s="23">
        <v>2018</v>
      </c>
      <c r="W13" s="24">
        <f t="shared" si="0"/>
        <v>9</v>
      </c>
      <c r="X13" s="28">
        <f t="shared" si="4"/>
        <v>43344</v>
      </c>
      <c r="Y13" s="24">
        <f t="shared" si="7"/>
        <v>82295</v>
      </c>
      <c r="Z13" s="24">
        <f t="shared" si="6"/>
        <v>39443</v>
      </c>
      <c r="AA13" s="24">
        <f t="shared" si="6"/>
        <v>77461</v>
      </c>
      <c r="AB13" s="30">
        <f t="shared" si="5"/>
        <v>0.38447156582705788</v>
      </c>
      <c r="AF13" s="24" t="s">
        <v>22</v>
      </c>
      <c r="AG13" s="24">
        <v>7</v>
      </c>
    </row>
    <row r="14" spans="1:33" ht="17.399999999999999" customHeight="1" x14ac:dyDescent="0.3">
      <c r="A14" s="2">
        <v>2018</v>
      </c>
      <c r="B14" s="2" t="s">
        <v>51</v>
      </c>
      <c r="C14" s="2" t="s">
        <v>25</v>
      </c>
      <c r="D14" s="2">
        <v>12758</v>
      </c>
      <c r="E14" s="2">
        <v>11082</v>
      </c>
      <c r="F14" s="2">
        <v>6025</v>
      </c>
      <c r="G14" s="2">
        <v>31</v>
      </c>
      <c r="H14" s="2">
        <v>0</v>
      </c>
      <c r="I14" s="2">
        <v>0</v>
      </c>
      <c r="J14" s="2">
        <v>0</v>
      </c>
      <c r="K14" s="2">
        <v>0</v>
      </c>
      <c r="L14" s="8">
        <v>0</v>
      </c>
      <c r="N14" s="12">
        <f t="shared" si="1"/>
        <v>411.54838709677421</v>
      </c>
      <c r="O14">
        <f t="shared" si="2"/>
        <v>357.48387096774195</v>
      </c>
      <c r="P14" s="13">
        <f t="shared" si="3"/>
        <v>194.35483870967741</v>
      </c>
      <c r="V14" s="23">
        <v>2018</v>
      </c>
      <c r="W14" s="24">
        <f t="shared" si="0"/>
        <v>10</v>
      </c>
      <c r="X14" s="28">
        <f t="shared" si="4"/>
        <v>43374</v>
      </c>
      <c r="Y14" s="24">
        <f t="shared" si="7"/>
        <v>95053</v>
      </c>
      <c r="Z14" s="24">
        <f t="shared" si="6"/>
        <v>50525</v>
      </c>
      <c r="AA14" s="24">
        <f t="shared" si="6"/>
        <v>83486</v>
      </c>
      <c r="AB14" s="30">
        <f t="shared" si="5"/>
        <v>0.32076878028004047</v>
      </c>
      <c r="AF14" s="24" t="s">
        <v>23</v>
      </c>
      <c r="AG14" s="24">
        <v>8</v>
      </c>
    </row>
    <row r="15" spans="1:33" ht="17.399999999999999" customHeight="1" x14ac:dyDescent="0.3">
      <c r="A15" s="2">
        <v>2018</v>
      </c>
      <c r="B15" s="2" t="s">
        <v>51</v>
      </c>
      <c r="C15" s="2" t="s">
        <v>26</v>
      </c>
      <c r="D15" s="2">
        <v>10573</v>
      </c>
      <c r="E15" s="2">
        <v>9289</v>
      </c>
      <c r="F15" s="2">
        <v>5645</v>
      </c>
      <c r="G15" s="2">
        <v>30</v>
      </c>
      <c r="H15" s="2">
        <v>0</v>
      </c>
      <c r="I15" s="2">
        <v>0</v>
      </c>
      <c r="J15" s="2">
        <v>0</v>
      </c>
      <c r="K15" s="2">
        <v>0</v>
      </c>
      <c r="L15" s="8">
        <v>0</v>
      </c>
      <c r="N15" s="12">
        <f t="shared" si="1"/>
        <v>352.43333333333334</v>
      </c>
      <c r="O15">
        <f t="shared" si="2"/>
        <v>309.63333333333333</v>
      </c>
      <c r="P15" s="13">
        <f t="shared" si="3"/>
        <v>188.16666666666666</v>
      </c>
      <c r="V15" s="23">
        <v>2018</v>
      </c>
      <c r="W15" s="24">
        <f t="shared" si="0"/>
        <v>11</v>
      </c>
      <c r="X15" s="28">
        <f t="shared" si="4"/>
        <v>43405</v>
      </c>
      <c r="Y15" s="24">
        <f t="shared" si="7"/>
        <v>105626</v>
      </c>
      <c r="Z15" s="24">
        <f t="shared" si="6"/>
        <v>59814</v>
      </c>
      <c r="AA15" s="24">
        <f t="shared" si="6"/>
        <v>89131</v>
      </c>
      <c r="AB15" s="30">
        <f t="shared" si="5"/>
        <v>0.34807004562831423</v>
      </c>
      <c r="AF15" s="24" t="s">
        <v>24</v>
      </c>
      <c r="AG15" s="24">
        <v>9</v>
      </c>
    </row>
    <row r="16" spans="1:33" ht="17.399999999999999" customHeight="1" x14ac:dyDescent="0.3">
      <c r="A16" s="2">
        <v>2018</v>
      </c>
      <c r="B16" s="2" t="s">
        <v>51</v>
      </c>
      <c r="C16" s="2" t="s">
        <v>27</v>
      </c>
      <c r="D16" s="2">
        <v>9143</v>
      </c>
      <c r="E16" s="2">
        <v>8300</v>
      </c>
      <c r="F16" s="2">
        <v>6333</v>
      </c>
      <c r="G16" s="2">
        <v>31</v>
      </c>
      <c r="H16" s="2">
        <v>0</v>
      </c>
      <c r="I16" s="2">
        <v>0</v>
      </c>
      <c r="J16" s="2">
        <v>0</v>
      </c>
      <c r="K16" s="2">
        <v>0</v>
      </c>
      <c r="L16" s="8">
        <v>0</v>
      </c>
      <c r="N16" s="12">
        <f t="shared" si="1"/>
        <v>294.93548387096774</v>
      </c>
      <c r="O16">
        <f t="shared" si="2"/>
        <v>267.74193548387098</v>
      </c>
      <c r="P16" s="13">
        <f t="shared" si="3"/>
        <v>204.29032258064515</v>
      </c>
      <c r="V16" s="23">
        <v>2018</v>
      </c>
      <c r="W16" s="24">
        <f t="shared" si="0"/>
        <v>12</v>
      </c>
      <c r="X16" s="28">
        <f t="shared" si="4"/>
        <v>43435</v>
      </c>
      <c r="Y16" s="24">
        <f t="shared" si="7"/>
        <v>114769</v>
      </c>
      <c r="Z16" s="24">
        <f t="shared" si="6"/>
        <v>68114</v>
      </c>
      <c r="AA16" s="24">
        <f t="shared" si="6"/>
        <v>95464</v>
      </c>
      <c r="AB16" s="30">
        <f t="shared" si="5"/>
        <v>0.40921426725252003</v>
      </c>
      <c r="AF16" s="24" t="s">
        <v>25</v>
      </c>
      <c r="AG16" s="24">
        <v>10</v>
      </c>
    </row>
    <row r="17" spans="1:33" ht="17.399999999999999" customHeight="1" x14ac:dyDescent="0.3">
      <c r="A17" s="2">
        <v>2019</v>
      </c>
      <c r="B17" s="2" t="s">
        <v>51</v>
      </c>
      <c r="C17" s="2" t="s">
        <v>28</v>
      </c>
      <c r="D17" s="2">
        <v>8696</v>
      </c>
      <c r="E17" s="2">
        <v>11110</v>
      </c>
      <c r="F17" s="2">
        <v>7675</v>
      </c>
      <c r="G17" s="2">
        <v>31</v>
      </c>
      <c r="H17" s="2">
        <v>0</v>
      </c>
      <c r="I17" s="2">
        <v>0</v>
      </c>
      <c r="J17" s="2">
        <v>0</v>
      </c>
      <c r="K17" s="2">
        <v>0</v>
      </c>
      <c r="L17" s="8">
        <v>0</v>
      </c>
      <c r="N17" s="12">
        <f t="shared" si="1"/>
        <v>280.51612903225805</v>
      </c>
      <c r="O17">
        <f t="shared" si="2"/>
        <v>358.38709677419354</v>
      </c>
      <c r="P17" s="13">
        <f t="shared" si="3"/>
        <v>247.58064516129033</v>
      </c>
      <c r="V17" s="23">
        <v>2019</v>
      </c>
      <c r="W17" s="24">
        <f t="shared" si="0"/>
        <v>1</v>
      </c>
      <c r="X17" s="28">
        <f t="shared" si="4"/>
        <v>43466</v>
      </c>
      <c r="Y17" s="24">
        <f t="shared" si="7"/>
        <v>123465</v>
      </c>
      <c r="Z17" s="24">
        <f t="shared" si="6"/>
        <v>79224</v>
      </c>
      <c r="AA17" s="24">
        <f t="shared" si="6"/>
        <v>103139</v>
      </c>
      <c r="AB17" s="30">
        <f t="shared" si="5"/>
        <v>0.46881681021318183</v>
      </c>
      <c r="AF17" s="24" t="s">
        <v>26</v>
      </c>
      <c r="AG17" s="24">
        <v>11</v>
      </c>
    </row>
    <row r="18" spans="1:33" ht="17.399999999999999" customHeight="1" x14ac:dyDescent="0.3">
      <c r="A18" s="2">
        <v>2019</v>
      </c>
      <c r="B18" s="2" t="s">
        <v>51</v>
      </c>
      <c r="C18" s="2" t="s">
        <v>29</v>
      </c>
      <c r="D18" s="2">
        <v>6625</v>
      </c>
      <c r="E18" s="2">
        <v>10738</v>
      </c>
      <c r="F18" s="2">
        <v>7271</v>
      </c>
      <c r="G18" s="2">
        <v>28</v>
      </c>
      <c r="H18" s="2">
        <v>0</v>
      </c>
      <c r="I18" s="2">
        <v>0</v>
      </c>
      <c r="J18" s="2">
        <v>0</v>
      </c>
      <c r="K18" s="2">
        <v>0</v>
      </c>
      <c r="L18" s="8">
        <v>0</v>
      </c>
      <c r="N18" s="12">
        <f t="shared" si="1"/>
        <v>236.60714285714286</v>
      </c>
      <c r="O18">
        <f t="shared" si="2"/>
        <v>383.5</v>
      </c>
      <c r="P18" s="13">
        <f t="shared" si="3"/>
        <v>259.67857142857144</v>
      </c>
      <c r="V18" s="23">
        <v>2019</v>
      </c>
      <c r="W18" s="24">
        <f t="shared" si="0"/>
        <v>2</v>
      </c>
      <c r="X18" s="28">
        <f t="shared" si="4"/>
        <v>43497</v>
      </c>
      <c r="Y18" s="24">
        <f t="shared" si="7"/>
        <v>130090</v>
      </c>
      <c r="Z18" s="24">
        <f t="shared" si="6"/>
        <v>89962</v>
      </c>
      <c r="AA18" s="24">
        <f t="shared" si="6"/>
        <v>110410</v>
      </c>
      <c r="AB18" s="30">
        <f t="shared" si="5"/>
        <v>0.52324409902130109</v>
      </c>
      <c r="AF18" s="24" t="s">
        <v>27</v>
      </c>
      <c r="AG18" s="24">
        <v>12</v>
      </c>
    </row>
    <row r="19" spans="1:33" ht="17.399999999999999" customHeight="1" x14ac:dyDescent="0.3">
      <c r="A19" s="2">
        <v>2019</v>
      </c>
      <c r="B19" s="2" t="s">
        <v>51</v>
      </c>
      <c r="C19" s="2" t="s">
        <v>18</v>
      </c>
      <c r="D19" s="2">
        <v>6294</v>
      </c>
      <c r="E19" s="2">
        <v>11775</v>
      </c>
      <c r="F19" s="2">
        <v>4390</v>
      </c>
      <c r="G19" s="2">
        <v>31</v>
      </c>
      <c r="H19" s="2">
        <v>0</v>
      </c>
      <c r="I19" s="2">
        <v>0</v>
      </c>
      <c r="J19" s="2">
        <v>0</v>
      </c>
      <c r="K19" s="2">
        <v>0</v>
      </c>
      <c r="L19" s="8">
        <v>0</v>
      </c>
      <c r="N19" s="12">
        <f t="shared" si="1"/>
        <v>203.03225806451613</v>
      </c>
      <c r="O19">
        <f t="shared" si="2"/>
        <v>379.83870967741933</v>
      </c>
      <c r="P19" s="13">
        <f t="shared" si="3"/>
        <v>141.61290322580646</v>
      </c>
      <c r="V19" s="23">
        <v>2019</v>
      </c>
      <c r="W19" s="24">
        <f t="shared" si="0"/>
        <v>3</v>
      </c>
      <c r="X19" s="28">
        <f t="shared" si="4"/>
        <v>43525</v>
      </c>
      <c r="Y19" s="24">
        <f t="shared" si="7"/>
        <v>136384</v>
      </c>
      <c r="Z19" s="24">
        <f t="shared" si="6"/>
        <v>101737</v>
      </c>
      <c r="AA19" s="24">
        <f t="shared" si="6"/>
        <v>114800</v>
      </c>
      <c r="AB19" s="30">
        <f t="shared" si="5"/>
        <v>0.41089479595657058</v>
      </c>
    </row>
    <row r="20" spans="1:33" ht="17.399999999999999" customHeight="1" x14ac:dyDescent="0.3">
      <c r="A20" s="2">
        <v>2019</v>
      </c>
      <c r="B20" s="2" t="s">
        <v>51</v>
      </c>
      <c r="C20" s="2" t="s">
        <v>19</v>
      </c>
      <c r="D20" s="2">
        <v>6380</v>
      </c>
      <c r="E20" s="2">
        <v>11110</v>
      </c>
      <c r="F20" s="2">
        <v>5835</v>
      </c>
      <c r="G20" s="2">
        <v>30</v>
      </c>
      <c r="H20" s="2">
        <v>0</v>
      </c>
      <c r="I20" s="2">
        <v>0</v>
      </c>
      <c r="J20" s="2">
        <v>0</v>
      </c>
      <c r="K20" s="2">
        <v>0</v>
      </c>
      <c r="L20" s="8">
        <v>0</v>
      </c>
      <c r="N20" s="12">
        <f t="shared" si="1"/>
        <v>212.66666666666666</v>
      </c>
      <c r="O20">
        <f t="shared" si="2"/>
        <v>370.33333333333331</v>
      </c>
      <c r="P20" s="13">
        <f t="shared" si="3"/>
        <v>194.5</v>
      </c>
      <c r="V20" s="23">
        <v>2019</v>
      </c>
      <c r="W20" s="24">
        <f t="shared" si="0"/>
        <v>4</v>
      </c>
      <c r="X20" s="28">
        <f t="shared" si="4"/>
        <v>43556</v>
      </c>
      <c r="Y20" s="24">
        <f t="shared" si="7"/>
        <v>142764</v>
      </c>
      <c r="Z20" s="24">
        <f t="shared" si="6"/>
        <v>112847</v>
      </c>
      <c r="AA20" s="24">
        <f t="shared" si="6"/>
        <v>120635</v>
      </c>
      <c r="AB20" s="30">
        <f t="shared" si="5"/>
        <v>0.47769136307818255</v>
      </c>
    </row>
    <row r="21" spans="1:33" ht="17.399999999999999" customHeight="1" x14ac:dyDescent="0.3">
      <c r="A21" s="2">
        <v>2019</v>
      </c>
      <c r="B21" s="2" t="s">
        <v>51</v>
      </c>
      <c r="C21" s="2" t="s">
        <v>20</v>
      </c>
      <c r="D21" s="2">
        <v>7023</v>
      </c>
      <c r="E21" s="2">
        <v>10846</v>
      </c>
      <c r="F21" s="2">
        <v>5934</v>
      </c>
      <c r="G21" s="2">
        <v>31</v>
      </c>
      <c r="H21" s="2">
        <v>0</v>
      </c>
      <c r="I21" s="2">
        <v>0</v>
      </c>
      <c r="J21" s="2">
        <v>0</v>
      </c>
      <c r="K21" s="2">
        <v>0</v>
      </c>
      <c r="L21" s="8">
        <v>0</v>
      </c>
      <c r="N21" s="12">
        <f t="shared" si="1"/>
        <v>226.54838709677421</v>
      </c>
      <c r="O21">
        <f t="shared" si="2"/>
        <v>349.87096774193549</v>
      </c>
      <c r="P21" s="13">
        <f t="shared" si="3"/>
        <v>191.41935483870967</v>
      </c>
      <c r="V21" s="23">
        <v>2019</v>
      </c>
      <c r="W21" s="24">
        <f t="shared" si="0"/>
        <v>5</v>
      </c>
      <c r="X21" s="28">
        <f t="shared" si="4"/>
        <v>43586</v>
      </c>
      <c r="Y21" s="24">
        <f t="shared" si="7"/>
        <v>149787</v>
      </c>
      <c r="Z21" s="24">
        <f t="shared" si="6"/>
        <v>123693</v>
      </c>
      <c r="AA21" s="24">
        <f t="shared" si="6"/>
        <v>126569</v>
      </c>
      <c r="AB21" s="30">
        <f t="shared" si="5"/>
        <v>0.45797638342208846</v>
      </c>
    </row>
    <row r="22" spans="1:33" ht="17.399999999999999" customHeight="1" x14ac:dyDescent="0.3">
      <c r="A22" s="2">
        <v>2019</v>
      </c>
      <c r="B22" s="2" t="s">
        <v>51</v>
      </c>
      <c r="C22" s="2" t="s">
        <v>21</v>
      </c>
      <c r="D22" s="2">
        <v>6368</v>
      </c>
      <c r="E22" s="2">
        <v>10524</v>
      </c>
      <c r="F22" s="2">
        <v>5591</v>
      </c>
      <c r="G22" s="2">
        <v>30</v>
      </c>
      <c r="H22" s="2">
        <v>0</v>
      </c>
      <c r="I22" s="2">
        <v>0</v>
      </c>
      <c r="J22" s="2">
        <v>0</v>
      </c>
      <c r="K22" s="2">
        <v>0</v>
      </c>
      <c r="L22" s="8">
        <v>0</v>
      </c>
      <c r="N22" s="12">
        <f t="shared" si="1"/>
        <v>212.26666666666668</v>
      </c>
      <c r="O22">
        <f t="shared" si="2"/>
        <v>350.8</v>
      </c>
      <c r="P22" s="13">
        <f t="shared" si="3"/>
        <v>186.36666666666667</v>
      </c>
      <c r="V22" s="23">
        <v>2019</v>
      </c>
      <c r="W22" s="24">
        <f t="shared" si="0"/>
        <v>6</v>
      </c>
      <c r="X22" s="28">
        <f t="shared" si="4"/>
        <v>43617</v>
      </c>
      <c r="Y22" s="24">
        <f t="shared" si="7"/>
        <v>156155</v>
      </c>
      <c r="Z22" s="24">
        <f t="shared" si="6"/>
        <v>134217</v>
      </c>
      <c r="AA22" s="24">
        <f t="shared" si="6"/>
        <v>132160</v>
      </c>
      <c r="AB22" s="30">
        <f t="shared" si="5"/>
        <v>0.46751400618780836</v>
      </c>
    </row>
    <row r="23" spans="1:33" ht="17.399999999999999" customHeight="1" x14ac:dyDescent="0.3">
      <c r="A23" s="2">
        <v>2019</v>
      </c>
      <c r="B23" s="2" t="s">
        <v>51</v>
      </c>
      <c r="C23" s="2" t="s">
        <v>22</v>
      </c>
      <c r="D23" s="2">
        <v>6306</v>
      </c>
      <c r="E23" s="2">
        <v>9395</v>
      </c>
      <c r="F23" s="2">
        <v>5182</v>
      </c>
      <c r="G23" s="2">
        <v>31</v>
      </c>
      <c r="H23" s="2">
        <v>0</v>
      </c>
      <c r="I23" s="2">
        <v>0</v>
      </c>
      <c r="J23" s="2">
        <v>0</v>
      </c>
      <c r="K23" s="2">
        <v>0</v>
      </c>
      <c r="L23" s="8">
        <v>0</v>
      </c>
      <c r="N23" s="12">
        <f t="shared" si="1"/>
        <v>203.41935483870967</v>
      </c>
      <c r="O23">
        <f t="shared" si="2"/>
        <v>303.06451612903226</v>
      </c>
      <c r="P23" s="13">
        <f t="shared" si="3"/>
        <v>167.16129032258064</v>
      </c>
      <c r="V23" s="23">
        <v>2019</v>
      </c>
      <c r="W23" s="24">
        <f t="shared" si="0"/>
        <v>7</v>
      </c>
      <c r="X23" s="28">
        <f t="shared" si="4"/>
        <v>43647</v>
      </c>
      <c r="Y23" s="24">
        <f t="shared" si="7"/>
        <v>162461</v>
      </c>
      <c r="Z23" s="24">
        <f t="shared" si="6"/>
        <v>143612</v>
      </c>
      <c r="AA23" s="24">
        <f t="shared" si="6"/>
        <v>137342</v>
      </c>
      <c r="AB23" s="30">
        <f t="shared" si="5"/>
        <v>0.45107938718662954</v>
      </c>
    </row>
    <row r="24" spans="1:33" ht="17.399999999999999" customHeight="1" x14ac:dyDescent="0.3">
      <c r="A24" s="2">
        <v>2019</v>
      </c>
      <c r="B24" s="2" t="s">
        <v>51</v>
      </c>
      <c r="C24" s="2" t="s">
        <v>23</v>
      </c>
      <c r="D24" s="2">
        <v>5346</v>
      </c>
      <c r="E24" s="2">
        <v>9156</v>
      </c>
      <c r="F24" s="2">
        <v>4894</v>
      </c>
      <c r="G24" s="2">
        <v>31</v>
      </c>
      <c r="H24" s="2">
        <v>0</v>
      </c>
      <c r="I24" s="2">
        <v>0</v>
      </c>
      <c r="J24" s="2">
        <v>0</v>
      </c>
      <c r="K24" s="2">
        <v>0</v>
      </c>
      <c r="L24" s="8">
        <v>0</v>
      </c>
      <c r="N24" s="12">
        <f t="shared" si="1"/>
        <v>172.45161290322579</v>
      </c>
      <c r="O24">
        <f t="shared" si="2"/>
        <v>295.35483870967744</v>
      </c>
      <c r="P24" s="13">
        <f t="shared" si="3"/>
        <v>157.87096774193549</v>
      </c>
      <c r="V24" s="23">
        <v>2019</v>
      </c>
      <c r="W24" s="24">
        <f t="shared" si="0"/>
        <v>8</v>
      </c>
      <c r="X24" s="28">
        <f t="shared" si="4"/>
        <v>43678</v>
      </c>
      <c r="Y24" s="24">
        <f t="shared" si="7"/>
        <v>167807</v>
      </c>
      <c r="Z24" s="24">
        <f t="shared" si="6"/>
        <v>152768</v>
      </c>
      <c r="AA24" s="24">
        <f t="shared" si="6"/>
        <v>142236</v>
      </c>
      <c r="AB24" s="30">
        <f t="shared" si="5"/>
        <v>0.47792968749999998</v>
      </c>
    </row>
    <row r="25" spans="1:33" ht="17.399999999999999" customHeight="1" x14ac:dyDescent="0.3">
      <c r="A25" s="2">
        <v>2019</v>
      </c>
      <c r="B25" s="2" t="s">
        <v>51</v>
      </c>
      <c r="C25" s="2" t="s">
        <v>24</v>
      </c>
      <c r="D25" s="2">
        <v>4824</v>
      </c>
      <c r="E25" s="2">
        <v>7177</v>
      </c>
      <c r="F25" s="2">
        <v>3872</v>
      </c>
      <c r="G25" s="2">
        <v>29</v>
      </c>
      <c r="H25" s="2">
        <v>0</v>
      </c>
      <c r="I25" s="2">
        <v>0</v>
      </c>
      <c r="J25" s="2">
        <v>0</v>
      </c>
      <c r="K25" s="2">
        <v>0</v>
      </c>
      <c r="L25" s="8">
        <v>0</v>
      </c>
      <c r="N25" s="12">
        <f t="shared" si="1"/>
        <v>166.34482758620689</v>
      </c>
      <c r="O25">
        <f t="shared" si="2"/>
        <v>247.48275862068965</v>
      </c>
      <c r="P25" s="13">
        <f t="shared" si="3"/>
        <v>133.51724137931035</v>
      </c>
      <c r="V25" s="23">
        <v>2019</v>
      </c>
      <c r="W25" s="24">
        <f t="shared" si="0"/>
        <v>9</v>
      </c>
      <c r="X25" s="28">
        <f t="shared" si="4"/>
        <v>43709</v>
      </c>
      <c r="Y25" s="24">
        <f t="shared" si="7"/>
        <v>172631</v>
      </c>
      <c r="Z25" s="24">
        <f t="shared" si="6"/>
        <v>159945</v>
      </c>
      <c r="AA25" s="24">
        <f t="shared" si="6"/>
        <v>146108</v>
      </c>
      <c r="AB25" s="30">
        <f t="shared" si="5"/>
        <v>0.44526218951241953</v>
      </c>
    </row>
    <row r="26" spans="1:33" ht="17.399999999999999" customHeight="1" x14ac:dyDescent="0.3">
      <c r="A26" s="2">
        <v>2019</v>
      </c>
      <c r="B26" s="2" t="s">
        <v>51</v>
      </c>
      <c r="C26" s="2" t="s">
        <v>25</v>
      </c>
      <c r="D26" s="2">
        <v>4984</v>
      </c>
      <c r="E26" s="2">
        <v>6806</v>
      </c>
      <c r="F26" s="2">
        <v>4039</v>
      </c>
      <c r="G26" s="2">
        <v>31</v>
      </c>
      <c r="H26" s="2">
        <v>0</v>
      </c>
      <c r="I26" s="2">
        <v>0</v>
      </c>
      <c r="J26" s="2">
        <v>0</v>
      </c>
      <c r="K26" s="2">
        <v>0</v>
      </c>
      <c r="L26" s="8">
        <v>0</v>
      </c>
      <c r="N26" s="12">
        <f t="shared" si="1"/>
        <v>160.7741935483871</v>
      </c>
      <c r="O26">
        <f t="shared" si="2"/>
        <v>219.54838709677421</v>
      </c>
      <c r="P26" s="13">
        <f t="shared" si="3"/>
        <v>130.29032258064515</v>
      </c>
      <c r="V26" s="23">
        <v>2019</v>
      </c>
      <c r="W26" s="24">
        <f t="shared" si="0"/>
        <v>10</v>
      </c>
      <c r="X26" s="28">
        <f t="shared" si="4"/>
        <v>43739</v>
      </c>
      <c r="Y26" s="24">
        <f t="shared" si="7"/>
        <v>177615</v>
      </c>
      <c r="Z26" s="24">
        <f t="shared" si="6"/>
        <v>166751</v>
      </c>
      <c r="AA26" s="24">
        <f t="shared" si="6"/>
        <v>150147</v>
      </c>
      <c r="AB26" s="30">
        <f t="shared" si="5"/>
        <v>0.44763382467028706</v>
      </c>
    </row>
    <row r="27" spans="1:33" ht="17.399999999999999" customHeight="1" x14ac:dyDescent="0.3">
      <c r="A27" s="2">
        <v>2019</v>
      </c>
      <c r="B27" s="2" t="s">
        <v>51</v>
      </c>
      <c r="C27" s="2" t="s">
        <v>26</v>
      </c>
      <c r="D27" s="2">
        <v>4665</v>
      </c>
      <c r="E27" s="2">
        <v>6549</v>
      </c>
      <c r="F27" s="2">
        <v>3955</v>
      </c>
      <c r="G27" s="2">
        <v>30</v>
      </c>
      <c r="H27" s="2">
        <v>0</v>
      </c>
      <c r="I27" s="2">
        <v>0</v>
      </c>
      <c r="J27" s="2">
        <v>0</v>
      </c>
      <c r="K27" s="2">
        <v>0</v>
      </c>
      <c r="L27" s="8">
        <v>0</v>
      </c>
      <c r="N27" s="12">
        <f t="shared" si="1"/>
        <v>155.5</v>
      </c>
      <c r="O27">
        <f t="shared" si="2"/>
        <v>218.3</v>
      </c>
      <c r="P27" s="13">
        <f t="shared" si="3"/>
        <v>131.83333333333334</v>
      </c>
      <c r="V27" s="23">
        <v>2019</v>
      </c>
      <c r="W27" s="24">
        <f t="shared" si="0"/>
        <v>11</v>
      </c>
      <c r="X27" s="28">
        <f t="shared" si="4"/>
        <v>43770</v>
      </c>
      <c r="Y27" s="24">
        <f t="shared" si="7"/>
        <v>182280</v>
      </c>
      <c r="Z27" s="24">
        <f t="shared" si="6"/>
        <v>173300</v>
      </c>
      <c r="AA27" s="24">
        <f t="shared" si="6"/>
        <v>154102</v>
      </c>
      <c r="AB27" s="30">
        <f t="shared" si="5"/>
        <v>0.45881670533642693</v>
      </c>
    </row>
    <row r="28" spans="1:33" ht="17.399999999999999" customHeight="1" x14ac:dyDescent="0.3">
      <c r="A28" s="2">
        <v>2019</v>
      </c>
      <c r="B28" s="2" t="s">
        <v>51</v>
      </c>
      <c r="C28" s="2" t="s">
        <v>27</v>
      </c>
      <c r="D28" s="2">
        <v>4596</v>
      </c>
      <c r="E28" s="2">
        <v>6589</v>
      </c>
      <c r="F28" s="2">
        <v>3913</v>
      </c>
      <c r="G28" s="2">
        <v>31</v>
      </c>
      <c r="H28" s="2">
        <v>0</v>
      </c>
      <c r="I28" s="2">
        <v>0</v>
      </c>
      <c r="J28" s="2">
        <v>0</v>
      </c>
      <c r="K28" s="2">
        <v>0</v>
      </c>
      <c r="L28" s="8">
        <v>0</v>
      </c>
      <c r="N28" s="12">
        <f t="shared" si="1"/>
        <v>148.25806451612902</v>
      </c>
      <c r="O28">
        <f t="shared" si="2"/>
        <v>212.54838709677421</v>
      </c>
      <c r="P28" s="13">
        <f t="shared" si="3"/>
        <v>126.2258064516129</v>
      </c>
      <c r="V28" s="23">
        <v>2019</v>
      </c>
      <c r="W28" s="24">
        <f t="shared" si="0"/>
        <v>12</v>
      </c>
      <c r="X28" s="28">
        <f t="shared" si="4"/>
        <v>43800</v>
      </c>
      <c r="Y28" s="24">
        <f t="shared" si="7"/>
        <v>186876</v>
      </c>
      <c r="Z28" s="24">
        <f t="shared" si="6"/>
        <v>179889</v>
      </c>
      <c r="AA28" s="24">
        <f t="shared" si="6"/>
        <v>158015</v>
      </c>
      <c r="AB28" s="30">
        <f t="shared" si="5"/>
        <v>0.45986602420966038</v>
      </c>
    </row>
    <row r="29" spans="1:33" ht="17.399999999999999" customHeight="1" x14ac:dyDescent="0.3">
      <c r="A29" s="2">
        <v>2020</v>
      </c>
      <c r="B29" s="2" t="s">
        <v>51</v>
      </c>
      <c r="C29" s="2" t="s">
        <v>28</v>
      </c>
      <c r="D29" s="2">
        <v>4253</v>
      </c>
      <c r="E29" s="2">
        <v>6993</v>
      </c>
      <c r="F29" s="2">
        <v>4095</v>
      </c>
      <c r="G29" s="2">
        <v>31</v>
      </c>
      <c r="H29" s="2">
        <v>0</v>
      </c>
      <c r="I29" s="2">
        <v>0</v>
      </c>
      <c r="J29" s="2">
        <v>0</v>
      </c>
      <c r="K29" s="2">
        <v>0</v>
      </c>
      <c r="L29" s="8">
        <v>0</v>
      </c>
      <c r="N29" s="12">
        <f t="shared" si="1"/>
        <v>137.19354838709677</v>
      </c>
      <c r="O29">
        <f t="shared" si="2"/>
        <v>225.58064516129033</v>
      </c>
      <c r="P29" s="13">
        <f t="shared" si="3"/>
        <v>132.09677419354838</v>
      </c>
      <c r="V29" s="23">
        <v>2020</v>
      </c>
      <c r="W29" s="24">
        <f t="shared" si="0"/>
        <v>1</v>
      </c>
      <c r="X29" s="28">
        <f t="shared" si="4"/>
        <v>43831</v>
      </c>
      <c r="Y29" s="24">
        <f t="shared" si="7"/>
        <v>191129</v>
      </c>
      <c r="Z29" s="24">
        <f t="shared" si="6"/>
        <v>186882</v>
      </c>
      <c r="AA29" s="24">
        <f t="shared" si="6"/>
        <v>162110</v>
      </c>
      <c r="AB29" s="30">
        <f t="shared" si="5"/>
        <v>0.49053665548634401</v>
      </c>
    </row>
    <row r="30" spans="1:33" ht="17.399999999999999" customHeight="1" x14ac:dyDescent="0.3">
      <c r="A30" s="2">
        <v>2020</v>
      </c>
      <c r="B30" s="2" t="s">
        <v>51</v>
      </c>
      <c r="C30" s="2" t="s">
        <v>29</v>
      </c>
      <c r="D30" s="2">
        <v>3720</v>
      </c>
      <c r="E30" s="2">
        <v>6546</v>
      </c>
      <c r="F30" s="2">
        <v>3575</v>
      </c>
      <c r="G30" s="2">
        <v>29</v>
      </c>
      <c r="H30" s="2">
        <v>0</v>
      </c>
      <c r="I30" s="2">
        <v>0</v>
      </c>
      <c r="J30" s="2">
        <v>0</v>
      </c>
      <c r="K30" s="2">
        <v>0</v>
      </c>
      <c r="L30" s="8">
        <v>0</v>
      </c>
      <c r="N30" s="12">
        <f t="shared" si="1"/>
        <v>128.27586206896552</v>
      </c>
      <c r="O30">
        <f t="shared" si="2"/>
        <v>225.72413793103448</v>
      </c>
      <c r="P30" s="13">
        <f t="shared" si="3"/>
        <v>123.27586206896552</v>
      </c>
      <c r="V30" s="23">
        <v>2020</v>
      </c>
      <c r="W30" s="24">
        <f t="shared" si="0"/>
        <v>2</v>
      </c>
      <c r="X30" s="28">
        <f t="shared" si="4"/>
        <v>43862</v>
      </c>
      <c r="Y30" s="24">
        <f t="shared" si="7"/>
        <v>194849</v>
      </c>
      <c r="Z30" s="24">
        <f t="shared" si="6"/>
        <v>193428</v>
      </c>
      <c r="AA30" s="24">
        <f t="shared" si="6"/>
        <v>165685</v>
      </c>
      <c r="AB30" s="30">
        <f t="shared" si="5"/>
        <v>0.49006168608636053</v>
      </c>
    </row>
    <row r="31" spans="1:33" ht="17.399999999999999" customHeight="1" x14ac:dyDescent="0.3">
      <c r="A31" s="2">
        <v>2020</v>
      </c>
      <c r="B31" s="2" t="s">
        <v>51</v>
      </c>
      <c r="C31" s="2" t="s">
        <v>18</v>
      </c>
      <c r="D31" s="2">
        <v>3837</v>
      </c>
      <c r="E31" s="2">
        <v>7697</v>
      </c>
      <c r="F31" s="2">
        <v>4103</v>
      </c>
      <c r="G31" s="2">
        <v>31</v>
      </c>
      <c r="H31" s="2">
        <v>0</v>
      </c>
      <c r="I31" s="2">
        <v>0</v>
      </c>
      <c r="J31" s="2">
        <v>0</v>
      </c>
      <c r="K31" s="2">
        <v>0</v>
      </c>
      <c r="L31" s="8">
        <v>0</v>
      </c>
      <c r="N31" s="12">
        <f t="shared" si="1"/>
        <v>123.7741935483871</v>
      </c>
      <c r="O31">
        <f t="shared" si="2"/>
        <v>248.29032258064515</v>
      </c>
      <c r="P31" s="13">
        <f t="shared" si="3"/>
        <v>132.35483870967741</v>
      </c>
      <c r="V31" s="23">
        <v>2020</v>
      </c>
      <c r="W31" s="24">
        <f t="shared" si="0"/>
        <v>3</v>
      </c>
      <c r="X31" s="28">
        <f t="shared" si="4"/>
        <v>43891</v>
      </c>
      <c r="Y31" s="24">
        <f t="shared" si="7"/>
        <v>198686</v>
      </c>
      <c r="Z31" s="24">
        <f t="shared" si="6"/>
        <v>201125</v>
      </c>
      <c r="AA31" s="24">
        <f t="shared" si="6"/>
        <v>169788</v>
      </c>
      <c r="AB31" s="30">
        <f t="shared" si="5"/>
        <v>0.51675062972292196</v>
      </c>
    </row>
    <row r="32" spans="1:33" ht="17.399999999999999" customHeight="1" x14ac:dyDescent="0.3">
      <c r="A32" s="2">
        <v>2020</v>
      </c>
      <c r="B32" s="2" t="s">
        <v>51</v>
      </c>
      <c r="C32" s="2" t="s">
        <v>19</v>
      </c>
      <c r="D32" s="2">
        <v>3655</v>
      </c>
      <c r="E32" s="2">
        <v>6186</v>
      </c>
      <c r="F32" s="2">
        <v>3133</v>
      </c>
      <c r="G32" s="2">
        <v>30</v>
      </c>
      <c r="H32" s="2">
        <v>0</v>
      </c>
      <c r="I32" s="2">
        <v>0</v>
      </c>
      <c r="J32" s="2">
        <v>0</v>
      </c>
      <c r="K32" s="2">
        <v>0</v>
      </c>
      <c r="L32" s="8">
        <v>0</v>
      </c>
      <c r="N32" s="12">
        <f t="shared" si="1"/>
        <v>121.83333333333333</v>
      </c>
      <c r="O32">
        <f t="shared" si="2"/>
        <v>206.2</v>
      </c>
      <c r="P32" s="13">
        <f t="shared" si="3"/>
        <v>104.43333333333334</v>
      </c>
      <c r="V32" s="23">
        <v>2020</v>
      </c>
      <c r="W32" s="24">
        <f t="shared" si="0"/>
        <v>4</v>
      </c>
      <c r="X32" s="28">
        <f t="shared" si="4"/>
        <v>43922</v>
      </c>
      <c r="Y32" s="24">
        <f t="shared" si="7"/>
        <v>202341</v>
      </c>
      <c r="Z32" s="24">
        <f t="shared" si="6"/>
        <v>207311</v>
      </c>
      <c r="AA32" s="24">
        <f t="shared" si="6"/>
        <v>172921</v>
      </c>
      <c r="AB32" s="30">
        <f t="shared" si="5"/>
        <v>0.46154979375368299</v>
      </c>
    </row>
    <row r="33" spans="1:28" ht="17.399999999999999" customHeight="1" x14ac:dyDescent="0.3">
      <c r="A33" s="2">
        <v>2020</v>
      </c>
      <c r="B33" s="2" t="s">
        <v>51</v>
      </c>
      <c r="C33" s="2" t="s">
        <v>20</v>
      </c>
      <c r="D33" s="2">
        <v>3151</v>
      </c>
      <c r="E33" s="2">
        <v>6649</v>
      </c>
      <c r="F33" s="2">
        <v>3686</v>
      </c>
      <c r="G33" s="2">
        <v>31</v>
      </c>
      <c r="H33" s="2">
        <v>0</v>
      </c>
      <c r="I33" s="2">
        <v>0</v>
      </c>
      <c r="J33" s="2">
        <v>0</v>
      </c>
      <c r="K33" s="2">
        <v>0</v>
      </c>
      <c r="L33" s="8">
        <v>0</v>
      </c>
      <c r="N33" s="12">
        <f t="shared" si="1"/>
        <v>101.64516129032258</v>
      </c>
      <c r="O33">
        <f t="shared" si="2"/>
        <v>214.48387096774192</v>
      </c>
      <c r="P33" s="13">
        <f t="shared" si="3"/>
        <v>118.90322580645162</v>
      </c>
      <c r="V33" s="23">
        <v>2020</v>
      </c>
      <c r="W33" s="24">
        <f t="shared" si="0"/>
        <v>5</v>
      </c>
      <c r="X33" s="28">
        <f t="shared" si="4"/>
        <v>43952</v>
      </c>
      <c r="Y33" s="24">
        <f t="shared" si="7"/>
        <v>205492</v>
      </c>
      <c r="Z33" s="24">
        <f t="shared" si="6"/>
        <v>213960</v>
      </c>
      <c r="AA33" s="24">
        <f t="shared" si="6"/>
        <v>176607</v>
      </c>
      <c r="AB33" s="30">
        <f t="shared" si="5"/>
        <v>0.53912534737457951</v>
      </c>
    </row>
    <row r="34" spans="1:28" ht="17.399999999999999" customHeight="1" x14ac:dyDescent="0.3">
      <c r="A34" s="2">
        <v>2020</v>
      </c>
      <c r="B34" s="2" t="s">
        <v>51</v>
      </c>
      <c r="C34" s="2" t="s">
        <v>21</v>
      </c>
      <c r="D34" s="2">
        <v>3684</v>
      </c>
      <c r="E34" s="2">
        <v>8000</v>
      </c>
      <c r="F34" s="2">
        <v>3535</v>
      </c>
      <c r="G34" s="2">
        <v>30</v>
      </c>
      <c r="H34" s="2">
        <v>0</v>
      </c>
      <c r="I34" s="2">
        <v>0</v>
      </c>
      <c r="J34" s="2">
        <v>0</v>
      </c>
      <c r="K34" s="2">
        <v>0</v>
      </c>
      <c r="L34" s="8">
        <v>0</v>
      </c>
      <c r="N34" s="12">
        <f t="shared" si="1"/>
        <v>122.8</v>
      </c>
      <c r="O34">
        <f t="shared" si="2"/>
        <v>266.66666666666669</v>
      </c>
      <c r="P34" s="13">
        <f t="shared" si="3"/>
        <v>117.83333333333333</v>
      </c>
      <c r="V34" s="23">
        <v>2020</v>
      </c>
      <c r="W34" s="24">
        <f t="shared" si="0"/>
        <v>6</v>
      </c>
      <c r="X34" s="28">
        <f t="shared" si="4"/>
        <v>43983</v>
      </c>
      <c r="Y34" s="24">
        <f t="shared" si="7"/>
        <v>209176</v>
      </c>
      <c r="Z34" s="24">
        <f t="shared" si="6"/>
        <v>221960</v>
      </c>
      <c r="AA34" s="24">
        <f t="shared" si="6"/>
        <v>180142</v>
      </c>
      <c r="AB34" s="30">
        <f t="shared" si="5"/>
        <v>0.48968001108186732</v>
      </c>
    </row>
    <row r="35" spans="1:28" ht="17.399999999999999" customHeight="1" x14ac:dyDescent="0.3">
      <c r="A35" s="2">
        <v>2020</v>
      </c>
      <c r="B35" s="2" t="s">
        <v>51</v>
      </c>
      <c r="C35" s="2" t="s">
        <v>22</v>
      </c>
      <c r="D35" s="2">
        <v>3306</v>
      </c>
      <c r="E35" s="2">
        <v>7567</v>
      </c>
      <c r="F35" s="2">
        <v>3549</v>
      </c>
      <c r="G35" s="2">
        <v>31</v>
      </c>
      <c r="H35" s="2">
        <v>0</v>
      </c>
      <c r="I35" s="2">
        <v>0</v>
      </c>
      <c r="J35" s="2">
        <v>0</v>
      </c>
      <c r="K35" s="2">
        <v>0</v>
      </c>
      <c r="L35" s="8">
        <v>0</v>
      </c>
      <c r="N35" s="12">
        <f t="shared" si="1"/>
        <v>106.64516129032258</v>
      </c>
      <c r="O35">
        <f t="shared" si="2"/>
        <v>244.09677419354838</v>
      </c>
      <c r="P35" s="13">
        <f t="shared" si="3"/>
        <v>114.48387096774194</v>
      </c>
      <c r="V35" s="23">
        <v>2020</v>
      </c>
      <c r="W35" s="24">
        <f t="shared" si="0"/>
        <v>7</v>
      </c>
      <c r="X35" s="28">
        <f t="shared" si="4"/>
        <v>44013</v>
      </c>
      <c r="Y35" s="24">
        <f t="shared" si="7"/>
        <v>212482</v>
      </c>
      <c r="Z35" s="24">
        <f t="shared" si="6"/>
        <v>229527</v>
      </c>
      <c r="AA35" s="24">
        <f t="shared" si="6"/>
        <v>183691</v>
      </c>
      <c r="AB35" s="30">
        <f t="shared" si="5"/>
        <v>0.51772428884026256</v>
      </c>
    </row>
    <row r="36" spans="1:28" ht="17.399999999999999" customHeight="1" x14ac:dyDescent="0.3">
      <c r="A36" s="2">
        <v>2020</v>
      </c>
      <c r="B36" s="2" t="s">
        <v>51</v>
      </c>
      <c r="C36" s="2" t="s">
        <v>23</v>
      </c>
      <c r="D36" s="2">
        <v>3496</v>
      </c>
      <c r="E36" s="2">
        <v>7518</v>
      </c>
      <c r="F36" s="2">
        <v>3714</v>
      </c>
      <c r="G36" s="2">
        <v>31</v>
      </c>
      <c r="H36" s="2">
        <v>0</v>
      </c>
      <c r="I36" s="2">
        <v>0</v>
      </c>
      <c r="J36" s="2">
        <v>0</v>
      </c>
      <c r="K36" s="2">
        <v>0</v>
      </c>
      <c r="L36" s="8">
        <v>0</v>
      </c>
      <c r="N36" s="12">
        <f t="shared" si="1"/>
        <v>112.7741935483871</v>
      </c>
      <c r="O36">
        <f t="shared" si="2"/>
        <v>242.51612903225808</v>
      </c>
      <c r="P36" s="13">
        <f t="shared" si="3"/>
        <v>119.80645161290323</v>
      </c>
      <c r="V36" s="23">
        <v>2020</v>
      </c>
      <c r="W36" s="24">
        <f t="shared" si="0"/>
        <v>8</v>
      </c>
      <c r="X36" s="28">
        <f t="shared" si="4"/>
        <v>44044</v>
      </c>
      <c r="Y36" s="24">
        <f t="shared" si="7"/>
        <v>215978</v>
      </c>
      <c r="Z36" s="24">
        <f t="shared" si="6"/>
        <v>237045</v>
      </c>
      <c r="AA36" s="24">
        <f t="shared" si="6"/>
        <v>187405</v>
      </c>
      <c r="AB36" s="30">
        <f t="shared" si="5"/>
        <v>0.51511789181692091</v>
      </c>
    </row>
    <row r="37" spans="1:28" ht="17.399999999999999" customHeight="1" x14ac:dyDescent="0.3">
      <c r="A37" s="2">
        <v>2020</v>
      </c>
      <c r="B37" s="2" t="s">
        <v>51</v>
      </c>
      <c r="C37" s="2" t="s">
        <v>24</v>
      </c>
      <c r="D37" s="2">
        <v>2564</v>
      </c>
      <c r="E37" s="2">
        <v>5492</v>
      </c>
      <c r="F37" s="2">
        <v>2749</v>
      </c>
      <c r="G37" s="2">
        <v>30</v>
      </c>
      <c r="H37" s="2">
        <v>0</v>
      </c>
      <c r="I37" s="2">
        <v>0</v>
      </c>
      <c r="J37" s="2">
        <v>0</v>
      </c>
      <c r="K37" s="2">
        <v>0</v>
      </c>
      <c r="L37" s="8">
        <v>0</v>
      </c>
      <c r="N37" s="12">
        <f t="shared" si="1"/>
        <v>85.466666666666669</v>
      </c>
      <c r="O37">
        <f t="shared" si="2"/>
        <v>183.06666666666666</v>
      </c>
      <c r="P37" s="13">
        <f t="shared" si="3"/>
        <v>91.63333333333334</v>
      </c>
      <c r="V37" s="23">
        <v>2020</v>
      </c>
      <c r="W37" s="24">
        <f t="shared" si="0"/>
        <v>9</v>
      </c>
      <c r="X37" s="28">
        <f t="shared" si="4"/>
        <v>44075</v>
      </c>
      <c r="Y37" s="24">
        <f t="shared" si="7"/>
        <v>218542</v>
      </c>
      <c r="Z37" s="24">
        <f t="shared" si="6"/>
        <v>242537</v>
      </c>
      <c r="AA37" s="24">
        <f t="shared" si="6"/>
        <v>190154</v>
      </c>
      <c r="AB37" s="30">
        <f t="shared" si="5"/>
        <v>0.5174101261057783</v>
      </c>
    </row>
    <row r="38" spans="1:28" ht="17.399999999999999" customHeight="1" x14ac:dyDescent="0.3">
      <c r="A38" s="2">
        <v>2020</v>
      </c>
      <c r="B38" s="2" t="s">
        <v>51</v>
      </c>
      <c r="C38" s="2" t="s">
        <v>25</v>
      </c>
      <c r="D38" s="2">
        <v>3131</v>
      </c>
      <c r="E38" s="2">
        <v>6569</v>
      </c>
      <c r="F38" s="2">
        <v>3741</v>
      </c>
      <c r="G38" s="2">
        <v>31</v>
      </c>
      <c r="H38" s="2">
        <v>0</v>
      </c>
      <c r="I38" s="2">
        <v>0</v>
      </c>
      <c r="J38" s="2">
        <v>0</v>
      </c>
      <c r="K38" s="2">
        <v>0</v>
      </c>
      <c r="L38" s="8">
        <v>0</v>
      </c>
      <c r="N38" s="12">
        <f t="shared" si="1"/>
        <v>101</v>
      </c>
      <c r="O38">
        <f t="shared" si="2"/>
        <v>211.90322580645162</v>
      </c>
      <c r="P38" s="13">
        <f t="shared" si="3"/>
        <v>120.6774193548387</v>
      </c>
      <c r="V38" s="23">
        <v>2020</v>
      </c>
      <c r="W38" s="24">
        <f t="shared" si="0"/>
        <v>10</v>
      </c>
      <c r="X38" s="28">
        <f t="shared" si="4"/>
        <v>44105</v>
      </c>
      <c r="Y38" s="24">
        <f t="shared" si="7"/>
        <v>221673</v>
      </c>
      <c r="Z38" s="24">
        <f t="shared" si="6"/>
        <v>249106</v>
      </c>
      <c r="AA38" s="24">
        <f t="shared" si="6"/>
        <v>193895</v>
      </c>
      <c r="AB38" s="30">
        <f t="shared" si="5"/>
        <v>0.54438300349243307</v>
      </c>
    </row>
    <row r="39" spans="1:28" ht="17.399999999999999" customHeight="1" x14ac:dyDescent="0.3">
      <c r="A39" s="2">
        <v>2020</v>
      </c>
      <c r="B39" s="2" t="s">
        <v>51</v>
      </c>
      <c r="C39" s="2" t="s">
        <v>26</v>
      </c>
      <c r="D39" s="2">
        <v>2370</v>
      </c>
      <c r="E39" s="2">
        <v>4212</v>
      </c>
      <c r="F39" s="2">
        <v>3322</v>
      </c>
      <c r="G39" s="2">
        <v>30</v>
      </c>
      <c r="H39" s="2">
        <v>0</v>
      </c>
      <c r="I39" s="2">
        <v>0</v>
      </c>
      <c r="J39" s="2">
        <v>0</v>
      </c>
      <c r="K39" s="2">
        <v>0</v>
      </c>
      <c r="L39" s="8">
        <v>0</v>
      </c>
      <c r="N39" s="12">
        <f t="shared" si="1"/>
        <v>79</v>
      </c>
      <c r="O39">
        <f t="shared" si="2"/>
        <v>140.4</v>
      </c>
      <c r="P39" s="13">
        <f t="shared" si="3"/>
        <v>110.73333333333333</v>
      </c>
      <c r="V39" s="23">
        <v>2020</v>
      </c>
      <c r="W39" s="24">
        <f t="shared" si="0"/>
        <v>11</v>
      </c>
      <c r="X39" s="28">
        <f t="shared" si="4"/>
        <v>44136</v>
      </c>
      <c r="Y39" s="24">
        <f t="shared" si="7"/>
        <v>224043</v>
      </c>
      <c r="Z39" s="24">
        <f t="shared" si="6"/>
        <v>253318</v>
      </c>
      <c r="AA39" s="24">
        <f t="shared" si="6"/>
        <v>197217</v>
      </c>
      <c r="AB39" s="30">
        <f t="shared" si="5"/>
        <v>0.58362614195361906</v>
      </c>
    </row>
    <row r="40" spans="1:28" ht="17.399999999999999" customHeight="1" x14ac:dyDescent="0.3">
      <c r="A40" s="2">
        <v>2020</v>
      </c>
      <c r="B40" s="2" t="s">
        <v>51</v>
      </c>
      <c r="C40" s="2" t="s">
        <v>27</v>
      </c>
      <c r="D40" s="2">
        <v>1155</v>
      </c>
      <c r="E40" s="2">
        <v>1760</v>
      </c>
      <c r="F40" s="2">
        <v>955</v>
      </c>
      <c r="G40" s="2">
        <v>11</v>
      </c>
      <c r="H40" s="2">
        <v>0</v>
      </c>
      <c r="I40" s="2">
        <v>0</v>
      </c>
      <c r="J40" s="2">
        <v>0</v>
      </c>
      <c r="K40" s="2">
        <v>0</v>
      </c>
      <c r="L40" s="8">
        <v>0</v>
      </c>
      <c r="N40" s="12">
        <f t="shared" si="1"/>
        <v>105</v>
      </c>
      <c r="O40">
        <f t="shared" si="2"/>
        <v>160</v>
      </c>
      <c r="P40" s="13">
        <f t="shared" si="3"/>
        <v>86.818181818181813</v>
      </c>
      <c r="V40" s="23">
        <v>2020</v>
      </c>
      <c r="W40" s="24">
        <f t="shared" si="0"/>
        <v>12</v>
      </c>
      <c r="X40" s="28">
        <f t="shared" si="4"/>
        <v>44166</v>
      </c>
      <c r="Y40" s="24">
        <f t="shared" si="7"/>
        <v>225198</v>
      </c>
      <c r="Z40" s="24">
        <f t="shared" si="6"/>
        <v>255078</v>
      </c>
      <c r="AA40" s="24">
        <f t="shared" si="6"/>
        <v>198172</v>
      </c>
      <c r="AB40" s="30">
        <f t="shared" si="5"/>
        <v>0.45260663507109006</v>
      </c>
    </row>
    <row r="41" spans="1:28" ht="17.399999999999999" customHeight="1" x14ac:dyDescent="0.3">
      <c r="A41" s="2">
        <v>2021</v>
      </c>
      <c r="B41" s="2" t="s">
        <v>51</v>
      </c>
      <c r="C41" s="2" t="s">
        <v>28</v>
      </c>
      <c r="D41" s="2">
        <v>2340</v>
      </c>
      <c r="E41" s="2">
        <v>2525</v>
      </c>
      <c r="F41" s="2">
        <v>2444</v>
      </c>
      <c r="G41" s="2">
        <v>27</v>
      </c>
      <c r="H41" s="2">
        <v>0</v>
      </c>
      <c r="I41" s="2">
        <v>0</v>
      </c>
      <c r="J41" s="2">
        <v>0</v>
      </c>
      <c r="K41" s="2">
        <v>0</v>
      </c>
      <c r="L41" s="8">
        <v>0</v>
      </c>
      <c r="N41" s="12">
        <f t="shared" si="1"/>
        <v>86.666666666666671</v>
      </c>
      <c r="O41">
        <f t="shared" si="2"/>
        <v>93.518518518518519</v>
      </c>
      <c r="P41" s="13">
        <f t="shared" si="3"/>
        <v>90.518518518518519</v>
      </c>
      <c r="V41" s="23">
        <v>2021</v>
      </c>
      <c r="W41" s="24">
        <f t="shared" si="0"/>
        <v>1</v>
      </c>
      <c r="X41" s="28">
        <f t="shared" si="4"/>
        <v>44197</v>
      </c>
      <c r="Y41" s="24">
        <f t="shared" si="7"/>
        <v>227538</v>
      </c>
      <c r="Z41" s="24">
        <f t="shared" si="6"/>
        <v>257603</v>
      </c>
      <c r="AA41" s="24">
        <f t="shared" si="6"/>
        <v>200616</v>
      </c>
      <c r="AB41" s="30">
        <f t="shared" si="5"/>
        <v>0.51086956521739135</v>
      </c>
    </row>
    <row r="42" spans="1:28" ht="17.399999999999999" customHeight="1" x14ac:dyDescent="0.3">
      <c r="A42" s="2">
        <v>2021</v>
      </c>
      <c r="B42" s="2" t="s">
        <v>51</v>
      </c>
      <c r="C42" s="2" t="s">
        <v>29</v>
      </c>
      <c r="D42" s="2">
        <v>2605</v>
      </c>
      <c r="E42" s="2">
        <v>2818</v>
      </c>
      <c r="F42" s="2">
        <v>2843</v>
      </c>
      <c r="G42" s="2">
        <v>27</v>
      </c>
      <c r="H42" s="2">
        <v>0</v>
      </c>
      <c r="I42" s="2">
        <v>0</v>
      </c>
      <c r="J42" s="2">
        <v>0</v>
      </c>
      <c r="K42" s="2">
        <v>0</v>
      </c>
      <c r="L42" s="8">
        <v>0</v>
      </c>
      <c r="N42" s="12">
        <f t="shared" si="1"/>
        <v>96.481481481481481</v>
      </c>
      <c r="O42">
        <f t="shared" si="2"/>
        <v>104.37037037037037</v>
      </c>
      <c r="P42" s="13">
        <f t="shared" si="3"/>
        <v>105.29629629629629</v>
      </c>
      <c r="V42" s="23">
        <v>2021</v>
      </c>
      <c r="W42" s="24">
        <f t="shared" si="0"/>
        <v>2</v>
      </c>
      <c r="X42" s="28">
        <f t="shared" si="4"/>
        <v>44228</v>
      </c>
      <c r="Y42" s="24">
        <f t="shared" si="7"/>
        <v>230143</v>
      </c>
      <c r="Z42" s="24">
        <f t="shared" si="6"/>
        <v>260421</v>
      </c>
      <c r="AA42" s="24">
        <f t="shared" si="6"/>
        <v>203459</v>
      </c>
      <c r="AB42" s="30">
        <f t="shared" si="5"/>
        <v>0.52184287812041119</v>
      </c>
    </row>
    <row r="43" spans="1:28" ht="17.399999999999999" customHeight="1" x14ac:dyDescent="0.3">
      <c r="A43" s="2">
        <v>2021</v>
      </c>
      <c r="B43" s="2" t="s">
        <v>51</v>
      </c>
      <c r="C43" s="2" t="s">
        <v>18</v>
      </c>
      <c r="D43" s="2">
        <v>3184</v>
      </c>
      <c r="E43" s="2">
        <v>2887</v>
      </c>
      <c r="F43" s="2">
        <v>2596</v>
      </c>
      <c r="G43" s="2">
        <v>31</v>
      </c>
      <c r="H43" s="2">
        <v>0</v>
      </c>
      <c r="I43" s="2">
        <v>0</v>
      </c>
      <c r="J43" s="2">
        <v>0</v>
      </c>
      <c r="K43" s="2">
        <v>0</v>
      </c>
      <c r="L43" s="8">
        <v>0</v>
      </c>
      <c r="N43" s="12">
        <f t="shared" si="1"/>
        <v>102.70967741935483</v>
      </c>
      <c r="O43">
        <f t="shared" si="2"/>
        <v>93.129032258064512</v>
      </c>
      <c r="P43" s="13">
        <f t="shared" si="3"/>
        <v>83.741935483870961</v>
      </c>
      <c r="V43" s="23">
        <v>2021</v>
      </c>
      <c r="W43" s="24">
        <f t="shared" si="0"/>
        <v>3</v>
      </c>
      <c r="X43" s="28">
        <f t="shared" si="4"/>
        <v>44256</v>
      </c>
      <c r="Y43" s="24">
        <f t="shared" si="7"/>
        <v>233327</v>
      </c>
      <c r="Z43" s="24">
        <f t="shared" si="6"/>
        <v>263308</v>
      </c>
      <c r="AA43" s="24">
        <f t="shared" si="6"/>
        <v>206055</v>
      </c>
      <c r="AB43" s="30">
        <f t="shared" si="5"/>
        <v>0.44913494809688581</v>
      </c>
    </row>
    <row r="44" spans="1:28" ht="17.399999999999999" customHeight="1" x14ac:dyDescent="0.3">
      <c r="A44" s="2">
        <v>2021</v>
      </c>
      <c r="B44" s="2" t="s">
        <v>51</v>
      </c>
      <c r="C44" s="2" t="s">
        <v>19</v>
      </c>
      <c r="D44" s="2">
        <v>2586</v>
      </c>
      <c r="E44" s="2">
        <v>2385</v>
      </c>
      <c r="F44" s="2">
        <v>2675</v>
      </c>
      <c r="G44" s="2">
        <v>30</v>
      </c>
      <c r="H44" s="2">
        <v>0</v>
      </c>
      <c r="I44" s="2">
        <v>0</v>
      </c>
      <c r="J44" s="2">
        <v>0</v>
      </c>
      <c r="K44" s="2">
        <v>0</v>
      </c>
      <c r="L44" s="8">
        <v>0</v>
      </c>
      <c r="N44" s="12">
        <f t="shared" si="1"/>
        <v>86.2</v>
      </c>
      <c r="O44">
        <f t="shared" si="2"/>
        <v>79.5</v>
      </c>
      <c r="P44" s="13">
        <f t="shared" si="3"/>
        <v>89.166666666666671</v>
      </c>
      <c r="V44" s="31">
        <v>2021</v>
      </c>
      <c r="W44" s="32">
        <f t="shared" si="0"/>
        <v>4</v>
      </c>
      <c r="X44" s="33">
        <f t="shared" si="4"/>
        <v>44287</v>
      </c>
      <c r="Y44" s="32">
        <f t="shared" si="7"/>
        <v>235913</v>
      </c>
      <c r="Z44" s="32">
        <f t="shared" si="6"/>
        <v>265693</v>
      </c>
      <c r="AA44" s="32">
        <f t="shared" si="6"/>
        <v>208730</v>
      </c>
      <c r="AB44" s="34">
        <f t="shared" si="5"/>
        <v>0.50845846797186844</v>
      </c>
    </row>
    <row r="45" spans="1:28" ht="17.399999999999999" customHeight="1" x14ac:dyDescent="0.3">
      <c r="A45" s="2">
        <v>2021</v>
      </c>
      <c r="B45" s="2" t="s">
        <v>51</v>
      </c>
      <c r="C45" s="2" t="s">
        <v>20</v>
      </c>
      <c r="D45" s="2">
        <v>2790</v>
      </c>
      <c r="E45" s="2">
        <v>3027</v>
      </c>
      <c r="F45" s="2">
        <v>2388</v>
      </c>
      <c r="G45" s="2">
        <v>31</v>
      </c>
      <c r="H45" s="2">
        <v>0</v>
      </c>
      <c r="I45" s="2">
        <v>0</v>
      </c>
      <c r="J45" s="2">
        <v>0</v>
      </c>
      <c r="K45" s="2">
        <v>0</v>
      </c>
      <c r="L45" s="8">
        <v>0</v>
      </c>
      <c r="N45" s="12">
        <f t="shared" si="1"/>
        <v>90</v>
      </c>
      <c r="O45">
        <f t="shared" si="2"/>
        <v>97.645161290322577</v>
      </c>
      <c r="P45" s="13">
        <f t="shared" si="3"/>
        <v>77.032258064516128</v>
      </c>
      <c r="V45" s="29">
        <v>2021</v>
      </c>
      <c r="W45" s="24">
        <f t="shared" si="0"/>
        <v>5</v>
      </c>
      <c r="X45" s="28">
        <f t="shared" si="4"/>
        <v>44317</v>
      </c>
      <c r="Y45" s="24">
        <f t="shared" si="7"/>
        <v>238703</v>
      </c>
      <c r="Z45" s="24">
        <f t="shared" si="6"/>
        <v>268720</v>
      </c>
      <c r="AA45" s="24">
        <f t="shared" si="6"/>
        <v>211118</v>
      </c>
      <c r="AB45" s="30">
        <f t="shared" si="5"/>
        <v>0.46118192352259557</v>
      </c>
    </row>
    <row r="46" spans="1:28" ht="17.399999999999999" customHeight="1" x14ac:dyDescent="0.3">
      <c r="A46" s="2">
        <v>2021</v>
      </c>
      <c r="B46" s="2" t="s">
        <v>51</v>
      </c>
      <c r="C46" s="2" t="s">
        <v>21</v>
      </c>
      <c r="D46" s="2">
        <v>1836</v>
      </c>
      <c r="E46" s="2">
        <v>3611</v>
      </c>
      <c r="F46" s="2">
        <v>2869</v>
      </c>
      <c r="G46" s="2">
        <v>30</v>
      </c>
      <c r="H46" s="2">
        <v>0</v>
      </c>
      <c r="I46" s="2">
        <v>0</v>
      </c>
      <c r="J46" s="2">
        <v>0</v>
      </c>
      <c r="K46" s="2">
        <v>0</v>
      </c>
      <c r="L46" s="8">
        <v>0</v>
      </c>
      <c r="N46" s="12">
        <f t="shared" si="1"/>
        <v>61.2</v>
      </c>
      <c r="O46">
        <f t="shared" si="2"/>
        <v>120.36666666666666</v>
      </c>
      <c r="P46" s="13">
        <f t="shared" si="3"/>
        <v>95.63333333333334</v>
      </c>
      <c r="V46" s="23">
        <v>2021</v>
      </c>
      <c r="W46" s="24">
        <f t="shared" si="0"/>
        <v>6</v>
      </c>
      <c r="X46" s="28">
        <f t="shared" ref="X46" si="8">DATE(V46,W46,1)</f>
        <v>44348</v>
      </c>
      <c r="Y46" s="24">
        <f t="shared" ref="Y46" si="9">Y45+D46</f>
        <v>240539</v>
      </c>
      <c r="Z46" s="24">
        <f t="shared" ref="Z46:AA46" si="10">Z45+E46</f>
        <v>272331</v>
      </c>
      <c r="AA46" s="24">
        <f t="shared" si="10"/>
        <v>213987</v>
      </c>
      <c r="AB46" s="30">
        <f t="shared" ref="AB46" si="11">F46/(F46+D46)</f>
        <v>0.60977683315621678</v>
      </c>
    </row>
    <row r="48" spans="1:28" ht="15" thickBot="1" x14ac:dyDescent="0.35"/>
    <row r="49" spans="2:7" ht="15" thickBot="1" x14ac:dyDescent="0.35">
      <c r="B49" s="4" t="s">
        <v>54</v>
      </c>
      <c r="C49" s="5"/>
      <c r="D49" s="5">
        <f>SUM(D7:D46)</f>
        <v>240539</v>
      </c>
      <c r="E49" s="5">
        <f t="shared" ref="E49:F49" si="12">SUM(E7:E46)</f>
        <v>272331</v>
      </c>
      <c r="F49" s="6">
        <f t="shared" si="12"/>
        <v>213987</v>
      </c>
    </row>
    <row r="51" spans="2:7" ht="15" thickBot="1" x14ac:dyDescent="0.35"/>
    <row r="52" spans="2:7" ht="15" thickBot="1" x14ac:dyDescent="0.35">
      <c r="D52" s="45" t="s">
        <v>55</v>
      </c>
      <c r="E52" s="46"/>
      <c r="F52" s="46"/>
      <c r="G52" s="6">
        <f>SUM(G7:G46)</f>
        <v>1191</v>
      </c>
    </row>
  </sheetData>
  <mergeCells count="9">
    <mergeCell ref="D52:F52"/>
    <mergeCell ref="R5:T5"/>
    <mergeCell ref="A1:L1"/>
    <mergeCell ref="A2:L2"/>
    <mergeCell ref="A3:L3"/>
    <mergeCell ref="A4:L4"/>
    <mergeCell ref="A5:B5"/>
    <mergeCell ref="C5:G5"/>
    <mergeCell ref="H5:L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B319-2D2F-47A4-857E-B25DD5560173}">
  <dimension ref="A1:AG52"/>
  <sheetViews>
    <sheetView topLeftCell="A70" zoomScale="60" zoomScaleNormal="60" workbookViewId="0">
      <selection activeCell="AH40" sqref="AH40"/>
    </sheetView>
  </sheetViews>
  <sheetFormatPr defaultRowHeight="14.4" x14ac:dyDescent="0.3"/>
  <cols>
    <col min="2" max="2" width="43.33203125" customWidth="1"/>
    <col min="24" max="24" width="10.109375" customWidth="1"/>
    <col min="25" max="25" width="14.44140625" customWidth="1"/>
    <col min="26" max="26" width="15.44140625" customWidth="1"/>
    <col min="27" max="27" width="15" customWidth="1"/>
    <col min="28" max="28" width="9.77734375" customWidth="1"/>
  </cols>
  <sheetData>
    <row r="1" spans="1:33" x14ac:dyDescent="0.3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33" x14ac:dyDescent="0.3">
      <c r="A2" s="53" t="s">
        <v>52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33" x14ac:dyDescent="0.3">
      <c r="A3" s="53" t="s">
        <v>53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</row>
    <row r="4" spans="1:33" ht="15" thickBot="1" x14ac:dyDescent="0.35">
      <c r="A4" s="56" t="s">
        <v>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8"/>
    </row>
    <row r="5" spans="1:33" ht="15" thickBot="1" x14ac:dyDescent="0.35">
      <c r="A5" s="59" t="s">
        <v>4</v>
      </c>
      <c r="B5" s="60"/>
      <c r="C5" s="61" t="s">
        <v>5</v>
      </c>
      <c r="D5" s="62"/>
      <c r="E5" s="62"/>
      <c r="F5" s="62"/>
      <c r="G5" s="63"/>
      <c r="H5" s="61" t="s">
        <v>6</v>
      </c>
      <c r="I5" s="62"/>
      <c r="J5" s="62"/>
      <c r="K5" s="62"/>
      <c r="L5" s="63"/>
      <c r="R5" s="47" t="s">
        <v>60</v>
      </c>
      <c r="S5" s="48"/>
      <c r="T5" s="49"/>
    </row>
    <row r="6" spans="1:33" ht="57.6" x14ac:dyDescent="0.3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12</v>
      </c>
      <c r="I6" s="1" t="s">
        <v>14</v>
      </c>
      <c r="J6" s="1" t="s">
        <v>11</v>
      </c>
      <c r="K6" s="1" t="s">
        <v>15</v>
      </c>
      <c r="L6" s="1" t="s">
        <v>16</v>
      </c>
      <c r="N6" s="9" t="s">
        <v>57</v>
      </c>
      <c r="O6" s="10" t="s">
        <v>58</v>
      </c>
      <c r="P6" s="11" t="s">
        <v>59</v>
      </c>
      <c r="R6" s="17" t="s">
        <v>61</v>
      </c>
      <c r="S6" s="18" t="s">
        <v>58</v>
      </c>
      <c r="T6" s="19" t="s">
        <v>59</v>
      </c>
      <c r="V6" s="26" t="s">
        <v>7</v>
      </c>
      <c r="W6" s="27" t="s">
        <v>9</v>
      </c>
      <c r="X6" s="27" t="s">
        <v>63</v>
      </c>
      <c r="Y6" s="27" t="s">
        <v>64</v>
      </c>
      <c r="Z6" s="27" t="s">
        <v>66</v>
      </c>
      <c r="AA6" s="27" t="s">
        <v>65</v>
      </c>
      <c r="AB6" s="27" t="s">
        <v>67</v>
      </c>
      <c r="AF6" s="25" t="s">
        <v>9</v>
      </c>
      <c r="AG6" s="25" t="s">
        <v>62</v>
      </c>
    </row>
    <row r="7" spans="1:33" ht="19.05" customHeight="1" thickBot="1" x14ac:dyDescent="0.35">
      <c r="A7" s="2">
        <v>2018</v>
      </c>
      <c r="B7" s="2" t="s">
        <v>32</v>
      </c>
      <c r="C7" s="2" t="s">
        <v>18</v>
      </c>
      <c r="D7" s="2">
        <v>27909</v>
      </c>
      <c r="E7" s="2">
        <v>49502</v>
      </c>
      <c r="F7" s="2">
        <v>36859</v>
      </c>
      <c r="G7" s="2">
        <v>24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N7" s="12">
        <f>D7/G7</f>
        <v>1162.875</v>
      </c>
      <c r="O7">
        <f>E7/G7</f>
        <v>2062.5833333333335</v>
      </c>
      <c r="P7" s="13">
        <f>F7/G7</f>
        <v>1535.7916666666667</v>
      </c>
      <c r="R7" s="14">
        <f>SUM(N7:N9)/3</f>
        <v>1241.2497311827956</v>
      </c>
      <c r="S7" s="15">
        <f>SUM(O7:O9)/3</f>
        <v>2310.2241935483871</v>
      </c>
      <c r="T7" s="16">
        <f>SUM(P7:P9)/3</f>
        <v>1198.7086917562724</v>
      </c>
      <c r="V7" s="23">
        <v>2018</v>
      </c>
      <c r="W7" s="24">
        <f t="shared" ref="W7:W46" si="0">VLOOKUP(C7,$AF$7:$AG$18,2,FALSE)</f>
        <v>3</v>
      </c>
      <c r="X7" s="28">
        <f>DATE(V7,W7,1)</f>
        <v>43160</v>
      </c>
      <c r="Y7" s="29">
        <v>27909</v>
      </c>
      <c r="Z7" s="24">
        <f>E7</f>
        <v>49502</v>
      </c>
      <c r="AA7" s="24">
        <f>F7</f>
        <v>36859</v>
      </c>
      <c r="AB7" s="30">
        <f>F7/(F7+D7)</f>
        <v>0.56909276185770752</v>
      </c>
      <c r="AF7" s="24" t="s">
        <v>28</v>
      </c>
      <c r="AG7" s="24">
        <v>1</v>
      </c>
    </row>
    <row r="8" spans="1:33" ht="19.05" customHeight="1" x14ac:dyDescent="0.3">
      <c r="A8" s="2">
        <v>2018</v>
      </c>
      <c r="B8" s="2" t="s">
        <v>32</v>
      </c>
      <c r="C8" s="2" t="s">
        <v>19</v>
      </c>
      <c r="D8" s="2">
        <v>42933</v>
      </c>
      <c r="E8" s="2">
        <v>78743</v>
      </c>
      <c r="F8" s="2">
        <v>36431</v>
      </c>
      <c r="G8" s="2">
        <v>30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N8" s="12">
        <f t="shared" ref="N8:N46" si="1">D8/G8</f>
        <v>1431.1</v>
      </c>
      <c r="O8">
        <f t="shared" ref="O8:O46" si="2">E8/G8</f>
        <v>2624.7666666666669</v>
      </c>
      <c r="P8" s="13">
        <f t="shared" ref="P8:P46" si="3">F8/G8</f>
        <v>1214.3666666666666</v>
      </c>
      <c r="V8" s="23">
        <v>2018</v>
      </c>
      <c r="W8" s="24">
        <f t="shared" si="0"/>
        <v>4</v>
      </c>
      <c r="X8" s="28">
        <f t="shared" ref="X8:X46" si="4">DATE(V8,W8,1)</f>
        <v>43191</v>
      </c>
      <c r="Y8" s="24">
        <f>Y7+D8</f>
        <v>70842</v>
      </c>
      <c r="Z8" s="24">
        <f>Z7+E8</f>
        <v>128245</v>
      </c>
      <c r="AA8" s="24">
        <f>AA7+F8</f>
        <v>73290</v>
      </c>
      <c r="AB8" s="30">
        <f t="shared" ref="AB8:AB46" si="5">F8/(F8+D8)</f>
        <v>0.45903684290106345</v>
      </c>
      <c r="AF8" s="24" t="s">
        <v>29</v>
      </c>
      <c r="AG8" s="24">
        <v>2</v>
      </c>
    </row>
    <row r="9" spans="1:33" ht="19.05" customHeight="1" x14ac:dyDescent="0.3">
      <c r="A9" s="2">
        <v>2018</v>
      </c>
      <c r="B9" s="2" t="s">
        <v>32</v>
      </c>
      <c r="C9" s="2" t="s">
        <v>20</v>
      </c>
      <c r="D9" s="2">
        <v>35023</v>
      </c>
      <c r="E9" s="2">
        <v>69543</v>
      </c>
      <c r="F9" s="2">
        <v>26225</v>
      </c>
      <c r="G9" s="2">
        <v>31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N9" s="12">
        <f t="shared" si="1"/>
        <v>1129.7741935483871</v>
      </c>
      <c r="O9">
        <f t="shared" si="2"/>
        <v>2243.3225806451615</v>
      </c>
      <c r="P9" s="13">
        <f t="shared" si="3"/>
        <v>845.9677419354839</v>
      </c>
      <c r="V9" s="23">
        <v>2018</v>
      </c>
      <c r="W9" s="24">
        <f t="shared" si="0"/>
        <v>5</v>
      </c>
      <c r="X9" s="28">
        <f t="shared" si="4"/>
        <v>43221</v>
      </c>
      <c r="Y9" s="24">
        <f>Y8+D9</f>
        <v>105865</v>
      </c>
      <c r="Z9" s="24">
        <f t="shared" ref="Z9:Z46" si="6">Z8+E9</f>
        <v>197788</v>
      </c>
      <c r="AA9" s="24">
        <f t="shared" ref="AA9:AA46" si="7">AA8+F9</f>
        <v>99515</v>
      </c>
      <c r="AB9" s="30">
        <f t="shared" si="5"/>
        <v>0.42817724660397072</v>
      </c>
      <c r="AF9" s="24" t="s">
        <v>18</v>
      </c>
      <c r="AG9" s="24">
        <v>3</v>
      </c>
    </row>
    <row r="10" spans="1:33" ht="19.05" customHeight="1" x14ac:dyDescent="0.3">
      <c r="A10" s="2">
        <v>2018</v>
      </c>
      <c r="B10" s="2" t="s">
        <v>32</v>
      </c>
      <c r="C10" s="2" t="s">
        <v>21</v>
      </c>
      <c r="D10" s="2">
        <v>21042</v>
      </c>
      <c r="E10" s="2">
        <v>43025</v>
      </c>
      <c r="F10" s="2">
        <v>16759</v>
      </c>
      <c r="G10" s="2">
        <v>30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N10" s="12">
        <f t="shared" si="1"/>
        <v>701.4</v>
      </c>
      <c r="O10">
        <f t="shared" si="2"/>
        <v>1434.1666666666667</v>
      </c>
      <c r="P10" s="13">
        <f t="shared" si="3"/>
        <v>558.63333333333333</v>
      </c>
      <c r="V10" s="23">
        <v>2018</v>
      </c>
      <c r="W10" s="24">
        <f t="shared" si="0"/>
        <v>6</v>
      </c>
      <c r="X10" s="28">
        <f t="shared" si="4"/>
        <v>43252</v>
      </c>
      <c r="Y10" s="24">
        <f t="shared" ref="Y10:Y46" si="8">Y9+D10</f>
        <v>126907</v>
      </c>
      <c r="Z10" s="24">
        <f t="shared" si="6"/>
        <v>240813</v>
      </c>
      <c r="AA10" s="24">
        <f t="shared" si="7"/>
        <v>116274</v>
      </c>
      <c r="AB10" s="30">
        <f t="shared" si="5"/>
        <v>0.4433480595751435</v>
      </c>
      <c r="AF10" s="24" t="s">
        <v>19</v>
      </c>
      <c r="AG10" s="24">
        <v>4</v>
      </c>
    </row>
    <row r="11" spans="1:33" ht="19.05" customHeight="1" x14ac:dyDescent="0.3">
      <c r="A11" s="2">
        <v>2018</v>
      </c>
      <c r="B11" s="2" t="s">
        <v>32</v>
      </c>
      <c r="C11" s="2" t="s">
        <v>22</v>
      </c>
      <c r="D11" s="2">
        <v>18804</v>
      </c>
      <c r="E11" s="2">
        <v>42657</v>
      </c>
      <c r="F11" s="2">
        <v>18466</v>
      </c>
      <c r="G11" s="2">
        <v>31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N11" s="12">
        <f t="shared" si="1"/>
        <v>606.58064516129036</v>
      </c>
      <c r="O11">
        <f t="shared" si="2"/>
        <v>1376.0322580645161</v>
      </c>
      <c r="P11" s="13">
        <f t="shared" si="3"/>
        <v>595.67741935483866</v>
      </c>
      <c r="V11" s="23">
        <v>2018</v>
      </c>
      <c r="W11" s="24">
        <f t="shared" si="0"/>
        <v>7</v>
      </c>
      <c r="X11" s="28">
        <f t="shared" si="4"/>
        <v>43282</v>
      </c>
      <c r="Y11" s="24">
        <f t="shared" si="8"/>
        <v>145711</v>
      </c>
      <c r="Z11" s="24">
        <f t="shared" si="6"/>
        <v>283470</v>
      </c>
      <c r="AA11" s="24">
        <f t="shared" si="7"/>
        <v>134740</v>
      </c>
      <c r="AB11" s="30">
        <f t="shared" si="5"/>
        <v>0.49546552186745374</v>
      </c>
      <c r="AF11" s="24" t="s">
        <v>20</v>
      </c>
      <c r="AG11" s="24">
        <v>5</v>
      </c>
    </row>
    <row r="12" spans="1:33" ht="19.05" customHeight="1" x14ac:dyDescent="0.3">
      <c r="A12" s="2">
        <v>2018</v>
      </c>
      <c r="B12" s="2" t="s">
        <v>32</v>
      </c>
      <c r="C12" s="2" t="s">
        <v>23</v>
      </c>
      <c r="D12" s="2">
        <v>15309</v>
      </c>
      <c r="E12" s="2">
        <v>33130</v>
      </c>
      <c r="F12" s="2">
        <v>16111</v>
      </c>
      <c r="G12" s="2">
        <v>31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N12" s="12">
        <f t="shared" si="1"/>
        <v>493.83870967741933</v>
      </c>
      <c r="O12">
        <f t="shared" si="2"/>
        <v>1068.7096774193549</v>
      </c>
      <c r="P12" s="13">
        <f t="shared" si="3"/>
        <v>519.70967741935488</v>
      </c>
      <c r="V12" s="23">
        <v>2018</v>
      </c>
      <c r="W12" s="24">
        <f t="shared" si="0"/>
        <v>8</v>
      </c>
      <c r="X12" s="28">
        <f t="shared" si="4"/>
        <v>43313</v>
      </c>
      <c r="Y12" s="24">
        <f t="shared" si="8"/>
        <v>161020</v>
      </c>
      <c r="Z12" s="24">
        <f t="shared" si="6"/>
        <v>316600</v>
      </c>
      <c r="AA12" s="24">
        <f t="shared" si="7"/>
        <v>150851</v>
      </c>
      <c r="AB12" s="30">
        <f t="shared" si="5"/>
        <v>0.51276257161043926</v>
      </c>
      <c r="AF12" s="24" t="s">
        <v>21</v>
      </c>
      <c r="AG12" s="24">
        <v>6</v>
      </c>
    </row>
    <row r="13" spans="1:33" ht="19.05" customHeight="1" x14ac:dyDescent="0.3">
      <c r="A13" s="2">
        <v>2018</v>
      </c>
      <c r="B13" s="2" t="s">
        <v>32</v>
      </c>
      <c r="C13" s="2" t="s">
        <v>24</v>
      </c>
      <c r="D13" s="2">
        <v>7891</v>
      </c>
      <c r="E13" s="2">
        <v>20347</v>
      </c>
      <c r="F13" s="2">
        <v>13512</v>
      </c>
      <c r="G13" s="2">
        <v>24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N13" s="12">
        <f t="shared" si="1"/>
        <v>328.79166666666669</v>
      </c>
      <c r="O13">
        <f t="shared" si="2"/>
        <v>847.79166666666663</v>
      </c>
      <c r="P13" s="13">
        <f t="shared" si="3"/>
        <v>563</v>
      </c>
      <c r="V13" s="23">
        <v>2018</v>
      </c>
      <c r="W13" s="24">
        <f t="shared" si="0"/>
        <v>9</v>
      </c>
      <c r="X13" s="28">
        <f t="shared" si="4"/>
        <v>43344</v>
      </c>
      <c r="Y13" s="24">
        <f t="shared" si="8"/>
        <v>168911</v>
      </c>
      <c r="Z13" s="24">
        <f t="shared" si="6"/>
        <v>336947</v>
      </c>
      <c r="AA13" s="24">
        <f t="shared" si="7"/>
        <v>164363</v>
      </c>
      <c r="AB13" s="30">
        <f t="shared" si="5"/>
        <v>0.63131336728496001</v>
      </c>
      <c r="AF13" s="24" t="s">
        <v>22</v>
      </c>
      <c r="AG13" s="24">
        <v>7</v>
      </c>
    </row>
    <row r="14" spans="1:33" ht="19.05" customHeight="1" x14ac:dyDescent="0.3">
      <c r="A14" s="2">
        <v>2018</v>
      </c>
      <c r="B14" s="2" t="s">
        <v>32</v>
      </c>
      <c r="C14" s="2" t="s">
        <v>25</v>
      </c>
      <c r="D14" s="2">
        <v>13067</v>
      </c>
      <c r="E14" s="2">
        <v>23942</v>
      </c>
      <c r="F14" s="2">
        <v>25476</v>
      </c>
      <c r="G14" s="2">
        <v>31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N14" s="12">
        <f t="shared" si="1"/>
        <v>421.51612903225805</v>
      </c>
      <c r="O14">
        <f t="shared" si="2"/>
        <v>772.32258064516134</v>
      </c>
      <c r="P14" s="13">
        <f t="shared" si="3"/>
        <v>821.80645161290317</v>
      </c>
      <c r="V14" s="23">
        <v>2018</v>
      </c>
      <c r="W14" s="24">
        <f t="shared" si="0"/>
        <v>10</v>
      </c>
      <c r="X14" s="28">
        <f t="shared" si="4"/>
        <v>43374</v>
      </c>
      <c r="Y14" s="24">
        <f t="shared" si="8"/>
        <v>181978</v>
      </c>
      <c r="Z14" s="24">
        <f t="shared" si="6"/>
        <v>360889</v>
      </c>
      <c r="AA14" s="24">
        <f t="shared" si="7"/>
        <v>189839</v>
      </c>
      <c r="AB14" s="30">
        <f t="shared" si="5"/>
        <v>0.66097605272033833</v>
      </c>
      <c r="AF14" s="24" t="s">
        <v>23</v>
      </c>
      <c r="AG14" s="24">
        <v>8</v>
      </c>
    </row>
    <row r="15" spans="1:33" ht="19.05" customHeight="1" x14ac:dyDescent="0.3">
      <c r="A15" s="2">
        <v>2018</v>
      </c>
      <c r="B15" s="2" t="s">
        <v>32</v>
      </c>
      <c r="C15" s="2" t="s">
        <v>26</v>
      </c>
      <c r="D15" s="2">
        <v>13503</v>
      </c>
      <c r="E15" s="2">
        <v>26278</v>
      </c>
      <c r="F15" s="2">
        <v>17701</v>
      </c>
      <c r="G15" s="2">
        <v>30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N15" s="12">
        <f t="shared" si="1"/>
        <v>450.1</v>
      </c>
      <c r="O15">
        <f t="shared" si="2"/>
        <v>875.93333333333328</v>
      </c>
      <c r="P15" s="13">
        <f t="shared" si="3"/>
        <v>590.0333333333333</v>
      </c>
      <c r="V15" s="23">
        <v>2018</v>
      </c>
      <c r="W15" s="24">
        <f t="shared" si="0"/>
        <v>11</v>
      </c>
      <c r="X15" s="28">
        <f t="shared" si="4"/>
        <v>43405</v>
      </c>
      <c r="Y15" s="24">
        <f t="shared" si="8"/>
        <v>195481</v>
      </c>
      <c r="Z15" s="24">
        <f t="shared" si="6"/>
        <v>387167</v>
      </c>
      <c r="AA15" s="24">
        <f t="shared" si="7"/>
        <v>207540</v>
      </c>
      <c r="AB15" s="30">
        <f t="shared" si="5"/>
        <v>0.56726701704909632</v>
      </c>
      <c r="AF15" s="24" t="s">
        <v>24</v>
      </c>
      <c r="AG15" s="24">
        <v>9</v>
      </c>
    </row>
    <row r="16" spans="1:33" ht="19.05" customHeight="1" x14ac:dyDescent="0.3">
      <c r="A16" s="2">
        <v>2018</v>
      </c>
      <c r="B16" s="2" t="s">
        <v>32</v>
      </c>
      <c r="C16" s="2" t="s">
        <v>27</v>
      </c>
      <c r="D16" s="2">
        <v>12776</v>
      </c>
      <c r="E16" s="2">
        <v>30077</v>
      </c>
      <c r="F16" s="2">
        <v>14545</v>
      </c>
      <c r="G16" s="2">
        <v>31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N16" s="12">
        <f t="shared" si="1"/>
        <v>412.12903225806451</v>
      </c>
      <c r="O16">
        <f t="shared" si="2"/>
        <v>970.22580645161293</v>
      </c>
      <c r="P16" s="13">
        <f t="shared" si="3"/>
        <v>469.19354838709677</v>
      </c>
      <c r="V16" s="23">
        <v>2018</v>
      </c>
      <c r="W16" s="24">
        <f t="shared" si="0"/>
        <v>12</v>
      </c>
      <c r="X16" s="28">
        <f t="shared" si="4"/>
        <v>43435</v>
      </c>
      <c r="Y16" s="24">
        <f t="shared" si="8"/>
        <v>208257</v>
      </c>
      <c r="Z16" s="24">
        <f t="shared" si="6"/>
        <v>417244</v>
      </c>
      <c r="AA16" s="24">
        <f t="shared" si="7"/>
        <v>222085</v>
      </c>
      <c r="AB16" s="30">
        <f t="shared" si="5"/>
        <v>0.53237436404231175</v>
      </c>
      <c r="AF16" s="24" t="s">
        <v>25</v>
      </c>
      <c r="AG16" s="24">
        <v>10</v>
      </c>
    </row>
    <row r="17" spans="1:33" ht="19.05" customHeight="1" x14ac:dyDescent="0.3">
      <c r="A17" s="2">
        <v>2019</v>
      </c>
      <c r="B17" s="2" t="s">
        <v>32</v>
      </c>
      <c r="C17" s="2" t="s">
        <v>28</v>
      </c>
      <c r="D17" s="2">
        <v>12189</v>
      </c>
      <c r="E17" s="2">
        <v>29020</v>
      </c>
      <c r="F17" s="2">
        <v>12029</v>
      </c>
      <c r="G17" s="2">
        <v>31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N17" s="12">
        <f t="shared" si="1"/>
        <v>393.19354838709677</v>
      </c>
      <c r="O17">
        <f t="shared" si="2"/>
        <v>936.12903225806451</v>
      </c>
      <c r="P17" s="13">
        <f t="shared" si="3"/>
        <v>388.03225806451616</v>
      </c>
      <c r="V17" s="23">
        <v>2019</v>
      </c>
      <c r="W17" s="24">
        <f t="shared" si="0"/>
        <v>1</v>
      </c>
      <c r="X17" s="28">
        <f t="shared" si="4"/>
        <v>43466</v>
      </c>
      <c r="Y17" s="24">
        <f t="shared" si="8"/>
        <v>220446</v>
      </c>
      <c r="Z17" s="24">
        <f t="shared" si="6"/>
        <v>446264</v>
      </c>
      <c r="AA17" s="24">
        <f t="shared" si="7"/>
        <v>234114</v>
      </c>
      <c r="AB17" s="30">
        <f t="shared" si="5"/>
        <v>0.49669667189693617</v>
      </c>
      <c r="AF17" s="24" t="s">
        <v>26</v>
      </c>
      <c r="AG17" s="24">
        <v>11</v>
      </c>
    </row>
    <row r="18" spans="1:33" ht="19.05" customHeight="1" x14ac:dyDescent="0.3">
      <c r="A18" s="2">
        <v>2019</v>
      </c>
      <c r="B18" s="2" t="s">
        <v>32</v>
      </c>
      <c r="C18" s="2" t="s">
        <v>29</v>
      </c>
      <c r="D18" s="2">
        <v>10503</v>
      </c>
      <c r="E18" s="2">
        <v>28203</v>
      </c>
      <c r="F18" s="2">
        <v>12206</v>
      </c>
      <c r="G18" s="2">
        <v>28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N18" s="12">
        <f t="shared" si="1"/>
        <v>375.10714285714283</v>
      </c>
      <c r="O18">
        <f t="shared" si="2"/>
        <v>1007.25</v>
      </c>
      <c r="P18" s="13">
        <f t="shared" si="3"/>
        <v>435.92857142857144</v>
      </c>
      <c r="V18" s="23">
        <v>2019</v>
      </c>
      <c r="W18" s="24">
        <f t="shared" si="0"/>
        <v>2</v>
      </c>
      <c r="X18" s="28">
        <f t="shared" si="4"/>
        <v>43497</v>
      </c>
      <c r="Y18" s="24">
        <f t="shared" si="8"/>
        <v>230949</v>
      </c>
      <c r="Z18" s="24">
        <f t="shared" si="6"/>
        <v>474467</v>
      </c>
      <c r="AA18" s="24">
        <f t="shared" si="7"/>
        <v>246320</v>
      </c>
      <c r="AB18" s="30">
        <f t="shared" si="5"/>
        <v>0.53749614690210934</v>
      </c>
      <c r="AF18" s="24" t="s">
        <v>27</v>
      </c>
      <c r="AG18" s="24">
        <v>12</v>
      </c>
    </row>
    <row r="19" spans="1:33" ht="19.05" customHeight="1" x14ac:dyDescent="0.3">
      <c r="A19" s="2">
        <v>2019</v>
      </c>
      <c r="B19" s="2" t="s">
        <v>32</v>
      </c>
      <c r="C19" s="2" t="s">
        <v>18</v>
      </c>
      <c r="D19" s="2">
        <v>10291</v>
      </c>
      <c r="E19" s="2">
        <v>23692</v>
      </c>
      <c r="F19" s="2">
        <v>14217</v>
      </c>
      <c r="G19" s="2">
        <v>31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N19" s="12">
        <f t="shared" si="1"/>
        <v>331.96774193548384</v>
      </c>
      <c r="O19">
        <f t="shared" si="2"/>
        <v>764.25806451612902</v>
      </c>
      <c r="P19" s="13">
        <f t="shared" si="3"/>
        <v>458.61290322580646</v>
      </c>
      <c r="V19" s="23">
        <v>2019</v>
      </c>
      <c r="W19" s="24">
        <f t="shared" si="0"/>
        <v>3</v>
      </c>
      <c r="X19" s="28">
        <f t="shared" si="4"/>
        <v>43525</v>
      </c>
      <c r="Y19" s="24">
        <f t="shared" si="8"/>
        <v>241240</v>
      </c>
      <c r="Z19" s="24">
        <f t="shared" si="6"/>
        <v>498159</v>
      </c>
      <c r="AA19" s="24">
        <f t="shared" si="7"/>
        <v>260537</v>
      </c>
      <c r="AB19" s="30">
        <f t="shared" si="5"/>
        <v>0.58009629508731841</v>
      </c>
    </row>
    <row r="20" spans="1:33" ht="19.05" customHeight="1" x14ac:dyDescent="0.3">
      <c r="A20" s="2">
        <v>2019</v>
      </c>
      <c r="B20" s="2" t="s">
        <v>32</v>
      </c>
      <c r="C20" s="2" t="s">
        <v>19</v>
      </c>
      <c r="D20" s="2">
        <v>9419</v>
      </c>
      <c r="E20" s="2">
        <v>26250</v>
      </c>
      <c r="F20" s="2">
        <v>11304</v>
      </c>
      <c r="G20" s="2">
        <v>30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N20" s="12">
        <f t="shared" si="1"/>
        <v>313.96666666666664</v>
      </c>
      <c r="O20">
        <f t="shared" si="2"/>
        <v>875</v>
      </c>
      <c r="P20" s="13">
        <f t="shared" si="3"/>
        <v>376.8</v>
      </c>
      <c r="V20" s="23">
        <v>2019</v>
      </c>
      <c r="W20" s="24">
        <f t="shared" si="0"/>
        <v>4</v>
      </c>
      <c r="X20" s="28">
        <f t="shared" si="4"/>
        <v>43556</v>
      </c>
      <c r="Y20" s="24">
        <f t="shared" si="8"/>
        <v>250659</v>
      </c>
      <c r="Z20" s="24">
        <f t="shared" si="6"/>
        <v>524409</v>
      </c>
      <c r="AA20" s="24">
        <f t="shared" si="7"/>
        <v>271841</v>
      </c>
      <c r="AB20" s="30">
        <f t="shared" si="5"/>
        <v>0.54548086666988371</v>
      </c>
    </row>
    <row r="21" spans="1:33" ht="19.05" customHeight="1" x14ac:dyDescent="0.3">
      <c r="A21" s="2">
        <v>2019</v>
      </c>
      <c r="B21" s="2" t="s">
        <v>32</v>
      </c>
      <c r="C21" s="2" t="s">
        <v>20</v>
      </c>
      <c r="D21" s="2">
        <v>8596</v>
      </c>
      <c r="E21" s="2">
        <v>24032</v>
      </c>
      <c r="F21" s="2">
        <v>12355</v>
      </c>
      <c r="G21" s="2">
        <v>31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N21" s="12">
        <f t="shared" si="1"/>
        <v>277.29032258064518</v>
      </c>
      <c r="O21">
        <f t="shared" si="2"/>
        <v>775.22580645161293</v>
      </c>
      <c r="P21" s="13">
        <f t="shared" si="3"/>
        <v>398.54838709677421</v>
      </c>
      <c r="V21" s="23">
        <v>2019</v>
      </c>
      <c r="W21" s="24">
        <f t="shared" si="0"/>
        <v>5</v>
      </c>
      <c r="X21" s="28">
        <f t="shared" si="4"/>
        <v>43586</v>
      </c>
      <c r="Y21" s="24">
        <f t="shared" si="8"/>
        <v>259255</v>
      </c>
      <c r="Z21" s="24">
        <f t="shared" si="6"/>
        <v>548441</v>
      </c>
      <c r="AA21" s="24">
        <f t="shared" si="7"/>
        <v>284196</v>
      </c>
      <c r="AB21" s="30">
        <f t="shared" si="5"/>
        <v>0.58970932175075175</v>
      </c>
    </row>
    <row r="22" spans="1:33" ht="19.05" customHeight="1" x14ac:dyDescent="0.3">
      <c r="A22" s="2">
        <v>2019</v>
      </c>
      <c r="B22" s="2" t="s">
        <v>32</v>
      </c>
      <c r="C22" s="2" t="s">
        <v>21</v>
      </c>
      <c r="D22" s="2">
        <v>7599</v>
      </c>
      <c r="E22" s="2">
        <v>19553</v>
      </c>
      <c r="F22" s="2">
        <v>7961</v>
      </c>
      <c r="G22" s="2">
        <v>30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N22" s="12">
        <f t="shared" si="1"/>
        <v>253.3</v>
      </c>
      <c r="O22">
        <f t="shared" si="2"/>
        <v>651.76666666666665</v>
      </c>
      <c r="P22" s="13">
        <f t="shared" si="3"/>
        <v>265.36666666666667</v>
      </c>
      <c r="V22" s="23">
        <v>2019</v>
      </c>
      <c r="W22" s="24">
        <f t="shared" si="0"/>
        <v>6</v>
      </c>
      <c r="X22" s="28">
        <f t="shared" si="4"/>
        <v>43617</v>
      </c>
      <c r="Y22" s="24">
        <f t="shared" si="8"/>
        <v>266854</v>
      </c>
      <c r="Z22" s="24">
        <f t="shared" si="6"/>
        <v>567994</v>
      </c>
      <c r="AA22" s="24">
        <f t="shared" si="7"/>
        <v>292157</v>
      </c>
      <c r="AB22" s="30">
        <f t="shared" si="5"/>
        <v>0.51163239074550126</v>
      </c>
    </row>
    <row r="23" spans="1:33" ht="19.05" customHeight="1" x14ac:dyDescent="0.3">
      <c r="A23" s="2">
        <v>2019</v>
      </c>
      <c r="B23" s="2" t="s">
        <v>32</v>
      </c>
      <c r="C23" s="2" t="s">
        <v>22</v>
      </c>
      <c r="D23" s="2">
        <v>8212</v>
      </c>
      <c r="E23" s="2">
        <v>23721</v>
      </c>
      <c r="F23" s="2">
        <v>8819</v>
      </c>
      <c r="G23" s="2">
        <v>31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N23" s="12">
        <f t="shared" si="1"/>
        <v>264.90322580645159</v>
      </c>
      <c r="O23">
        <f t="shared" si="2"/>
        <v>765.19354838709683</v>
      </c>
      <c r="P23" s="13">
        <f t="shared" si="3"/>
        <v>284.48387096774195</v>
      </c>
      <c r="V23" s="23">
        <v>2019</v>
      </c>
      <c r="W23" s="24">
        <f t="shared" si="0"/>
        <v>7</v>
      </c>
      <c r="X23" s="28">
        <f t="shared" si="4"/>
        <v>43647</v>
      </c>
      <c r="Y23" s="24">
        <f t="shared" si="8"/>
        <v>275066</v>
      </c>
      <c r="Z23" s="24">
        <f t="shared" si="6"/>
        <v>591715</v>
      </c>
      <c r="AA23" s="24">
        <f t="shared" si="7"/>
        <v>300976</v>
      </c>
      <c r="AB23" s="30">
        <f t="shared" si="5"/>
        <v>0.51782044507075331</v>
      </c>
    </row>
    <row r="24" spans="1:33" ht="19.05" customHeight="1" x14ac:dyDescent="0.3">
      <c r="A24" s="2">
        <v>2019</v>
      </c>
      <c r="B24" s="2" t="s">
        <v>32</v>
      </c>
      <c r="C24" s="2" t="s">
        <v>23</v>
      </c>
      <c r="D24" s="2">
        <v>7508</v>
      </c>
      <c r="E24" s="2">
        <v>22976</v>
      </c>
      <c r="F24" s="2">
        <v>8738</v>
      </c>
      <c r="G24" s="2">
        <v>31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N24" s="12">
        <f t="shared" si="1"/>
        <v>242.19354838709677</v>
      </c>
      <c r="O24">
        <f t="shared" si="2"/>
        <v>741.16129032258061</v>
      </c>
      <c r="P24" s="13">
        <f t="shared" si="3"/>
        <v>281.87096774193549</v>
      </c>
      <c r="V24" s="23">
        <v>2019</v>
      </c>
      <c r="W24" s="24">
        <f t="shared" si="0"/>
        <v>8</v>
      </c>
      <c r="X24" s="28">
        <f t="shared" si="4"/>
        <v>43678</v>
      </c>
      <c r="Y24" s="24">
        <f t="shared" si="8"/>
        <v>282574</v>
      </c>
      <c r="Z24" s="24">
        <f t="shared" si="6"/>
        <v>614691</v>
      </c>
      <c r="AA24" s="24">
        <f t="shared" si="7"/>
        <v>309714</v>
      </c>
      <c r="AB24" s="30">
        <f t="shared" si="5"/>
        <v>0.53785547211621321</v>
      </c>
    </row>
    <row r="25" spans="1:33" ht="19.05" customHeight="1" x14ac:dyDescent="0.3">
      <c r="A25" s="2">
        <v>2019</v>
      </c>
      <c r="B25" s="2" t="s">
        <v>32</v>
      </c>
      <c r="C25" s="2" t="s">
        <v>24</v>
      </c>
      <c r="D25" s="2">
        <v>6702</v>
      </c>
      <c r="E25" s="2">
        <v>19594</v>
      </c>
      <c r="F25" s="2">
        <v>7727</v>
      </c>
      <c r="G25" s="2">
        <v>30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N25" s="12">
        <f t="shared" si="1"/>
        <v>223.4</v>
      </c>
      <c r="O25">
        <f t="shared" si="2"/>
        <v>653.13333333333333</v>
      </c>
      <c r="P25" s="13">
        <f t="shared" si="3"/>
        <v>257.56666666666666</v>
      </c>
      <c r="V25" s="23">
        <v>2019</v>
      </c>
      <c r="W25" s="24">
        <f t="shared" si="0"/>
        <v>9</v>
      </c>
      <c r="X25" s="28">
        <f t="shared" si="4"/>
        <v>43709</v>
      </c>
      <c r="Y25" s="24">
        <f t="shared" si="8"/>
        <v>289276</v>
      </c>
      <c r="Z25" s="24">
        <f t="shared" si="6"/>
        <v>634285</v>
      </c>
      <c r="AA25" s="24">
        <f t="shared" si="7"/>
        <v>317441</v>
      </c>
      <c r="AB25" s="30">
        <f t="shared" si="5"/>
        <v>0.5355187469679118</v>
      </c>
    </row>
    <row r="26" spans="1:33" ht="19.05" customHeight="1" x14ac:dyDescent="0.3">
      <c r="A26" s="2">
        <v>2019</v>
      </c>
      <c r="B26" s="2" t="s">
        <v>32</v>
      </c>
      <c r="C26" s="2" t="s">
        <v>25</v>
      </c>
      <c r="D26" s="2">
        <v>7146</v>
      </c>
      <c r="E26" s="2">
        <v>20888</v>
      </c>
      <c r="F26" s="2">
        <v>6820</v>
      </c>
      <c r="G26" s="2">
        <v>31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N26" s="12">
        <f t="shared" si="1"/>
        <v>230.51612903225808</v>
      </c>
      <c r="O26">
        <f t="shared" si="2"/>
        <v>673.80645161290317</v>
      </c>
      <c r="P26" s="13">
        <f t="shared" si="3"/>
        <v>220</v>
      </c>
      <c r="V26" s="23">
        <v>2019</v>
      </c>
      <c r="W26" s="24">
        <f t="shared" si="0"/>
        <v>10</v>
      </c>
      <c r="X26" s="28">
        <f t="shared" si="4"/>
        <v>43739</v>
      </c>
      <c r="Y26" s="24">
        <f t="shared" si="8"/>
        <v>296422</v>
      </c>
      <c r="Z26" s="24">
        <f t="shared" si="6"/>
        <v>655173</v>
      </c>
      <c r="AA26" s="24">
        <f t="shared" si="7"/>
        <v>324261</v>
      </c>
      <c r="AB26" s="30">
        <f t="shared" si="5"/>
        <v>0.48832879851066879</v>
      </c>
    </row>
    <row r="27" spans="1:33" ht="19.05" customHeight="1" x14ac:dyDescent="0.3">
      <c r="A27" s="2">
        <v>2019</v>
      </c>
      <c r="B27" s="2" t="s">
        <v>32</v>
      </c>
      <c r="C27" s="2" t="s">
        <v>26</v>
      </c>
      <c r="D27" s="2">
        <v>6387</v>
      </c>
      <c r="E27" s="2">
        <v>19520</v>
      </c>
      <c r="F27" s="2">
        <v>6153</v>
      </c>
      <c r="G27" s="2">
        <v>30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N27" s="12">
        <f t="shared" si="1"/>
        <v>212.9</v>
      </c>
      <c r="O27">
        <f t="shared" si="2"/>
        <v>650.66666666666663</v>
      </c>
      <c r="P27" s="13">
        <f t="shared" si="3"/>
        <v>205.1</v>
      </c>
      <c r="V27" s="23">
        <v>2019</v>
      </c>
      <c r="W27" s="24">
        <f t="shared" si="0"/>
        <v>11</v>
      </c>
      <c r="X27" s="28">
        <f t="shared" si="4"/>
        <v>43770</v>
      </c>
      <c r="Y27" s="24">
        <f t="shared" si="8"/>
        <v>302809</v>
      </c>
      <c r="Z27" s="24">
        <f t="shared" si="6"/>
        <v>674693</v>
      </c>
      <c r="AA27" s="24">
        <f t="shared" si="7"/>
        <v>330414</v>
      </c>
      <c r="AB27" s="30">
        <f t="shared" si="5"/>
        <v>0.49066985645933014</v>
      </c>
    </row>
    <row r="28" spans="1:33" ht="19.05" customHeight="1" x14ac:dyDescent="0.3">
      <c r="A28" s="2">
        <v>2019</v>
      </c>
      <c r="B28" s="2" t="s">
        <v>32</v>
      </c>
      <c r="C28" s="2" t="s">
        <v>27</v>
      </c>
      <c r="D28" s="2">
        <v>5970</v>
      </c>
      <c r="E28" s="2">
        <v>18099</v>
      </c>
      <c r="F28" s="2">
        <v>5879</v>
      </c>
      <c r="G28" s="2">
        <v>31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N28" s="12">
        <f t="shared" si="1"/>
        <v>192.58064516129033</v>
      </c>
      <c r="O28">
        <f t="shared" si="2"/>
        <v>583.83870967741939</v>
      </c>
      <c r="P28" s="13">
        <f t="shared" si="3"/>
        <v>189.64516129032259</v>
      </c>
      <c r="V28" s="23">
        <v>2019</v>
      </c>
      <c r="W28" s="24">
        <f t="shared" si="0"/>
        <v>12</v>
      </c>
      <c r="X28" s="28">
        <f t="shared" si="4"/>
        <v>43800</v>
      </c>
      <c r="Y28" s="24">
        <f t="shared" si="8"/>
        <v>308779</v>
      </c>
      <c r="Z28" s="24">
        <f t="shared" si="6"/>
        <v>692792</v>
      </c>
      <c r="AA28" s="24">
        <f t="shared" si="7"/>
        <v>336293</v>
      </c>
      <c r="AB28" s="30">
        <f t="shared" si="5"/>
        <v>0.49616001350324923</v>
      </c>
    </row>
    <row r="29" spans="1:33" ht="19.05" customHeight="1" x14ac:dyDescent="0.3">
      <c r="A29" s="2">
        <v>2020</v>
      </c>
      <c r="B29" s="2" t="s">
        <v>32</v>
      </c>
      <c r="C29" s="2" t="s">
        <v>28</v>
      </c>
      <c r="D29" s="2">
        <v>5768</v>
      </c>
      <c r="E29" s="2">
        <v>16627</v>
      </c>
      <c r="F29" s="2">
        <v>6543</v>
      </c>
      <c r="G29" s="2">
        <v>31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N29" s="12">
        <f t="shared" si="1"/>
        <v>186.06451612903226</v>
      </c>
      <c r="O29">
        <f t="shared" si="2"/>
        <v>536.35483870967744</v>
      </c>
      <c r="P29" s="13">
        <f t="shared" si="3"/>
        <v>211.06451612903226</v>
      </c>
      <c r="V29" s="23">
        <v>2020</v>
      </c>
      <c r="W29" s="24">
        <f t="shared" si="0"/>
        <v>1</v>
      </c>
      <c r="X29" s="28">
        <f t="shared" si="4"/>
        <v>43831</v>
      </c>
      <c r="Y29" s="24">
        <f t="shared" si="8"/>
        <v>314547</v>
      </c>
      <c r="Z29" s="24">
        <f t="shared" si="6"/>
        <v>709419</v>
      </c>
      <c r="AA29" s="24">
        <f t="shared" si="7"/>
        <v>342836</v>
      </c>
      <c r="AB29" s="30">
        <f t="shared" si="5"/>
        <v>0.531475915847616</v>
      </c>
    </row>
    <row r="30" spans="1:33" ht="19.05" customHeight="1" x14ac:dyDescent="0.3">
      <c r="A30" s="2">
        <v>2020</v>
      </c>
      <c r="B30" s="2" t="s">
        <v>32</v>
      </c>
      <c r="C30" s="2" t="s">
        <v>29</v>
      </c>
      <c r="D30" s="2">
        <v>5211</v>
      </c>
      <c r="E30" s="2">
        <v>13796</v>
      </c>
      <c r="F30" s="2">
        <v>6886</v>
      </c>
      <c r="G30" s="2">
        <v>29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N30" s="12">
        <f t="shared" si="1"/>
        <v>179.68965517241378</v>
      </c>
      <c r="O30">
        <f t="shared" si="2"/>
        <v>475.72413793103448</v>
      </c>
      <c r="P30" s="13">
        <f t="shared" si="3"/>
        <v>237.44827586206895</v>
      </c>
      <c r="V30" s="23">
        <v>2020</v>
      </c>
      <c r="W30" s="24">
        <f t="shared" si="0"/>
        <v>2</v>
      </c>
      <c r="X30" s="28">
        <f t="shared" si="4"/>
        <v>43862</v>
      </c>
      <c r="Y30" s="24">
        <f t="shared" si="8"/>
        <v>319758</v>
      </c>
      <c r="Z30" s="24">
        <f t="shared" si="6"/>
        <v>723215</v>
      </c>
      <c r="AA30" s="24">
        <f t="shared" si="7"/>
        <v>349722</v>
      </c>
      <c r="AB30" s="30">
        <f t="shared" si="5"/>
        <v>0.56923204100190128</v>
      </c>
    </row>
    <row r="31" spans="1:33" ht="19.05" customHeight="1" x14ac:dyDescent="0.3">
      <c r="A31" s="2">
        <v>2020</v>
      </c>
      <c r="B31" s="2" t="s">
        <v>32</v>
      </c>
      <c r="C31" s="2" t="s">
        <v>18</v>
      </c>
      <c r="D31" s="2">
        <v>5243</v>
      </c>
      <c r="E31" s="2">
        <v>14048</v>
      </c>
      <c r="F31" s="2">
        <v>8226</v>
      </c>
      <c r="G31" s="2">
        <v>31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N31" s="12">
        <f t="shared" si="1"/>
        <v>169.12903225806451</v>
      </c>
      <c r="O31">
        <f t="shared" si="2"/>
        <v>453.16129032258067</v>
      </c>
      <c r="P31" s="13">
        <f t="shared" si="3"/>
        <v>265.35483870967744</v>
      </c>
      <c r="V31" s="23">
        <v>2020</v>
      </c>
      <c r="W31" s="24">
        <f t="shared" si="0"/>
        <v>3</v>
      </c>
      <c r="X31" s="28">
        <f t="shared" si="4"/>
        <v>43891</v>
      </c>
      <c r="Y31" s="24">
        <f t="shared" si="8"/>
        <v>325001</v>
      </c>
      <c r="Z31" s="24">
        <f t="shared" si="6"/>
        <v>737263</v>
      </c>
      <c r="AA31" s="24">
        <f t="shared" si="7"/>
        <v>357948</v>
      </c>
      <c r="AB31" s="30">
        <f t="shared" si="5"/>
        <v>0.6107357636053159</v>
      </c>
    </row>
    <row r="32" spans="1:33" ht="19.05" customHeight="1" x14ac:dyDescent="0.3">
      <c r="A32" s="2">
        <v>2020</v>
      </c>
      <c r="B32" s="2" t="s">
        <v>32</v>
      </c>
      <c r="C32" s="2" t="s">
        <v>19</v>
      </c>
      <c r="D32" s="2">
        <v>5106</v>
      </c>
      <c r="E32" s="2">
        <v>13257</v>
      </c>
      <c r="F32" s="2">
        <v>6290</v>
      </c>
      <c r="G32" s="2">
        <v>30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N32" s="12">
        <f t="shared" si="1"/>
        <v>170.2</v>
      </c>
      <c r="O32">
        <f t="shared" si="2"/>
        <v>441.9</v>
      </c>
      <c r="P32" s="13">
        <f t="shared" si="3"/>
        <v>209.66666666666666</v>
      </c>
      <c r="V32" s="23">
        <v>2020</v>
      </c>
      <c r="W32" s="24">
        <f t="shared" si="0"/>
        <v>4</v>
      </c>
      <c r="X32" s="28">
        <f t="shared" si="4"/>
        <v>43922</v>
      </c>
      <c r="Y32" s="24">
        <f t="shared" si="8"/>
        <v>330107</v>
      </c>
      <c r="Z32" s="24">
        <f t="shared" si="6"/>
        <v>750520</v>
      </c>
      <c r="AA32" s="24">
        <f t="shared" si="7"/>
        <v>364238</v>
      </c>
      <c r="AB32" s="30">
        <f t="shared" si="5"/>
        <v>0.55194805194805197</v>
      </c>
    </row>
    <row r="33" spans="1:28" ht="19.05" customHeight="1" x14ac:dyDescent="0.3">
      <c r="A33" s="2">
        <v>2020</v>
      </c>
      <c r="B33" s="2" t="s">
        <v>32</v>
      </c>
      <c r="C33" s="2" t="s">
        <v>20</v>
      </c>
      <c r="D33" s="2">
        <v>5353</v>
      </c>
      <c r="E33" s="2">
        <v>15203</v>
      </c>
      <c r="F33" s="2">
        <v>7137</v>
      </c>
      <c r="G33" s="2">
        <v>31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N33" s="12">
        <f t="shared" si="1"/>
        <v>172.67741935483872</v>
      </c>
      <c r="O33">
        <f t="shared" si="2"/>
        <v>490.41935483870969</v>
      </c>
      <c r="P33" s="13">
        <f t="shared" si="3"/>
        <v>230.2258064516129</v>
      </c>
      <c r="V33" s="23">
        <v>2020</v>
      </c>
      <c r="W33" s="24">
        <f t="shared" si="0"/>
        <v>5</v>
      </c>
      <c r="X33" s="28">
        <f t="shared" si="4"/>
        <v>43952</v>
      </c>
      <c r="Y33" s="24">
        <f t="shared" si="8"/>
        <v>335460</v>
      </c>
      <c r="Z33" s="24">
        <f t="shared" si="6"/>
        <v>765723</v>
      </c>
      <c r="AA33" s="24">
        <f t="shared" si="7"/>
        <v>371375</v>
      </c>
      <c r="AB33" s="30">
        <f t="shared" si="5"/>
        <v>0.57141713370696556</v>
      </c>
    </row>
    <row r="34" spans="1:28" ht="19.05" customHeight="1" x14ac:dyDescent="0.3">
      <c r="A34" s="2">
        <v>2020</v>
      </c>
      <c r="B34" s="2" t="s">
        <v>32</v>
      </c>
      <c r="C34" s="2" t="s">
        <v>21</v>
      </c>
      <c r="D34" s="2">
        <v>3114</v>
      </c>
      <c r="E34" s="2">
        <v>9153</v>
      </c>
      <c r="F34" s="2">
        <v>4217</v>
      </c>
      <c r="G34" s="2">
        <v>22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N34" s="12">
        <f t="shared" si="1"/>
        <v>141.54545454545453</v>
      </c>
      <c r="O34">
        <f t="shared" si="2"/>
        <v>416.04545454545456</v>
      </c>
      <c r="P34" s="13">
        <f t="shared" si="3"/>
        <v>191.68181818181819</v>
      </c>
      <c r="V34" s="23">
        <v>2020</v>
      </c>
      <c r="W34" s="24">
        <f t="shared" si="0"/>
        <v>6</v>
      </c>
      <c r="X34" s="28">
        <f t="shared" si="4"/>
        <v>43983</v>
      </c>
      <c r="Y34" s="24">
        <f t="shared" si="8"/>
        <v>338574</v>
      </c>
      <c r="Z34" s="24">
        <f t="shared" si="6"/>
        <v>774876</v>
      </c>
      <c r="AA34" s="24">
        <f t="shared" si="7"/>
        <v>375592</v>
      </c>
      <c r="AB34" s="30">
        <f t="shared" si="5"/>
        <v>0.57522848178966035</v>
      </c>
    </row>
    <row r="35" spans="1:28" ht="19.05" customHeight="1" x14ac:dyDescent="0.3">
      <c r="A35" s="2">
        <v>2020</v>
      </c>
      <c r="B35" s="2" t="s">
        <v>32</v>
      </c>
      <c r="C35" s="2" t="s">
        <v>22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N35" s="12" t="e">
        <f t="shared" si="1"/>
        <v>#DIV/0!</v>
      </c>
      <c r="O35" t="e">
        <f t="shared" si="2"/>
        <v>#DIV/0!</v>
      </c>
      <c r="P35" s="13" t="e">
        <f t="shared" si="3"/>
        <v>#DIV/0!</v>
      </c>
      <c r="V35" s="23">
        <v>2020</v>
      </c>
      <c r="W35" s="24">
        <f t="shared" si="0"/>
        <v>7</v>
      </c>
      <c r="X35" s="28">
        <f t="shared" si="4"/>
        <v>44013</v>
      </c>
      <c r="Y35" s="24">
        <f t="shared" si="8"/>
        <v>338574</v>
      </c>
      <c r="Z35" s="24">
        <f t="shared" si="6"/>
        <v>774876</v>
      </c>
      <c r="AA35" s="24">
        <f t="shared" si="7"/>
        <v>375592</v>
      </c>
      <c r="AB35" s="30" t="e">
        <f t="shared" si="5"/>
        <v>#DIV/0!</v>
      </c>
    </row>
    <row r="36" spans="1:28" ht="19.05" customHeight="1" x14ac:dyDescent="0.3">
      <c r="A36" s="2">
        <v>2020</v>
      </c>
      <c r="B36" s="2" t="s">
        <v>32</v>
      </c>
      <c r="C36" s="2" t="s">
        <v>23</v>
      </c>
      <c r="D36" s="2">
        <v>9862</v>
      </c>
      <c r="E36" s="2">
        <v>18747</v>
      </c>
      <c r="F36" s="2">
        <v>25182</v>
      </c>
      <c r="G36" s="2">
        <v>26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N36" s="12">
        <f t="shared" si="1"/>
        <v>379.30769230769232</v>
      </c>
      <c r="O36">
        <f t="shared" si="2"/>
        <v>721.03846153846155</v>
      </c>
      <c r="P36" s="13">
        <f t="shared" si="3"/>
        <v>968.53846153846155</v>
      </c>
      <c r="V36" s="23">
        <v>2020</v>
      </c>
      <c r="W36" s="24">
        <f t="shared" si="0"/>
        <v>8</v>
      </c>
      <c r="X36" s="28">
        <f t="shared" si="4"/>
        <v>44044</v>
      </c>
      <c r="Y36" s="24">
        <f t="shared" si="8"/>
        <v>348436</v>
      </c>
      <c r="Z36" s="24">
        <f t="shared" si="6"/>
        <v>793623</v>
      </c>
      <c r="AA36" s="24">
        <f t="shared" si="7"/>
        <v>400774</v>
      </c>
      <c r="AB36" s="30">
        <f t="shared" si="5"/>
        <v>0.71858235361260125</v>
      </c>
    </row>
    <row r="37" spans="1:28" ht="19.05" customHeight="1" x14ac:dyDescent="0.3">
      <c r="A37" s="2">
        <v>2020</v>
      </c>
      <c r="B37" s="2" t="s">
        <v>32</v>
      </c>
      <c r="C37" s="2" t="s">
        <v>24</v>
      </c>
      <c r="D37" s="2">
        <v>11948</v>
      </c>
      <c r="E37" s="2">
        <v>23196</v>
      </c>
      <c r="F37" s="2">
        <v>23664</v>
      </c>
      <c r="G37" s="2">
        <v>30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N37" s="12">
        <f t="shared" si="1"/>
        <v>398.26666666666665</v>
      </c>
      <c r="O37">
        <f t="shared" si="2"/>
        <v>773.2</v>
      </c>
      <c r="P37" s="13">
        <f t="shared" si="3"/>
        <v>788.8</v>
      </c>
      <c r="V37" s="23">
        <v>2020</v>
      </c>
      <c r="W37" s="24">
        <f t="shared" si="0"/>
        <v>9</v>
      </c>
      <c r="X37" s="28">
        <f t="shared" si="4"/>
        <v>44075</v>
      </c>
      <c r="Y37" s="24">
        <f t="shared" si="8"/>
        <v>360384</v>
      </c>
      <c r="Z37" s="24">
        <f t="shared" si="6"/>
        <v>816819</v>
      </c>
      <c r="AA37" s="24">
        <f t="shared" si="7"/>
        <v>424438</v>
      </c>
      <c r="AB37" s="30">
        <f t="shared" si="5"/>
        <v>0.66449511400651462</v>
      </c>
    </row>
    <row r="38" spans="1:28" ht="19.05" customHeight="1" x14ac:dyDescent="0.3">
      <c r="A38" s="2">
        <v>2020</v>
      </c>
      <c r="B38" s="2" t="s">
        <v>32</v>
      </c>
      <c r="C38" s="2" t="s">
        <v>25</v>
      </c>
      <c r="D38" s="2">
        <v>12283</v>
      </c>
      <c r="E38" s="2">
        <v>24151</v>
      </c>
      <c r="F38" s="2">
        <v>21783</v>
      </c>
      <c r="G38" s="2">
        <v>31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N38" s="12">
        <f t="shared" si="1"/>
        <v>396.22580645161293</v>
      </c>
      <c r="O38">
        <f t="shared" si="2"/>
        <v>779.06451612903231</v>
      </c>
      <c r="P38" s="13">
        <f t="shared" si="3"/>
        <v>702.67741935483866</v>
      </c>
      <c r="V38" s="23">
        <v>2020</v>
      </c>
      <c r="W38" s="24">
        <f t="shared" si="0"/>
        <v>10</v>
      </c>
      <c r="X38" s="28">
        <f t="shared" si="4"/>
        <v>44105</v>
      </c>
      <c r="Y38" s="24">
        <f t="shared" si="8"/>
        <v>372667</v>
      </c>
      <c r="Z38" s="24">
        <f t="shared" si="6"/>
        <v>840970</v>
      </c>
      <c r="AA38" s="24">
        <f t="shared" si="7"/>
        <v>446221</v>
      </c>
      <c r="AB38" s="30">
        <f t="shared" si="5"/>
        <v>0.63943521399636005</v>
      </c>
    </row>
    <row r="39" spans="1:28" ht="19.05" customHeight="1" x14ac:dyDescent="0.3">
      <c r="A39" s="2">
        <v>2020</v>
      </c>
      <c r="B39" s="2" t="s">
        <v>32</v>
      </c>
      <c r="C39" s="2" t="s">
        <v>26</v>
      </c>
      <c r="D39" s="2">
        <v>12037</v>
      </c>
      <c r="E39" s="2">
        <v>26613</v>
      </c>
      <c r="F39" s="2">
        <v>20477</v>
      </c>
      <c r="G39" s="2">
        <v>30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N39" s="12">
        <f t="shared" si="1"/>
        <v>401.23333333333335</v>
      </c>
      <c r="O39">
        <f t="shared" si="2"/>
        <v>887.1</v>
      </c>
      <c r="P39" s="13">
        <f t="shared" si="3"/>
        <v>682.56666666666672</v>
      </c>
      <c r="V39" s="23">
        <v>2020</v>
      </c>
      <c r="W39" s="24">
        <f t="shared" si="0"/>
        <v>11</v>
      </c>
      <c r="X39" s="28">
        <f t="shared" si="4"/>
        <v>44136</v>
      </c>
      <c r="Y39" s="24">
        <f t="shared" si="8"/>
        <v>384704</v>
      </c>
      <c r="Z39" s="24">
        <f t="shared" si="6"/>
        <v>867583</v>
      </c>
      <c r="AA39" s="24">
        <f t="shared" si="7"/>
        <v>466698</v>
      </c>
      <c r="AB39" s="30">
        <f t="shared" si="5"/>
        <v>0.62979024420249741</v>
      </c>
    </row>
    <row r="40" spans="1:28" ht="19.05" customHeight="1" x14ac:dyDescent="0.3">
      <c r="A40" s="2">
        <v>2020</v>
      </c>
      <c r="B40" s="2" t="s">
        <v>32</v>
      </c>
      <c r="C40" s="2" t="s">
        <v>27</v>
      </c>
      <c r="D40" s="2">
        <v>10331</v>
      </c>
      <c r="E40" s="2">
        <v>23060</v>
      </c>
      <c r="F40" s="2">
        <v>18175</v>
      </c>
      <c r="G40" s="2">
        <v>31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N40" s="12">
        <f t="shared" si="1"/>
        <v>333.25806451612902</v>
      </c>
      <c r="O40">
        <f t="shared" si="2"/>
        <v>743.87096774193549</v>
      </c>
      <c r="P40" s="13">
        <f t="shared" si="3"/>
        <v>586.29032258064512</v>
      </c>
      <c r="V40" s="23">
        <v>2020</v>
      </c>
      <c r="W40" s="24">
        <f t="shared" si="0"/>
        <v>12</v>
      </c>
      <c r="X40" s="28">
        <f t="shared" si="4"/>
        <v>44166</v>
      </c>
      <c r="Y40" s="24">
        <f t="shared" si="8"/>
        <v>395035</v>
      </c>
      <c r="Z40" s="24">
        <f t="shared" si="6"/>
        <v>890643</v>
      </c>
      <c r="AA40" s="24">
        <f t="shared" si="7"/>
        <v>484873</v>
      </c>
      <c r="AB40" s="30">
        <f t="shared" si="5"/>
        <v>0.63758506980986462</v>
      </c>
    </row>
    <row r="41" spans="1:28" ht="19.05" customHeight="1" x14ac:dyDescent="0.3">
      <c r="A41" s="2">
        <v>2021</v>
      </c>
      <c r="B41" s="2" t="s">
        <v>32</v>
      </c>
      <c r="C41" s="2" t="s">
        <v>28</v>
      </c>
      <c r="D41" s="2">
        <v>9079</v>
      </c>
      <c r="E41" s="2">
        <v>19089</v>
      </c>
      <c r="F41" s="2">
        <v>15009</v>
      </c>
      <c r="G41" s="2">
        <v>31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N41" s="12">
        <f t="shared" si="1"/>
        <v>292.87096774193549</v>
      </c>
      <c r="O41">
        <f t="shared" si="2"/>
        <v>615.77419354838707</v>
      </c>
      <c r="P41" s="13">
        <f t="shared" si="3"/>
        <v>484.16129032258067</v>
      </c>
      <c r="V41" s="23">
        <v>2021</v>
      </c>
      <c r="W41" s="24">
        <f t="shared" si="0"/>
        <v>1</v>
      </c>
      <c r="X41" s="28">
        <f t="shared" si="4"/>
        <v>44197</v>
      </c>
      <c r="Y41" s="24">
        <f t="shared" si="8"/>
        <v>404114</v>
      </c>
      <c r="Z41" s="24">
        <f t="shared" si="6"/>
        <v>909732</v>
      </c>
      <c r="AA41" s="24">
        <f t="shared" si="7"/>
        <v>499882</v>
      </c>
      <c r="AB41" s="30">
        <f t="shared" si="5"/>
        <v>0.62309033543673198</v>
      </c>
    </row>
    <row r="42" spans="1:28" ht="19.05" customHeight="1" x14ac:dyDescent="0.3">
      <c r="A42" s="2">
        <v>2021</v>
      </c>
      <c r="B42" s="2" t="s">
        <v>32</v>
      </c>
      <c r="C42" s="2" t="s">
        <v>29</v>
      </c>
      <c r="D42" s="2">
        <v>7222</v>
      </c>
      <c r="E42" s="2">
        <v>14361</v>
      </c>
      <c r="F42" s="2">
        <v>11500</v>
      </c>
      <c r="G42" s="2">
        <v>27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N42" s="12">
        <f t="shared" si="1"/>
        <v>267.48148148148147</v>
      </c>
      <c r="O42">
        <f t="shared" si="2"/>
        <v>531.88888888888891</v>
      </c>
      <c r="P42" s="13">
        <f t="shared" si="3"/>
        <v>425.92592592592592</v>
      </c>
      <c r="V42" s="23">
        <v>2021</v>
      </c>
      <c r="W42" s="24">
        <f t="shared" si="0"/>
        <v>2</v>
      </c>
      <c r="X42" s="28">
        <f t="shared" si="4"/>
        <v>44228</v>
      </c>
      <c r="Y42" s="24">
        <f t="shared" si="8"/>
        <v>411336</v>
      </c>
      <c r="Z42" s="24">
        <f t="shared" si="6"/>
        <v>924093</v>
      </c>
      <c r="AA42" s="24">
        <f t="shared" si="7"/>
        <v>511382</v>
      </c>
      <c r="AB42" s="30">
        <f t="shared" si="5"/>
        <v>0.61425061425061422</v>
      </c>
    </row>
    <row r="43" spans="1:28" ht="19.05" customHeight="1" x14ac:dyDescent="0.3">
      <c r="A43" s="2">
        <v>2021</v>
      </c>
      <c r="B43" s="2" t="s">
        <v>32</v>
      </c>
      <c r="C43" s="2" t="s">
        <v>18</v>
      </c>
      <c r="D43" s="2">
        <v>8816</v>
      </c>
      <c r="E43" s="2">
        <v>16222</v>
      </c>
      <c r="F43" s="2">
        <v>13124</v>
      </c>
      <c r="G43" s="2">
        <v>31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N43" s="12">
        <f t="shared" si="1"/>
        <v>284.38709677419354</v>
      </c>
      <c r="O43">
        <f t="shared" si="2"/>
        <v>523.29032258064512</v>
      </c>
      <c r="P43" s="13">
        <f t="shared" si="3"/>
        <v>423.35483870967744</v>
      </c>
      <c r="V43" s="23">
        <v>2021</v>
      </c>
      <c r="W43" s="24">
        <f t="shared" si="0"/>
        <v>3</v>
      </c>
      <c r="X43" s="28">
        <f t="shared" si="4"/>
        <v>44256</v>
      </c>
      <c r="Y43" s="24">
        <f t="shared" si="8"/>
        <v>420152</v>
      </c>
      <c r="Z43" s="24">
        <f t="shared" si="6"/>
        <v>940315</v>
      </c>
      <c r="AA43" s="24">
        <f t="shared" si="7"/>
        <v>524506</v>
      </c>
      <c r="AB43" s="30">
        <f t="shared" si="5"/>
        <v>0.59817684594348219</v>
      </c>
    </row>
    <row r="44" spans="1:28" ht="19.05" customHeight="1" x14ac:dyDescent="0.3">
      <c r="A44" s="2">
        <v>2021</v>
      </c>
      <c r="B44" s="2" t="s">
        <v>32</v>
      </c>
      <c r="C44" s="2" t="s">
        <v>19</v>
      </c>
      <c r="D44" s="2">
        <v>5584</v>
      </c>
      <c r="E44" s="2">
        <v>11024</v>
      </c>
      <c r="F44" s="2">
        <v>10588</v>
      </c>
      <c r="G44" s="2">
        <v>30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N44" s="12">
        <f t="shared" si="1"/>
        <v>186.13333333333333</v>
      </c>
      <c r="O44">
        <f t="shared" si="2"/>
        <v>367.46666666666664</v>
      </c>
      <c r="P44" s="13">
        <f t="shared" si="3"/>
        <v>352.93333333333334</v>
      </c>
      <c r="V44" s="23">
        <v>2021</v>
      </c>
      <c r="W44" s="24">
        <f t="shared" si="0"/>
        <v>4</v>
      </c>
      <c r="X44" s="28">
        <f t="shared" si="4"/>
        <v>44287</v>
      </c>
      <c r="Y44" s="24">
        <f t="shared" si="8"/>
        <v>425736</v>
      </c>
      <c r="Z44" s="24">
        <f t="shared" si="6"/>
        <v>951339</v>
      </c>
      <c r="AA44" s="24">
        <f t="shared" si="7"/>
        <v>535094</v>
      </c>
      <c r="AB44" s="30">
        <f t="shared" si="5"/>
        <v>0.6547118476378927</v>
      </c>
    </row>
    <row r="45" spans="1:28" ht="19.05" customHeight="1" x14ac:dyDescent="0.3">
      <c r="A45" s="2">
        <v>2021</v>
      </c>
      <c r="B45" s="2" t="s">
        <v>32</v>
      </c>
      <c r="C45" s="2" t="s">
        <v>20</v>
      </c>
      <c r="D45" s="2">
        <v>4527</v>
      </c>
      <c r="E45" s="2">
        <v>9304</v>
      </c>
      <c r="F45" s="2">
        <v>10081</v>
      </c>
      <c r="G45" s="2">
        <v>31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N45" s="12">
        <f t="shared" si="1"/>
        <v>146.03225806451613</v>
      </c>
      <c r="O45">
        <f t="shared" si="2"/>
        <v>300.12903225806451</v>
      </c>
      <c r="P45" s="13">
        <f t="shared" si="3"/>
        <v>325.19354838709677</v>
      </c>
      <c r="V45" s="23">
        <v>2021</v>
      </c>
      <c r="W45" s="24">
        <f t="shared" si="0"/>
        <v>5</v>
      </c>
      <c r="X45" s="28">
        <f t="shared" si="4"/>
        <v>44317</v>
      </c>
      <c r="Y45" s="24">
        <f t="shared" si="8"/>
        <v>430263</v>
      </c>
      <c r="Z45" s="24">
        <f t="shared" si="6"/>
        <v>960643</v>
      </c>
      <c r="AA45" s="24">
        <f t="shared" si="7"/>
        <v>545175</v>
      </c>
      <c r="AB45" s="30">
        <f t="shared" si="5"/>
        <v>0.69010131434830235</v>
      </c>
    </row>
    <row r="46" spans="1:28" ht="19.05" customHeight="1" thickBot="1" x14ac:dyDescent="0.35">
      <c r="A46" s="2">
        <v>2021</v>
      </c>
      <c r="B46" s="2" t="s">
        <v>32</v>
      </c>
      <c r="C46" s="2" t="s">
        <v>21</v>
      </c>
      <c r="D46" s="2">
        <v>4290</v>
      </c>
      <c r="E46" s="2">
        <v>9255</v>
      </c>
      <c r="F46" s="2">
        <v>9179</v>
      </c>
      <c r="G46" s="2">
        <v>30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N46" s="14">
        <f t="shared" si="1"/>
        <v>143</v>
      </c>
      <c r="O46" s="15">
        <f t="shared" si="2"/>
        <v>308.5</v>
      </c>
      <c r="P46" s="16">
        <f t="shared" si="3"/>
        <v>305.96666666666664</v>
      </c>
      <c r="V46" s="23">
        <v>2021</v>
      </c>
      <c r="W46" s="24">
        <f t="shared" si="0"/>
        <v>6</v>
      </c>
      <c r="X46" s="28">
        <f t="shared" si="4"/>
        <v>44348</v>
      </c>
      <c r="Y46" s="24">
        <f t="shared" si="8"/>
        <v>434553</v>
      </c>
      <c r="Z46" s="24">
        <f t="shared" si="6"/>
        <v>969898</v>
      </c>
      <c r="AA46" s="24">
        <f t="shared" si="7"/>
        <v>554354</v>
      </c>
      <c r="AB46" s="30">
        <f t="shared" si="5"/>
        <v>0.68149083079664419</v>
      </c>
    </row>
    <row r="48" spans="1:28" ht="15" thickBot="1" x14ac:dyDescent="0.35"/>
    <row r="49" spans="2:7" ht="15" thickBot="1" x14ac:dyDescent="0.35">
      <c r="B49" s="4" t="s">
        <v>54</v>
      </c>
      <c r="C49" s="5"/>
      <c r="D49" s="5">
        <f>SUM(D7:D46)</f>
        <v>434553</v>
      </c>
      <c r="E49" s="5">
        <f>SUM(E7:E46)</f>
        <v>969898</v>
      </c>
      <c r="F49" s="6">
        <f t="shared" ref="F49" si="9">SUM(F7:F46)</f>
        <v>554354</v>
      </c>
    </row>
    <row r="51" spans="2:7" ht="15" thickBot="1" x14ac:dyDescent="0.35"/>
    <row r="52" spans="2:7" ht="15" thickBot="1" x14ac:dyDescent="0.35">
      <c r="D52" s="45" t="s">
        <v>55</v>
      </c>
      <c r="E52" s="46"/>
      <c r="F52" s="46"/>
      <c r="G52" s="6">
        <f>SUM(G7:G46)</f>
        <v>1160</v>
      </c>
    </row>
  </sheetData>
  <mergeCells count="9">
    <mergeCell ref="D52:F52"/>
    <mergeCell ref="R5:T5"/>
    <mergeCell ref="A1:L1"/>
    <mergeCell ref="A2:L2"/>
    <mergeCell ref="A3:L3"/>
    <mergeCell ref="A4:L4"/>
    <mergeCell ref="A5:B5"/>
    <mergeCell ref="C5:G5"/>
    <mergeCell ref="H5:L5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7818-CC90-4642-A0B1-6F660E1F47D6}">
  <dimension ref="A1:B42"/>
  <sheetViews>
    <sheetView topLeftCell="A24" workbookViewId="0">
      <selection activeCell="B42" sqref="B42"/>
    </sheetView>
  </sheetViews>
  <sheetFormatPr defaultRowHeight="14.4" x14ac:dyDescent="0.3"/>
  <cols>
    <col min="1" max="1" width="10.5546875" customWidth="1"/>
    <col min="2" max="2" width="10.44140625" customWidth="1"/>
  </cols>
  <sheetData>
    <row r="1" spans="1:2" x14ac:dyDescent="0.3">
      <c r="A1" s="44" t="s">
        <v>10</v>
      </c>
      <c r="B1" t="s">
        <v>68</v>
      </c>
    </row>
    <row r="2" spans="1:2" x14ac:dyDescent="0.3">
      <c r="A2" s="64">
        <v>0</v>
      </c>
      <c r="B2">
        <v>0</v>
      </c>
    </row>
    <row r="3" spans="1:2" x14ac:dyDescent="0.3">
      <c r="A3" s="64">
        <v>15395</v>
      </c>
      <c r="B3">
        <v>0</v>
      </c>
    </row>
    <row r="4" spans="1:2" x14ac:dyDescent="0.3">
      <c r="A4" s="64">
        <v>31622</v>
      </c>
      <c r="B4">
        <f>(A4-A3)/A3</f>
        <v>1.054043520623579</v>
      </c>
    </row>
    <row r="5" spans="1:2" x14ac:dyDescent="0.3">
      <c r="A5" s="64">
        <v>23537</v>
      </c>
      <c r="B5">
        <f t="shared" ref="B5:B41" si="0">(A5-A4)/A4</f>
        <v>-0.25567642780342797</v>
      </c>
    </row>
    <row r="6" spans="1:2" x14ac:dyDescent="0.3">
      <c r="A6" s="64">
        <v>17336</v>
      </c>
      <c r="B6">
        <f t="shared" si="0"/>
        <v>-0.26345753494498025</v>
      </c>
    </row>
    <row r="7" spans="1:2" x14ac:dyDescent="0.3">
      <c r="A7" s="64">
        <v>14355</v>
      </c>
      <c r="B7">
        <f t="shared" si="0"/>
        <v>-0.17195431472081218</v>
      </c>
    </row>
    <row r="8" spans="1:2" x14ac:dyDescent="0.3">
      <c r="A8" s="64">
        <v>14956</v>
      </c>
      <c r="B8">
        <f t="shared" si="0"/>
        <v>4.1866945315221178E-2</v>
      </c>
    </row>
    <row r="9" spans="1:2" x14ac:dyDescent="0.3">
      <c r="A9" s="64">
        <v>13299</v>
      </c>
      <c r="B9">
        <f t="shared" si="0"/>
        <v>-0.11079165552286707</v>
      </c>
    </row>
    <row r="10" spans="1:2" x14ac:dyDescent="0.3">
      <c r="A10" s="64">
        <v>9178</v>
      </c>
      <c r="B10">
        <f t="shared" si="0"/>
        <v>-0.30987292277614858</v>
      </c>
    </row>
    <row r="11" spans="1:2" x14ac:dyDescent="0.3">
      <c r="A11" s="64">
        <v>11175</v>
      </c>
      <c r="B11">
        <f t="shared" si="0"/>
        <v>0.21758553061669209</v>
      </c>
    </row>
    <row r="12" spans="1:2" x14ac:dyDescent="0.3">
      <c r="A12" s="64">
        <v>6110</v>
      </c>
      <c r="B12">
        <f t="shared" si="0"/>
        <v>-0.45324384787472038</v>
      </c>
    </row>
    <row r="13" spans="1:2" x14ac:dyDescent="0.3">
      <c r="A13" s="64">
        <v>5703</v>
      </c>
      <c r="B13">
        <f t="shared" si="0"/>
        <v>-6.661211129296235E-2</v>
      </c>
    </row>
    <row r="14" spans="1:2" x14ac:dyDescent="0.3">
      <c r="A14" s="64">
        <v>7872</v>
      </c>
      <c r="B14">
        <f t="shared" si="0"/>
        <v>0.38032614413466598</v>
      </c>
    </row>
    <row r="15" spans="1:2" x14ac:dyDescent="0.3">
      <c r="A15" s="64">
        <v>8824</v>
      </c>
      <c r="B15">
        <f t="shared" si="0"/>
        <v>0.1209349593495935</v>
      </c>
    </row>
    <row r="16" spans="1:2" x14ac:dyDescent="0.3">
      <c r="A16" s="64">
        <v>7844</v>
      </c>
      <c r="B16">
        <f t="shared" si="0"/>
        <v>-0.11106074342701723</v>
      </c>
    </row>
    <row r="17" spans="1:2" x14ac:dyDescent="0.3">
      <c r="A17" s="64">
        <v>7019</v>
      </c>
      <c r="B17">
        <f t="shared" si="0"/>
        <v>-0.10517593064762876</v>
      </c>
    </row>
    <row r="18" spans="1:2" x14ac:dyDescent="0.3">
      <c r="A18" s="64">
        <v>7081</v>
      </c>
      <c r="B18">
        <f t="shared" si="0"/>
        <v>8.8331671178230511E-3</v>
      </c>
    </row>
    <row r="19" spans="1:2" x14ac:dyDescent="0.3">
      <c r="A19" s="64">
        <v>6298</v>
      </c>
      <c r="B19">
        <f t="shared" si="0"/>
        <v>-0.11057760203361107</v>
      </c>
    </row>
    <row r="20" spans="1:2" x14ac:dyDescent="0.3">
      <c r="A20" s="64">
        <v>5849</v>
      </c>
      <c r="B20">
        <f t="shared" si="0"/>
        <v>-7.1292473801206735E-2</v>
      </c>
    </row>
    <row r="21" spans="1:2" x14ac:dyDescent="0.3">
      <c r="A21" s="64">
        <v>5624</v>
      </c>
      <c r="B21">
        <f t="shared" si="0"/>
        <v>-3.8468114207556844E-2</v>
      </c>
    </row>
    <row r="22" spans="1:2" x14ac:dyDescent="0.3">
      <c r="A22" s="64">
        <v>5735</v>
      </c>
      <c r="B22">
        <f t="shared" si="0"/>
        <v>1.9736842105263157E-2</v>
      </c>
    </row>
    <row r="23" spans="1:2" x14ac:dyDescent="0.3">
      <c r="A23" s="64">
        <v>5403</v>
      </c>
      <c r="B23">
        <f t="shared" si="0"/>
        <v>-5.7890148212728858E-2</v>
      </c>
    </row>
    <row r="24" spans="1:2" x14ac:dyDescent="0.3">
      <c r="A24" s="64">
        <v>5139</v>
      </c>
      <c r="B24">
        <f t="shared" si="0"/>
        <v>-4.886174347584675E-2</v>
      </c>
    </row>
    <row r="25" spans="1:2" x14ac:dyDescent="0.3">
      <c r="A25" s="64">
        <v>4741</v>
      </c>
      <c r="B25">
        <f t="shared" si="0"/>
        <v>-7.7446974119478498E-2</v>
      </c>
    </row>
    <row r="26" spans="1:2" x14ac:dyDescent="0.3">
      <c r="A26" s="64">
        <v>5198</v>
      </c>
      <c r="B26">
        <f t="shared" si="0"/>
        <v>9.6393165998734445E-2</v>
      </c>
    </row>
    <row r="27" spans="1:2" x14ac:dyDescent="0.3">
      <c r="A27" s="64">
        <v>4532</v>
      </c>
      <c r="B27">
        <f t="shared" si="0"/>
        <v>-0.12812620238553291</v>
      </c>
    </row>
    <row r="28" spans="1:2" x14ac:dyDescent="0.3">
      <c r="A28" s="64">
        <v>4324</v>
      </c>
      <c r="B28">
        <f t="shared" si="0"/>
        <v>-4.5895851721094442E-2</v>
      </c>
    </row>
    <row r="29" spans="1:2" x14ac:dyDescent="0.3">
      <c r="A29" s="64">
        <v>4303</v>
      </c>
      <c r="B29">
        <f t="shared" si="0"/>
        <v>-4.8566142460684551E-3</v>
      </c>
    </row>
    <row r="30" spans="1:2" x14ac:dyDescent="0.3">
      <c r="A30" s="64">
        <v>4195</v>
      </c>
      <c r="B30">
        <f t="shared" si="0"/>
        <v>-2.509876830118522E-2</v>
      </c>
    </row>
    <row r="31" spans="1:2" x14ac:dyDescent="0.3">
      <c r="A31" s="64">
        <v>4209</v>
      </c>
      <c r="B31">
        <f t="shared" si="0"/>
        <v>3.3373063170441001E-3</v>
      </c>
    </row>
    <row r="32" spans="1:2" x14ac:dyDescent="0.3">
      <c r="A32" s="64">
        <v>3693</v>
      </c>
      <c r="B32">
        <f t="shared" si="0"/>
        <v>-0.1225944404846757</v>
      </c>
    </row>
    <row r="33" spans="1:2" x14ac:dyDescent="0.3">
      <c r="A33" s="64">
        <v>3760</v>
      </c>
      <c r="B33">
        <f t="shared" si="0"/>
        <v>1.8142431627403196E-2</v>
      </c>
    </row>
    <row r="34" spans="1:2" x14ac:dyDescent="0.3">
      <c r="A34" s="64">
        <v>3753</v>
      </c>
      <c r="B34">
        <f t="shared" si="0"/>
        <v>-1.8617021276595746E-3</v>
      </c>
    </row>
    <row r="35" spans="1:2" x14ac:dyDescent="0.3">
      <c r="A35" s="64">
        <v>3811</v>
      </c>
      <c r="B35">
        <f t="shared" si="0"/>
        <v>1.5454303224087397E-2</v>
      </c>
    </row>
    <row r="36" spans="1:2" x14ac:dyDescent="0.3">
      <c r="A36" s="64">
        <v>4243</v>
      </c>
      <c r="B36">
        <f t="shared" si="0"/>
        <v>0.11335607452112306</v>
      </c>
    </row>
    <row r="37" spans="1:2" x14ac:dyDescent="0.3">
      <c r="A37" s="64">
        <v>422</v>
      </c>
      <c r="B37">
        <f t="shared" si="0"/>
        <v>-0.90054206929059633</v>
      </c>
    </row>
    <row r="38" spans="1:2" x14ac:dyDescent="0.3">
      <c r="A38" s="64"/>
    </row>
    <row r="39" spans="1:2" x14ac:dyDescent="0.3">
      <c r="A39" s="64"/>
    </row>
    <row r="40" spans="1:2" x14ac:dyDescent="0.3">
      <c r="A40" s="64"/>
    </row>
    <row r="41" spans="1:2" x14ac:dyDescent="0.3">
      <c r="A41" s="65"/>
    </row>
    <row r="42" spans="1:2" x14ac:dyDescent="0.3">
      <c r="A42" s="66" t="s">
        <v>69</v>
      </c>
      <c r="B42">
        <f>SUBTOTAL(101,Table1[Column1])</f>
        <v>-3.8648550068516009E-2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AFA3-0B8B-4420-A6BF-FBAD25FEF614}">
  <dimension ref="A1:AG52"/>
  <sheetViews>
    <sheetView topLeftCell="A64" zoomScale="60" zoomScaleNormal="60" workbookViewId="0">
      <selection activeCell="AH99" sqref="AH99"/>
    </sheetView>
  </sheetViews>
  <sheetFormatPr defaultRowHeight="14.4" x14ac:dyDescent="0.3"/>
  <cols>
    <col min="2" max="2" width="44.44140625" customWidth="1"/>
    <col min="24" max="24" width="9.6640625" bestFit="1" customWidth="1"/>
  </cols>
  <sheetData>
    <row r="1" spans="1:33" x14ac:dyDescent="0.3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33" x14ac:dyDescent="0.3">
      <c r="A2" s="53" t="s">
        <v>30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33" x14ac:dyDescent="0.3">
      <c r="A3" s="53" t="s">
        <v>31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</row>
    <row r="4" spans="1:33" ht="15" thickBot="1" x14ac:dyDescent="0.35">
      <c r="A4" s="56" t="s">
        <v>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8"/>
    </row>
    <row r="5" spans="1:33" ht="15" thickBot="1" x14ac:dyDescent="0.35">
      <c r="A5" s="59" t="s">
        <v>4</v>
      </c>
      <c r="B5" s="60"/>
      <c r="C5" s="61" t="s">
        <v>5</v>
      </c>
      <c r="D5" s="62"/>
      <c r="E5" s="62"/>
      <c r="F5" s="62"/>
      <c r="G5" s="63"/>
      <c r="H5" s="61" t="s">
        <v>6</v>
      </c>
      <c r="I5" s="62"/>
      <c r="J5" s="62"/>
      <c r="K5" s="62"/>
      <c r="L5" s="63"/>
      <c r="R5" s="47" t="s">
        <v>60</v>
      </c>
      <c r="S5" s="48"/>
      <c r="T5" s="49"/>
    </row>
    <row r="6" spans="1:33" ht="72" x14ac:dyDescent="0.3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12</v>
      </c>
      <c r="I6" s="1" t="s">
        <v>14</v>
      </c>
      <c r="J6" s="1" t="s">
        <v>11</v>
      </c>
      <c r="K6" s="1" t="s">
        <v>15</v>
      </c>
      <c r="L6" s="1" t="s">
        <v>16</v>
      </c>
      <c r="N6" s="9" t="s">
        <v>57</v>
      </c>
      <c r="O6" s="10" t="s">
        <v>58</v>
      </c>
      <c r="P6" s="11" t="s">
        <v>59</v>
      </c>
      <c r="R6" s="17" t="s">
        <v>61</v>
      </c>
      <c r="S6" s="18" t="s">
        <v>58</v>
      </c>
      <c r="T6" s="19" t="s">
        <v>59</v>
      </c>
      <c r="V6" s="26" t="s">
        <v>7</v>
      </c>
      <c r="W6" s="27" t="s">
        <v>9</v>
      </c>
      <c r="X6" s="27" t="s">
        <v>63</v>
      </c>
      <c r="Y6" s="27" t="s">
        <v>64</v>
      </c>
      <c r="Z6" s="27" t="s">
        <v>66</v>
      </c>
      <c r="AA6" s="27" t="s">
        <v>65</v>
      </c>
      <c r="AB6" s="27" t="s">
        <v>67</v>
      </c>
      <c r="AF6" s="25" t="s">
        <v>9</v>
      </c>
      <c r="AG6" s="25" t="s">
        <v>62</v>
      </c>
    </row>
    <row r="7" spans="1:33" ht="20.7" customHeight="1" thickBot="1" x14ac:dyDescent="0.35">
      <c r="A7" s="2">
        <v>2018</v>
      </c>
      <c r="B7" s="2" t="s">
        <v>32</v>
      </c>
      <c r="C7" s="2" t="s">
        <v>18</v>
      </c>
      <c r="D7" s="2">
        <v>30827</v>
      </c>
      <c r="E7" s="2">
        <v>60011</v>
      </c>
      <c r="F7" s="2">
        <v>53562</v>
      </c>
      <c r="G7" s="2">
        <v>30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N7" s="12">
        <f>D7/G7</f>
        <v>1027.5666666666666</v>
      </c>
      <c r="O7">
        <f>E7/G7</f>
        <v>2000.3666666666666</v>
      </c>
      <c r="P7" s="13">
        <f>F7/G7</f>
        <v>1785.4</v>
      </c>
      <c r="R7" s="14">
        <f>SUM(N7:N9)/3</f>
        <v>953.09390681003595</v>
      </c>
      <c r="S7" s="15">
        <f>SUM(O7:O9)/3</f>
        <v>1947.1573476702508</v>
      </c>
      <c r="T7" s="16">
        <f>SUM(P7:P9)/3</f>
        <v>1226.9437275985663</v>
      </c>
      <c r="V7" s="23">
        <v>2018</v>
      </c>
      <c r="W7" s="24">
        <f t="shared" ref="W7:W46" si="0">VLOOKUP(C7,$AF$7:$AG$18,2,FALSE)</f>
        <v>3</v>
      </c>
      <c r="X7" s="28">
        <f>DATE(V7,W7,1)</f>
        <v>43160</v>
      </c>
      <c r="Y7" s="29">
        <f>D7</f>
        <v>30827</v>
      </c>
      <c r="Z7" s="24">
        <f>E7</f>
        <v>60011</v>
      </c>
      <c r="AA7" s="24">
        <f>F7</f>
        <v>53562</v>
      </c>
      <c r="AB7" s="30">
        <f>F7/(F7+D7)</f>
        <v>0.63470357511050013</v>
      </c>
      <c r="AF7" s="24" t="s">
        <v>28</v>
      </c>
      <c r="AG7" s="24">
        <v>1</v>
      </c>
    </row>
    <row r="8" spans="1:33" ht="20.7" customHeight="1" x14ac:dyDescent="0.3">
      <c r="A8" s="2">
        <v>2018</v>
      </c>
      <c r="B8" s="2" t="s">
        <v>32</v>
      </c>
      <c r="C8" s="2" t="s">
        <v>19</v>
      </c>
      <c r="D8" s="2">
        <v>33515</v>
      </c>
      <c r="E8" s="2">
        <v>69008</v>
      </c>
      <c r="F8" s="2">
        <v>36251</v>
      </c>
      <c r="G8" s="2">
        <v>30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N8" s="12">
        <f t="shared" ref="N8:N46" si="1">D8/G8</f>
        <v>1117.1666666666667</v>
      </c>
      <c r="O8">
        <f t="shared" ref="O8:O46" si="2">E8/G8</f>
        <v>2300.2666666666669</v>
      </c>
      <c r="P8" s="13">
        <f t="shared" ref="P8:P46" si="3">F8/G8</f>
        <v>1208.3666666666666</v>
      </c>
      <c r="V8" s="23">
        <v>2018</v>
      </c>
      <c r="W8" s="24">
        <f t="shared" si="0"/>
        <v>4</v>
      </c>
      <c r="X8" s="28">
        <f t="shared" ref="X8:X46" si="4">DATE(V8,W8,1)</f>
        <v>43191</v>
      </c>
      <c r="Y8" s="24">
        <f>Y7+D8</f>
        <v>64342</v>
      </c>
      <c r="Z8" s="24">
        <f>Z7+E8</f>
        <v>129019</v>
      </c>
      <c r="AA8" s="24">
        <f>AA7+F8</f>
        <v>89813</v>
      </c>
      <c r="AB8" s="30">
        <f t="shared" ref="AB8:AB46" si="5">F8/(F8+D8)</f>
        <v>0.51960840524037499</v>
      </c>
      <c r="AF8" s="24" t="s">
        <v>29</v>
      </c>
      <c r="AG8" s="24">
        <v>2</v>
      </c>
    </row>
    <row r="9" spans="1:33" ht="20.7" customHeight="1" x14ac:dyDescent="0.3">
      <c r="A9" s="2">
        <v>2018</v>
      </c>
      <c r="B9" s="2" t="s">
        <v>32</v>
      </c>
      <c r="C9" s="2" t="s">
        <v>20</v>
      </c>
      <c r="D9" s="2">
        <v>22151</v>
      </c>
      <c r="E9" s="2">
        <v>47766</v>
      </c>
      <c r="F9" s="2">
        <v>21299</v>
      </c>
      <c r="G9" s="2">
        <v>31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N9" s="12">
        <f t="shared" si="1"/>
        <v>714.54838709677415</v>
      </c>
      <c r="O9">
        <f t="shared" si="2"/>
        <v>1540.8387096774193</v>
      </c>
      <c r="P9" s="13">
        <f t="shared" si="3"/>
        <v>687.06451612903231</v>
      </c>
      <c r="V9" s="23">
        <v>2018</v>
      </c>
      <c r="W9" s="24">
        <f t="shared" si="0"/>
        <v>5</v>
      </c>
      <c r="X9" s="28">
        <f t="shared" si="4"/>
        <v>43221</v>
      </c>
      <c r="Y9" s="24">
        <f>Y8+D9</f>
        <v>86493</v>
      </c>
      <c r="Z9" s="24">
        <f t="shared" ref="Z9:AA46" si="6">Z8+E9</f>
        <v>176785</v>
      </c>
      <c r="AA9" s="24">
        <f t="shared" si="6"/>
        <v>111112</v>
      </c>
      <c r="AB9" s="30">
        <f t="shared" si="5"/>
        <v>0.49019562715765247</v>
      </c>
      <c r="AF9" s="24" t="s">
        <v>18</v>
      </c>
      <c r="AG9" s="24">
        <v>3</v>
      </c>
    </row>
    <row r="10" spans="1:33" ht="20.7" customHeight="1" x14ac:dyDescent="0.3">
      <c r="A10" s="2">
        <v>2018</v>
      </c>
      <c r="B10" s="2" t="s">
        <v>32</v>
      </c>
      <c r="C10" s="2" t="s">
        <v>21</v>
      </c>
      <c r="D10" s="2">
        <v>17370</v>
      </c>
      <c r="E10" s="2">
        <v>39210</v>
      </c>
      <c r="F10" s="2">
        <v>15297</v>
      </c>
      <c r="G10" s="2">
        <v>30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N10" s="12">
        <f t="shared" si="1"/>
        <v>579</v>
      </c>
      <c r="O10">
        <f t="shared" si="2"/>
        <v>1307</v>
      </c>
      <c r="P10" s="13">
        <f t="shared" si="3"/>
        <v>509.9</v>
      </c>
      <c r="V10" s="23">
        <v>2018</v>
      </c>
      <c r="W10" s="24">
        <f t="shared" si="0"/>
        <v>6</v>
      </c>
      <c r="X10" s="28">
        <f t="shared" si="4"/>
        <v>43252</v>
      </c>
      <c r="Y10" s="24">
        <f t="shared" ref="Y10:Y46" si="7">Y9+D10</f>
        <v>103863</v>
      </c>
      <c r="Z10" s="24">
        <f t="shared" si="6"/>
        <v>215995</v>
      </c>
      <c r="AA10" s="24">
        <f t="shared" si="6"/>
        <v>126409</v>
      </c>
      <c r="AB10" s="30">
        <f t="shared" si="5"/>
        <v>0.46827073193130681</v>
      </c>
      <c r="AF10" s="24" t="s">
        <v>19</v>
      </c>
      <c r="AG10" s="24">
        <v>4</v>
      </c>
    </row>
    <row r="11" spans="1:33" ht="20.7" customHeight="1" x14ac:dyDescent="0.3">
      <c r="A11" s="2">
        <v>2018</v>
      </c>
      <c r="B11" s="2" t="s">
        <v>32</v>
      </c>
      <c r="C11" s="2" t="s">
        <v>22</v>
      </c>
      <c r="D11" s="2">
        <v>15365</v>
      </c>
      <c r="E11" s="2">
        <v>35983</v>
      </c>
      <c r="F11" s="2">
        <v>13220</v>
      </c>
      <c r="G11" s="2">
        <v>31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N11" s="12">
        <f t="shared" si="1"/>
        <v>495.64516129032256</v>
      </c>
      <c r="O11">
        <f t="shared" si="2"/>
        <v>1160.741935483871</v>
      </c>
      <c r="P11" s="13">
        <f t="shared" si="3"/>
        <v>426.45161290322579</v>
      </c>
      <c r="V11" s="23">
        <v>2018</v>
      </c>
      <c r="W11" s="24">
        <f t="shared" si="0"/>
        <v>7</v>
      </c>
      <c r="X11" s="28">
        <f t="shared" si="4"/>
        <v>43282</v>
      </c>
      <c r="Y11" s="24">
        <f t="shared" si="7"/>
        <v>119228</v>
      </c>
      <c r="Z11" s="24">
        <f t="shared" si="6"/>
        <v>251978</v>
      </c>
      <c r="AA11" s="24">
        <f t="shared" si="6"/>
        <v>139629</v>
      </c>
      <c r="AB11" s="30">
        <f t="shared" si="5"/>
        <v>0.46248032184712262</v>
      </c>
      <c r="AF11" s="24" t="s">
        <v>20</v>
      </c>
      <c r="AG11" s="24">
        <v>5</v>
      </c>
    </row>
    <row r="12" spans="1:33" ht="20.7" customHeight="1" x14ac:dyDescent="0.3">
      <c r="A12" s="2">
        <v>2018</v>
      </c>
      <c r="B12" s="2" t="s">
        <v>32</v>
      </c>
      <c r="C12" s="2" t="s">
        <v>23</v>
      </c>
      <c r="D12" s="2">
        <v>13779</v>
      </c>
      <c r="E12" s="2">
        <v>33515</v>
      </c>
      <c r="F12" s="2">
        <v>11778</v>
      </c>
      <c r="G12" s="2">
        <v>31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N12" s="12">
        <f t="shared" si="1"/>
        <v>444.48387096774195</v>
      </c>
      <c r="O12">
        <f t="shared" si="2"/>
        <v>1081.1290322580646</v>
      </c>
      <c r="P12" s="13">
        <f t="shared" si="3"/>
        <v>379.93548387096774</v>
      </c>
      <c r="V12" s="23">
        <v>2018</v>
      </c>
      <c r="W12" s="24">
        <f t="shared" si="0"/>
        <v>8</v>
      </c>
      <c r="X12" s="28">
        <f t="shared" si="4"/>
        <v>43313</v>
      </c>
      <c r="Y12" s="24">
        <f t="shared" si="7"/>
        <v>133007</v>
      </c>
      <c r="Z12" s="24">
        <f t="shared" si="6"/>
        <v>285493</v>
      </c>
      <c r="AA12" s="24">
        <f t="shared" si="6"/>
        <v>151407</v>
      </c>
      <c r="AB12" s="30">
        <f t="shared" si="5"/>
        <v>0.46085221270102122</v>
      </c>
      <c r="AF12" s="24" t="s">
        <v>21</v>
      </c>
      <c r="AG12" s="24">
        <v>6</v>
      </c>
    </row>
    <row r="13" spans="1:33" ht="20.7" customHeight="1" x14ac:dyDescent="0.3">
      <c r="A13" s="2">
        <v>2018</v>
      </c>
      <c r="B13" s="2" t="s">
        <v>32</v>
      </c>
      <c r="C13" s="2" t="s">
        <v>24</v>
      </c>
      <c r="D13" s="2">
        <v>10481</v>
      </c>
      <c r="E13" s="2">
        <v>17091</v>
      </c>
      <c r="F13" s="2">
        <v>9235</v>
      </c>
      <c r="G13" s="2">
        <v>30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N13" s="12">
        <f t="shared" si="1"/>
        <v>349.36666666666667</v>
      </c>
      <c r="O13">
        <f t="shared" si="2"/>
        <v>569.70000000000005</v>
      </c>
      <c r="P13" s="13">
        <f t="shared" si="3"/>
        <v>307.83333333333331</v>
      </c>
      <c r="V13" s="23">
        <v>2018</v>
      </c>
      <c r="W13" s="24">
        <f t="shared" si="0"/>
        <v>9</v>
      </c>
      <c r="X13" s="28">
        <f t="shared" si="4"/>
        <v>43344</v>
      </c>
      <c r="Y13" s="24">
        <f t="shared" si="7"/>
        <v>143488</v>
      </c>
      <c r="Z13" s="24">
        <f t="shared" si="6"/>
        <v>302584</v>
      </c>
      <c r="AA13" s="24">
        <f t="shared" si="6"/>
        <v>160642</v>
      </c>
      <c r="AB13" s="30">
        <f t="shared" si="5"/>
        <v>0.46840129843781703</v>
      </c>
      <c r="AF13" s="24" t="s">
        <v>22</v>
      </c>
      <c r="AG13" s="24">
        <v>7</v>
      </c>
    </row>
    <row r="14" spans="1:33" ht="20.7" customHeight="1" x14ac:dyDescent="0.3">
      <c r="A14" s="2">
        <v>2018</v>
      </c>
      <c r="B14" s="2" t="s">
        <v>32</v>
      </c>
      <c r="C14" s="2" t="s">
        <v>25</v>
      </c>
      <c r="D14" s="2">
        <v>12991</v>
      </c>
      <c r="E14" s="2">
        <v>34633</v>
      </c>
      <c r="F14" s="2">
        <v>12573</v>
      </c>
      <c r="G14" s="2">
        <v>31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N14" s="12">
        <f t="shared" si="1"/>
        <v>419.06451612903226</v>
      </c>
      <c r="O14">
        <f t="shared" si="2"/>
        <v>1117.1935483870968</v>
      </c>
      <c r="P14" s="13">
        <f t="shared" si="3"/>
        <v>405.58064516129031</v>
      </c>
      <c r="V14" s="23">
        <v>2018</v>
      </c>
      <c r="W14" s="24">
        <f t="shared" si="0"/>
        <v>10</v>
      </c>
      <c r="X14" s="28">
        <f t="shared" si="4"/>
        <v>43374</v>
      </c>
      <c r="Y14" s="24">
        <f t="shared" si="7"/>
        <v>156479</v>
      </c>
      <c r="Z14" s="24">
        <f t="shared" si="6"/>
        <v>337217</v>
      </c>
      <c r="AA14" s="24">
        <f t="shared" si="6"/>
        <v>173215</v>
      </c>
      <c r="AB14" s="30">
        <f t="shared" si="5"/>
        <v>0.49182444061962133</v>
      </c>
      <c r="AF14" s="24" t="s">
        <v>23</v>
      </c>
      <c r="AG14" s="24">
        <v>8</v>
      </c>
    </row>
    <row r="15" spans="1:33" ht="20.7" customHeight="1" x14ac:dyDescent="0.3">
      <c r="A15" s="2">
        <v>2018</v>
      </c>
      <c r="B15" s="2" t="s">
        <v>32</v>
      </c>
      <c r="C15" s="2" t="s">
        <v>26</v>
      </c>
      <c r="D15" s="2">
        <v>10911</v>
      </c>
      <c r="E15" s="2">
        <v>29195</v>
      </c>
      <c r="F15" s="2">
        <v>10618</v>
      </c>
      <c r="G15" s="2">
        <v>30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N15" s="12">
        <f t="shared" si="1"/>
        <v>363.7</v>
      </c>
      <c r="O15">
        <f t="shared" si="2"/>
        <v>973.16666666666663</v>
      </c>
      <c r="P15" s="13">
        <f t="shared" si="3"/>
        <v>353.93333333333334</v>
      </c>
      <c r="V15" s="23">
        <v>2018</v>
      </c>
      <c r="W15" s="24">
        <f t="shared" si="0"/>
        <v>11</v>
      </c>
      <c r="X15" s="28">
        <f t="shared" si="4"/>
        <v>43405</v>
      </c>
      <c r="Y15" s="24">
        <f t="shared" si="7"/>
        <v>167390</v>
      </c>
      <c r="Z15" s="24">
        <f t="shared" si="6"/>
        <v>366412</v>
      </c>
      <c r="AA15" s="24">
        <f t="shared" si="6"/>
        <v>183833</v>
      </c>
      <c r="AB15" s="30">
        <f t="shared" si="5"/>
        <v>0.49319522504528773</v>
      </c>
      <c r="AF15" s="24" t="s">
        <v>24</v>
      </c>
      <c r="AG15" s="24">
        <v>9</v>
      </c>
    </row>
    <row r="16" spans="1:33" ht="20.7" customHeight="1" x14ac:dyDescent="0.3">
      <c r="A16" s="2">
        <v>2018</v>
      </c>
      <c r="B16" s="2" t="s">
        <v>32</v>
      </c>
      <c r="C16" s="2" t="s">
        <v>27</v>
      </c>
      <c r="D16" s="2">
        <v>9846</v>
      </c>
      <c r="E16" s="2">
        <v>24787</v>
      </c>
      <c r="F16" s="2">
        <v>9810</v>
      </c>
      <c r="G16" s="2">
        <v>31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N16" s="12">
        <f t="shared" si="1"/>
        <v>317.61290322580646</v>
      </c>
      <c r="O16">
        <f t="shared" si="2"/>
        <v>799.58064516129036</v>
      </c>
      <c r="P16" s="13">
        <f t="shared" si="3"/>
        <v>316.45161290322579</v>
      </c>
      <c r="V16" s="23">
        <v>2018</v>
      </c>
      <c r="W16" s="24">
        <f t="shared" si="0"/>
        <v>12</v>
      </c>
      <c r="X16" s="28">
        <f t="shared" si="4"/>
        <v>43435</v>
      </c>
      <c r="Y16" s="24">
        <f t="shared" si="7"/>
        <v>177236</v>
      </c>
      <c r="Z16" s="24">
        <f t="shared" si="6"/>
        <v>391199</v>
      </c>
      <c r="AA16" s="24">
        <f t="shared" si="6"/>
        <v>193643</v>
      </c>
      <c r="AB16" s="30">
        <f t="shared" si="5"/>
        <v>0.49908424908424909</v>
      </c>
      <c r="AF16" s="24" t="s">
        <v>25</v>
      </c>
      <c r="AG16" s="24">
        <v>10</v>
      </c>
    </row>
    <row r="17" spans="1:33" ht="20.7" customHeight="1" x14ac:dyDescent="0.3">
      <c r="A17" s="2">
        <v>2019</v>
      </c>
      <c r="B17" s="2" t="s">
        <v>32</v>
      </c>
      <c r="C17" s="2" t="s">
        <v>28</v>
      </c>
      <c r="D17" s="2">
        <v>9308</v>
      </c>
      <c r="E17" s="2">
        <v>24101</v>
      </c>
      <c r="F17" s="2">
        <v>8123</v>
      </c>
      <c r="G17" s="2">
        <v>31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N17" s="12">
        <f t="shared" si="1"/>
        <v>300.25806451612902</v>
      </c>
      <c r="O17">
        <f t="shared" si="2"/>
        <v>777.45161290322585</v>
      </c>
      <c r="P17" s="13">
        <f t="shared" si="3"/>
        <v>262.03225806451616</v>
      </c>
      <c r="V17" s="23">
        <v>2019</v>
      </c>
      <c r="W17" s="24">
        <f t="shared" si="0"/>
        <v>1</v>
      </c>
      <c r="X17" s="28">
        <f t="shared" si="4"/>
        <v>43466</v>
      </c>
      <c r="Y17" s="24">
        <f t="shared" si="7"/>
        <v>186544</v>
      </c>
      <c r="Z17" s="24">
        <f t="shared" si="6"/>
        <v>415300</v>
      </c>
      <c r="AA17" s="24">
        <f t="shared" si="6"/>
        <v>201766</v>
      </c>
      <c r="AB17" s="30">
        <f t="shared" si="5"/>
        <v>0.46600883483449029</v>
      </c>
      <c r="AF17" s="24" t="s">
        <v>26</v>
      </c>
      <c r="AG17" s="24">
        <v>11</v>
      </c>
    </row>
    <row r="18" spans="1:33" ht="20.7" customHeight="1" x14ac:dyDescent="0.3">
      <c r="A18" s="2">
        <v>2019</v>
      </c>
      <c r="B18" s="2" t="s">
        <v>32</v>
      </c>
      <c r="C18" s="2" t="s">
        <v>29</v>
      </c>
      <c r="D18" s="2">
        <v>7609</v>
      </c>
      <c r="E18" s="2">
        <v>18365</v>
      </c>
      <c r="F18" s="2">
        <v>6586</v>
      </c>
      <c r="G18" s="2">
        <v>28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N18" s="12">
        <f t="shared" si="1"/>
        <v>271.75</v>
      </c>
      <c r="O18">
        <f t="shared" si="2"/>
        <v>655.89285714285711</v>
      </c>
      <c r="P18" s="13">
        <f t="shared" si="3"/>
        <v>235.21428571428572</v>
      </c>
      <c r="V18" s="23">
        <v>2019</v>
      </c>
      <c r="W18" s="24">
        <f t="shared" si="0"/>
        <v>2</v>
      </c>
      <c r="X18" s="28">
        <f t="shared" si="4"/>
        <v>43497</v>
      </c>
      <c r="Y18" s="24">
        <f t="shared" si="7"/>
        <v>194153</v>
      </c>
      <c r="Z18" s="24">
        <f t="shared" si="6"/>
        <v>433665</v>
      </c>
      <c r="AA18" s="24">
        <f t="shared" si="6"/>
        <v>208352</v>
      </c>
      <c r="AB18" s="30">
        <f t="shared" si="5"/>
        <v>0.46396618527650579</v>
      </c>
      <c r="AF18" s="24" t="s">
        <v>27</v>
      </c>
      <c r="AG18" s="24">
        <v>12</v>
      </c>
    </row>
    <row r="19" spans="1:33" ht="20.7" customHeight="1" x14ac:dyDescent="0.3">
      <c r="A19" s="2">
        <v>2019</v>
      </c>
      <c r="B19" s="2" t="s">
        <v>32</v>
      </c>
      <c r="C19" s="2" t="s">
        <v>18</v>
      </c>
      <c r="D19" s="2">
        <v>7596</v>
      </c>
      <c r="E19" s="2">
        <v>17748</v>
      </c>
      <c r="F19" s="2">
        <v>6394</v>
      </c>
      <c r="G19" s="2">
        <v>31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N19" s="12">
        <f t="shared" si="1"/>
        <v>245.03225806451613</v>
      </c>
      <c r="O19">
        <f t="shared" si="2"/>
        <v>572.51612903225805</v>
      </c>
      <c r="P19" s="13">
        <f t="shared" si="3"/>
        <v>206.25806451612902</v>
      </c>
      <c r="V19" s="23">
        <v>2019</v>
      </c>
      <c r="W19" s="24">
        <f t="shared" si="0"/>
        <v>3</v>
      </c>
      <c r="X19" s="28">
        <f t="shared" si="4"/>
        <v>43525</v>
      </c>
      <c r="Y19" s="24">
        <f t="shared" si="7"/>
        <v>201749</v>
      </c>
      <c r="Z19" s="24">
        <f t="shared" si="6"/>
        <v>451413</v>
      </c>
      <c r="AA19" s="24">
        <f t="shared" si="6"/>
        <v>214746</v>
      </c>
      <c r="AB19" s="30">
        <f t="shared" si="5"/>
        <v>0.45704074338813439</v>
      </c>
    </row>
    <row r="20" spans="1:33" ht="20.7" customHeight="1" x14ac:dyDescent="0.3">
      <c r="A20" s="2">
        <v>2019</v>
      </c>
      <c r="B20" s="2" t="s">
        <v>32</v>
      </c>
      <c r="C20" s="2" t="s">
        <v>19</v>
      </c>
      <c r="D20" s="2">
        <v>7024</v>
      </c>
      <c r="E20" s="2">
        <v>17546</v>
      </c>
      <c r="F20" s="2">
        <v>5597</v>
      </c>
      <c r="G20" s="2">
        <v>30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N20" s="12">
        <f t="shared" si="1"/>
        <v>234.13333333333333</v>
      </c>
      <c r="O20">
        <f t="shared" si="2"/>
        <v>584.86666666666667</v>
      </c>
      <c r="P20" s="13">
        <f t="shared" si="3"/>
        <v>186.56666666666666</v>
      </c>
      <c r="V20" s="23">
        <v>2019</v>
      </c>
      <c r="W20" s="24">
        <f t="shared" si="0"/>
        <v>4</v>
      </c>
      <c r="X20" s="28">
        <f t="shared" si="4"/>
        <v>43556</v>
      </c>
      <c r="Y20" s="24">
        <f t="shared" si="7"/>
        <v>208773</v>
      </c>
      <c r="Z20" s="24">
        <f t="shared" si="6"/>
        <v>468959</v>
      </c>
      <c r="AA20" s="24">
        <f t="shared" si="6"/>
        <v>220343</v>
      </c>
      <c r="AB20" s="30">
        <f t="shared" si="5"/>
        <v>0.44346723714444181</v>
      </c>
    </row>
    <row r="21" spans="1:33" ht="20.7" customHeight="1" x14ac:dyDescent="0.3">
      <c r="A21" s="2">
        <v>2019</v>
      </c>
      <c r="B21" s="2" t="s">
        <v>32</v>
      </c>
      <c r="C21" s="2" t="s">
        <v>20</v>
      </c>
      <c r="D21" s="2">
        <v>6116</v>
      </c>
      <c r="E21" s="2">
        <v>14239</v>
      </c>
      <c r="F21" s="2">
        <v>4540</v>
      </c>
      <c r="G21" s="2">
        <v>30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N21" s="12">
        <f t="shared" si="1"/>
        <v>203.86666666666667</v>
      </c>
      <c r="O21">
        <f t="shared" si="2"/>
        <v>474.63333333333333</v>
      </c>
      <c r="P21" s="13">
        <f t="shared" si="3"/>
        <v>151.33333333333334</v>
      </c>
      <c r="V21" s="23">
        <v>2019</v>
      </c>
      <c r="W21" s="24">
        <f t="shared" si="0"/>
        <v>5</v>
      </c>
      <c r="X21" s="28">
        <f t="shared" si="4"/>
        <v>43586</v>
      </c>
      <c r="Y21" s="24">
        <f t="shared" si="7"/>
        <v>214889</v>
      </c>
      <c r="Z21" s="24">
        <f t="shared" si="6"/>
        <v>483198</v>
      </c>
      <c r="AA21" s="24">
        <f t="shared" si="6"/>
        <v>224883</v>
      </c>
      <c r="AB21" s="30">
        <f t="shared" si="5"/>
        <v>0.42605105105105107</v>
      </c>
    </row>
    <row r="22" spans="1:33" ht="20.7" customHeight="1" x14ac:dyDescent="0.3">
      <c r="A22" s="2">
        <v>2019</v>
      </c>
      <c r="B22" s="2" t="s">
        <v>32</v>
      </c>
      <c r="C22" s="2" t="s">
        <v>21</v>
      </c>
      <c r="D22" s="2">
        <v>6635</v>
      </c>
      <c r="E22" s="2">
        <v>19720</v>
      </c>
      <c r="F22" s="2">
        <v>6189</v>
      </c>
      <c r="G22" s="2">
        <v>30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N22" s="12">
        <f t="shared" si="1"/>
        <v>221.16666666666666</v>
      </c>
      <c r="O22">
        <f t="shared" si="2"/>
        <v>657.33333333333337</v>
      </c>
      <c r="P22" s="13">
        <f t="shared" si="3"/>
        <v>206.3</v>
      </c>
      <c r="V22" s="23">
        <v>2019</v>
      </c>
      <c r="W22" s="24">
        <f t="shared" si="0"/>
        <v>6</v>
      </c>
      <c r="X22" s="28">
        <f t="shared" si="4"/>
        <v>43617</v>
      </c>
      <c r="Y22" s="24">
        <f t="shared" si="7"/>
        <v>221524</v>
      </c>
      <c r="Z22" s="24">
        <f t="shared" si="6"/>
        <v>502918</v>
      </c>
      <c r="AA22" s="24">
        <f t="shared" si="6"/>
        <v>231072</v>
      </c>
      <c r="AB22" s="30">
        <f t="shared" si="5"/>
        <v>0.48261072988147224</v>
      </c>
    </row>
    <row r="23" spans="1:33" ht="20.7" customHeight="1" x14ac:dyDescent="0.3">
      <c r="A23" s="2">
        <v>2019</v>
      </c>
      <c r="B23" s="2" t="s">
        <v>32</v>
      </c>
      <c r="C23" s="2" t="s">
        <v>22</v>
      </c>
      <c r="D23" s="2">
        <v>6564</v>
      </c>
      <c r="E23" s="2">
        <v>17253</v>
      </c>
      <c r="F23" s="2">
        <v>8852</v>
      </c>
      <c r="G23" s="2">
        <v>31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N23" s="12">
        <f t="shared" si="1"/>
        <v>211.74193548387098</v>
      </c>
      <c r="O23">
        <f t="shared" si="2"/>
        <v>556.54838709677415</v>
      </c>
      <c r="P23" s="13">
        <f t="shared" si="3"/>
        <v>285.54838709677421</v>
      </c>
      <c r="V23" s="23">
        <v>2019</v>
      </c>
      <c r="W23" s="24">
        <f t="shared" si="0"/>
        <v>7</v>
      </c>
      <c r="X23" s="28">
        <f t="shared" si="4"/>
        <v>43647</v>
      </c>
      <c r="Y23" s="24">
        <f t="shared" si="7"/>
        <v>228088</v>
      </c>
      <c r="Z23" s="24">
        <f t="shared" si="6"/>
        <v>520171</v>
      </c>
      <c r="AA23" s="24">
        <f t="shared" si="6"/>
        <v>239924</v>
      </c>
      <c r="AB23" s="30">
        <f t="shared" si="5"/>
        <v>0.57420861442656979</v>
      </c>
    </row>
    <row r="24" spans="1:33" ht="20.7" customHeight="1" x14ac:dyDescent="0.3">
      <c r="A24" s="2">
        <v>2019</v>
      </c>
      <c r="B24" s="2" t="s">
        <v>32</v>
      </c>
      <c r="C24" s="2" t="s">
        <v>23</v>
      </c>
      <c r="D24" s="2">
        <v>5838</v>
      </c>
      <c r="E24" s="2">
        <v>14887</v>
      </c>
      <c r="F24" s="2">
        <v>6283</v>
      </c>
      <c r="G24" s="2">
        <v>31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N24" s="12">
        <f t="shared" si="1"/>
        <v>188.32258064516128</v>
      </c>
      <c r="O24">
        <f t="shared" si="2"/>
        <v>480.22580645161293</v>
      </c>
      <c r="P24" s="13">
        <f t="shared" si="3"/>
        <v>202.67741935483872</v>
      </c>
      <c r="V24" s="23">
        <v>2019</v>
      </c>
      <c r="W24" s="24">
        <f t="shared" si="0"/>
        <v>8</v>
      </c>
      <c r="X24" s="28">
        <f t="shared" si="4"/>
        <v>43678</v>
      </c>
      <c r="Y24" s="24">
        <f t="shared" si="7"/>
        <v>233926</v>
      </c>
      <c r="Z24" s="24">
        <f t="shared" si="6"/>
        <v>535058</v>
      </c>
      <c r="AA24" s="24">
        <f t="shared" si="6"/>
        <v>246207</v>
      </c>
      <c r="AB24" s="30">
        <f t="shared" si="5"/>
        <v>0.51835657123999668</v>
      </c>
    </row>
    <row r="25" spans="1:33" ht="20.7" customHeight="1" x14ac:dyDescent="0.3">
      <c r="A25" s="2">
        <v>2019</v>
      </c>
      <c r="B25" s="2" t="s">
        <v>32</v>
      </c>
      <c r="C25" s="2" t="s">
        <v>24</v>
      </c>
      <c r="D25" s="2">
        <v>3953</v>
      </c>
      <c r="E25" s="2">
        <v>8532</v>
      </c>
      <c r="F25" s="2">
        <v>5751</v>
      </c>
      <c r="G25" s="2">
        <v>30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N25" s="12">
        <f t="shared" si="1"/>
        <v>131.76666666666668</v>
      </c>
      <c r="O25">
        <f t="shared" si="2"/>
        <v>284.39999999999998</v>
      </c>
      <c r="P25" s="13">
        <f t="shared" si="3"/>
        <v>191.7</v>
      </c>
      <c r="V25" s="23">
        <v>2019</v>
      </c>
      <c r="W25" s="24">
        <f t="shared" si="0"/>
        <v>9</v>
      </c>
      <c r="X25" s="28">
        <f t="shared" si="4"/>
        <v>43709</v>
      </c>
      <c r="Y25" s="24">
        <f t="shared" si="7"/>
        <v>237879</v>
      </c>
      <c r="Z25" s="24">
        <f t="shared" si="6"/>
        <v>543590</v>
      </c>
      <c r="AA25" s="24">
        <f t="shared" si="6"/>
        <v>251958</v>
      </c>
      <c r="AB25" s="30">
        <f t="shared" si="5"/>
        <v>0.59264220939818635</v>
      </c>
    </row>
    <row r="26" spans="1:33" ht="20.7" customHeight="1" x14ac:dyDescent="0.3">
      <c r="A26" s="2">
        <v>2019</v>
      </c>
      <c r="B26" s="2" t="s">
        <v>32</v>
      </c>
      <c r="C26" s="2" t="s">
        <v>25</v>
      </c>
      <c r="D26" s="2">
        <v>4244</v>
      </c>
      <c r="E26" s="2">
        <v>11410</v>
      </c>
      <c r="F26" s="2">
        <v>6118</v>
      </c>
      <c r="G26" s="2">
        <v>31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N26" s="12">
        <f t="shared" si="1"/>
        <v>136.90322580645162</v>
      </c>
      <c r="O26">
        <f t="shared" si="2"/>
        <v>368.06451612903226</v>
      </c>
      <c r="P26" s="13">
        <f t="shared" si="3"/>
        <v>197.35483870967741</v>
      </c>
      <c r="V26" s="23">
        <v>2019</v>
      </c>
      <c r="W26" s="24">
        <f t="shared" si="0"/>
        <v>10</v>
      </c>
      <c r="X26" s="28">
        <f t="shared" si="4"/>
        <v>43739</v>
      </c>
      <c r="Y26" s="24">
        <f t="shared" si="7"/>
        <v>242123</v>
      </c>
      <c r="Z26" s="24">
        <f t="shared" si="6"/>
        <v>555000</v>
      </c>
      <c r="AA26" s="24">
        <f t="shared" si="6"/>
        <v>258076</v>
      </c>
      <c r="AB26" s="30">
        <f t="shared" si="5"/>
        <v>0.59042655857942483</v>
      </c>
    </row>
    <row r="27" spans="1:33" ht="20.7" customHeight="1" x14ac:dyDescent="0.3">
      <c r="A27" s="2">
        <v>2019</v>
      </c>
      <c r="B27" s="2" t="s">
        <v>32</v>
      </c>
      <c r="C27" s="2" t="s">
        <v>26</v>
      </c>
      <c r="D27" s="2">
        <v>3999</v>
      </c>
      <c r="E27" s="2">
        <v>7222</v>
      </c>
      <c r="F27" s="2">
        <v>5998</v>
      </c>
      <c r="G27" s="2">
        <v>30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N27" s="12">
        <f t="shared" si="1"/>
        <v>133.30000000000001</v>
      </c>
      <c r="O27">
        <f t="shared" si="2"/>
        <v>240.73333333333332</v>
      </c>
      <c r="P27" s="13">
        <f t="shared" si="3"/>
        <v>199.93333333333334</v>
      </c>
      <c r="V27" s="23">
        <v>2019</v>
      </c>
      <c r="W27" s="24">
        <f t="shared" si="0"/>
        <v>11</v>
      </c>
      <c r="X27" s="28">
        <f t="shared" si="4"/>
        <v>43770</v>
      </c>
      <c r="Y27" s="24">
        <f t="shared" si="7"/>
        <v>246122</v>
      </c>
      <c r="Z27" s="24">
        <f t="shared" si="6"/>
        <v>562222</v>
      </c>
      <c r="AA27" s="24">
        <f t="shared" si="6"/>
        <v>264074</v>
      </c>
      <c r="AB27" s="30">
        <f t="shared" si="5"/>
        <v>0.59997999399819946</v>
      </c>
    </row>
    <row r="28" spans="1:33" ht="20.7" customHeight="1" x14ac:dyDescent="0.3">
      <c r="A28" s="2">
        <v>2019</v>
      </c>
      <c r="B28" s="2" t="s">
        <v>32</v>
      </c>
      <c r="C28" s="2" t="s">
        <v>27</v>
      </c>
      <c r="D28" s="2">
        <v>3850</v>
      </c>
      <c r="E28" s="2">
        <v>7908</v>
      </c>
      <c r="F28" s="2">
        <v>5916</v>
      </c>
      <c r="G28" s="2">
        <v>31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N28" s="12">
        <f t="shared" si="1"/>
        <v>124.19354838709677</v>
      </c>
      <c r="O28">
        <f t="shared" si="2"/>
        <v>255.09677419354838</v>
      </c>
      <c r="P28" s="13">
        <f t="shared" si="3"/>
        <v>190.83870967741936</v>
      </c>
      <c r="V28" s="23">
        <v>2019</v>
      </c>
      <c r="W28" s="24">
        <f t="shared" si="0"/>
        <v>12</v>
      </c>
      <c r="X28" s="28">
        <f t="shared" si="4"/>
        <v>43800</v>
      </c>
      <c r="Y28" s="24">
        <f t="shared" si="7"/>
        <v>249972</v>
      </c>
      <c r="Z28" s="24">
        <f t="shared" si="6"/>
        <v>570130</v>
      </c>
      <c r="AA28" s="24">
        <f t="shared" si="6"/>
        <v>269990</v>
      </c>
      <c r="AB28" s="30">
        <f t="shared" si="5"/>
        <v>0.60577513823469176</v>
      </c>
    </row>
    <row r="29" spans="1:33" ht="20.7" customHeight="1" x14ac:dyDescent="0.3">
      <c r="A29" s="2">
        <v>2020</v>
      </c>
      <c r="B29" s="2" t="s">
        <v>32</v>
      </c>
      <c r="C29" s="2" t="s">
        <v>28</v>
      </c>
      <c r="D29" s="2">
        <v>5202</v>
      </c>
      <c r="E29" s="2">
        <v>10492</v>
      </c>
      <c r="F29" s="2">
        <v>6149</v>
      </c>
      <c r="G29" s="2">
        <v>30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N29" s="12">
        <f t="shared" si="1"/>
        <v>173.4</v>
      </c>
      <c r="O29">
        <f t="shared" si="2"/>
        <v>349.73333333333335</v>
      </c>
      <c r="P29" s="13">
        <f t="shared" si="3"/>
        <v>204.96666666666667</v>
      </c>
      <c r="V29" s="23">
        <v>2020</v>
      </c>
      <c r="W29" s="24">
        <f t="shared" si="0"/>
        <v>1</v>
      </c>
      <c r="X29" s="28">
        <f t="shared" si="4"/>
        <v>43831</v>
      </c>
      <c r="Y29" s="24">
        <f t="shared" si="7"/>
        <v>255174</v>
      </c>
      <c r="Z29" s="24">
        <f t="shared" si="6"/>
        <v>580622</v>
      </c>
      <c r="AA29" s="24">
        <f t="shared" si="6"/>
        <v>276139</v>
      </c>
      <c r="AB29" s="30">
        <f t="shared" si="5"/>
        <v>0.54171438639767422</v>
      </c>
    </row>
    <row r="30" spans="1:33" ht="20.7" customHeight="1" x14ac:dyDescent="0.3">
      <c r="A30" s="2">
        <v>2020</v>
      </c>
      <c r="B30" s="2" t="s">
        <v>32</v>
      </c>
      <c r="C30" s="2" t="s">
        <v>29</v>
      </c>
      <c r="D30" s="2">
        <v>5930</v>
      </c>
      <c r="E30" s="2">
        <v>15309</v>
      </c>
      <c r="F30" s="2">
        <v>5299</v>
      </c>
      <c r="G30" s="2">
        <v>29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N30" s="12">
        <f t="shared" si="1"/>
        <v>204.48275862068965</v>
      </c>
      <c r="O30">
        <f t="shared" si="2"/>
        <v>527.89655172413791</v>
      </c>
      <c r="P30" s="13">
        <f t="shared" si="3"/>
        <v>182.72413793103448</v>
      </c>
      <c r="V30" s="23">
        <v>2020</v>
      </c>
      <c r="W30" s="24">
        <f t="shared" si="0"/>
        <v>2</v>
      </c>
      <c r="X30" s="28">
        <f t="shared" si="4"/>
        <v>43862</v>
      </c>
      <c r="Y30" s="24">
        <f t="shared" si="7"/>
        <v>261104</v>
      </c>
      <c r="Z30" s="24">
        <f t="shared" si="6"/>
        <v>595931</v>
      </c>
      <c r="AA30" s="24">
        <f t="shared" si="6"/>
        <v>281438</v>
      </c>
      <c r="AB30" s="30">
        <f t="shared" si="5"/>
        <v>0.47190310802386676</v>
      </c>
    </row>
    <row r="31" spans="1:33" ht="20.7" customHeight="1" x14ac:dyDescent="0.3">
      <c r="A31" s="2">
        <v>2020</v>
      </c>
      <c r="B31" s="2" t="s">
        <v>32</v>
      </c>
      <c r="C31" s="2" t="s">
        <v>18</v>
      </c>
      <c r="D31" s="2">
        <v>5452</v>
      </c>
      <c r="E31" s="2">
        <v>16124</v>
      </c>
      <c r="F31" s="2">
        <v>5421</v>
      </c>
      <c r="G31" s="2">
        <v>31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N31" s="12">
        <f t="shared" si="1"/>
        <v>175.87096774193549</v>
      </c>
      <c r="O31">
        <f t="shared" si="2"/>
        <v>520.12903225806451</v>
      </c>
      <c r="P31" s="13">
        <f t="shared" si="3"/>
        <v>174.87096774193549</v>
      </c>
      <c r="V31" s="23">
        <v>2020</v>
      </c>
      <c r="W31" s="24">
        <f t="shared" si="0"/>
        <v>3</v>
      </c>
      <c r="X31" s="28">
        <f t="shared" si="4"/>
        <v>43891</v>
      </c>
      <c r="Y31" s="24">
        <f t="shared" si="7"/>
        <v>266556</v>
      </c>
      <c r="Z31" s="24">
        <f t="shared" si="6"/>
        <v>612055</v>
      </c>
      <c r="AA31" s="24">
        <f t="shared" si="6"/>
        <v>286859</v>
      </c>
      <c r="AB31" s="30">
        <f t="shared" si="5"/>
        <v>0.49857445047365034</v>
      </c>
    </row>
    <row r="32" spans="1:33" ht="20.7" customHeight="1" x14ac:dyDescent="0.3">
      <c r="A32" s="2">
        <v>2020</v>
      </c>
      <c r="B32" s="2" t="s">
        <v>32</v>
      </c>
      <c r="C32" s="2" t="s">
        <v>19</v>
      </c>
      <c r="D32" s="2">
        <v>5084</v>
      </c>
      <c r="E32" s="2">
        <v>15914</v>
      </c>
      <c r="F32" s="2">
        <v>4058</v>
      </c>
      <c r="G32" s="2">
        <v>30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N32" s="12">
        <f t="shared" si="1"/>
        <v>169.46666666666667</v>
      </c>
      <c r="O32">
        <f t="shared" si="2"/>
        <v>530.4666666666667</v>
      </c>
      <c r="P32" s="13">
        <f t="shared" si="3"/>
        <v>135.26666666666668</v>
      </c>
      <c r="V32" s="23">
        <v>2020</v>
      </c>
      <c r="W32" s="24">
        <f t="shared" si="0"/>
        <v>4</v>
      </c>
      <c r="X32" s="28">
        <f t="shared" si="4"/>
        <v>43922</v>
      </c>
      <c r="Y32" s="24">
        <f t="shared" si="7"/>
        <v>271640</v>
      </c>
      <c r="Z32" s="24">
        <f t="shared" si="6"/>
        <v>627969</v>
      </c>
      <c r="AA32" s="24">
        <f t="shared" si="6"/>
        <v>290917</v>
      </c>
      <c r="AB32" s="30">
        <f t="shared" si="5"/>
        <v>0.44388536425289871</v>
      </c>
    </row>
    <row r="33" spans="1:28" ht="20.7" customHeight="1" x14ac:dyDescent="0.3">
      <c r="A33" s="2">
        <v>2020</v>
      </c>
      <c r="B33" s="2" t="s">
        <v>32</v>
      </c>
      <c r="C33" s="2" t="s">
        <v>20</v>
      </c>
      <c r="D33" s="2">
        <v>4788</v>
      </c>
      <c r="E33" s="2">
        <v>15995</v>
      </c>
      <c r="F33" s="2">
        <v>4395</v>
      </c>
      <c r="G33" s="2">
        <v>31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N33" s="12">
        <f t="shared" si="1"/>
        <v>154.45161290322579</v>
      </c>
      <c r="O33">
        <f t="shared" si="2"/>
        <v>515.9677419354839</v>
      </c>
      <c r="P33" s="13">
        <f t="shared" si="3"/>
        <v>141.7741935483871</v>
      </c>
      <c r="V33" s="23">
        <v>2020</v>
      </c>
      <c r="W33" s="24">
        <f t="shared" si="0"/>
        <v>5</v>
      </c>
      <c r="X33" s="28">
        <f t="shared" si="4"/>
        <v>43952</v>
      </c>
      <c r="Y33" s="24">
        <f t="shared" si="7"/>
        <v>276428</v>
      </c>
      <c r="Z33" s="24">
        <f t="shared" si="6"/>
        <v>643964</v>
      </c>
      <c r="AA33" s="24">
        <f t="shared" si="6"/>
        <v>295312</v>
      </c>
      <c r="AB33" s="30">
        <f t="shared" si="5"/>
        <v>0.4786017641293695</v>
      </c>
    </row>
    <row r="34" spans="1:28" ht="20.7" customHeight="1" x14ac:dyDescent="0.3">
      <c r="A34" s="2">
        <v>2020</v>
      </c>
      <c r="B34" s="2" t="s">
        <v>32</v>
      </c>
      <c r="C34" s="2" t="s">
        <v>21</v>
      </c>
      <c r="D34" s="2">
        <v>4577</v>
      </c>
      <c r="E34" s="2">
        <v>13410</v>
      </c>
      <c r="F34" s="2">
        <v>3957</v>
      </c>
      <c r="G34" s="2">
        <v>30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N34" s="12">
        <f t="shared" si="1"/>
        <v>152.56666666666666</v>
      </c>
      <c r="O34">
        <f t="shared" si="2"/>
        <v>447</v>
      </c>
      <c r="P34" s="13">
        <f t="shared" si="3"/>
        <v>131.9</v>
      </c>
      <c r="V34" s="23">
        <v>2020</v>
      </c>
      <c r="W34" s="24">
        <f t="shared" si="0"/>
        <v>6</v>
      </c>
      <c r="X34" s="28">
        <f t="shared" si="4"/>
        <v>43983</v>
      </c>
      <c r="Y34" s="24">
        <f t="shared" si="7"/>
        <v>281005</v>
      </c>
      <c r="Z34" s="24">
        <f t="shared" si="6"/>
        <v>657374</v>
      </c>
      <c r="AA34" s="24">
        <f t="shared" si="6"/>
        <v>299269</v>
      </c>
      <c r="AB34" s="30">
        <f t="shared" si="5"/>
        <v>0.46367471291305368</v>
      </c>
    </row>
    <row r="35" spans="1:28" ht="20.7" customHeight="1" x14ac:dyDescent="0.3">
      <c r="A35" s="2">
        <v>2020</v>
      </c>
      <c r="B35" s="2" t="s">
        <v>32</v>
      </c>
      <c r="C35" s="2" t="s">
        <v>22</v>
      </c>
      <c r="D35" s="2">
        <v>3691</v>
      </c>
      <c r="E35" s="2">
        <v>8635</v>
      </c>
      <c r="F35" s="2">
        <v>6644</v>
      </c>
      <c r="G35" s="2">
        <v>27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N35" s="12">
        <f t="shared" si="1"/>
        <v>136.7037037037037</v>
      </c>
      <c r="O35">
        <f t="shared" si="2"/>
        <v>319.81481481481484</v>
      </c>
      <c r="P35" s="13">
        <f t="shared" si="3"/>
        <v>246.07407407407408</v>
      </c>
      <c r="V35" s="23">
        <v>2020</v>
      </c>
      <c r="W35" s="24">
        <f t="shared" si="0"/>
        <v>7</v>
      </c>
      <c r="X35" s="28">
        <f t="shared" si="4"/>
        <v>44013</v>
      </c>
      <c r="Y35" s="24">
        <f t="shared" si="7"/>
        <v>284696</v>
      </c>
      <c r="Z35" s="24">
        <f t="shared" si="6"/>
        <v>666009</v>
      </c>
      <c r="AA35" s="24">
        <f t="shared" si="6"/>
        <v>305913</v>
      </c>
      <c r="AB35" s="30">
        <f t="shared" si="5"/>
        <v>0.64286405418480885</v>
      </c>
    </row>
    <row r="36" spans="1:28" ht="20.7" customHeight="1" x14ac:dyDescent="0.3">
      <c r="A36" s="2">
        <v>2020</v>
      </c>
      <c r="B36" s="2" t="s">
        <v>32</v>
      </c>
      <c r="C36" s="2" t="s">
        <v>23</v>
      </c>
      <c r="D36" s="2">
        <v>4630</v>
      </c>
      <c r="E36" s="2">
        <v>10728</v>
      </c>
      <c r="F36" s="2">
        <v>6851</v>
      </c>
      <c r="G36" s="2">
        <v>31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N36" s="12">
        <f t="shared" si="1"/>
        <v>149.35483870967741</v>
      </c>
      <c r="O36">
        <f t="shared" si="2"/>
        <v>346.06451612903226</v>
      </c>
      <c r="P36" s="13">
        <f t="shared" si="3"/>
        <v>221</v>
      </c>
      <c r="V36" s="23">
        <v>2020</v>
      </c>
      <c r="W36" s="24">
        <f t="shared" si="0"/>
        <v>8</v>
      </c>
      <c r="X36" s="28">
        <f t="shared" si="4"/>
        <v>44044</v>
      </c>
      <c r="Y36" s="24">
        <f t="shared" si="7"/>
        <v>289326</v>
      </c>
      <c r="Z36" s="24">
        <f t="shared" si="6"/>
        <v>676737</v>
      </c>
      <c r="AA36" s="24">
        <f t="shared" si="6"/>
        <v>312764</v>
      </c>
      <c r="AB36" s="30">
        <f t="shared" si="5"/>
        <v>0.59672502395261739</v>
      </c>
    </row>
    <row r="37" spans="1:28" ht="20.7" customHeight="1" x14ac:dyDescent="0.3">
      <c r="A37" s="2">
        <v>2020</v>
      </c>
      <c r="B37" s="2" t="s">
        <v>32</v>
      </c>
      <c r="C37" s="2" t="s">
        <v>24</v>
      </c>
      <c r="D37" s="2">
        <v>4414</v>
      </c>
      <c r="E37" s="2">
        <v>11569</v>
      </c>
      <c r="F37" s="2">
        <v>5803</v>
      </c>
      <c r="G37" s="2">
        <v>30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N37" s="12">
        <f t="shared" si="1"/>
        <v>147.13333333333333</v>
      </c>
      <c r="O37">
        <f t="shared" si="2"/>
        <v>385.63333333333333</v>
      </c>
      <c r="P37" s="13">
        <f t="shared" si="3"/>
        <v>193.43333333333334</v>
      </c>
      <c r="V37" s="23">
        <v>2020</v>
      </c>
      <c r="W37" s="24">
        <f t="shared" si="0"/>
        <v>9</v>
      </c>
      <c r="X37" s="28">
        <f t="shared" si="4"/>
        <v>44075</v>
      </c>
      <c r="Y37" s="24">
        <f t="shared" si="7"/>
        <v>293740</v>
      </c>
      <c r="Z37" s="24">
        <f t="shared" si="6"/>
        <v>688306</v>
      </c>
      <c r="AA37" s="24">
        <f t="shared" si="6"/>
        <v>318567</v>
      </c>
      <c r="AB37" s="30">
        <f t="shared" si="5"/>
        <v>0.5679749437212489</v>
      </c>
    </row>
    <row r="38" spans="1:28" ht="20.7" customHeight="1" x14ac:dyDescent="0.3">
      <c r="A38" s="2">
        <v>2020</v>
      </c>
      <c r="B38" s="2" t="s">
        <v>32</v>
      </c>
      <c r="C38" s="2" t="s">
        <v>25</v>
      </c>
      <c r="D38" s="2">
        <v>4610</v>
      </c>
      <c r="E38" s="2">
        <v>12490</v>
      </c>
      <c r="F38" s="2">
        <v>6059</v>
      </c>
      <c r="G38" s="2">
        <v>31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N38" s="12">
        <f t="shared" si="1"/>
        <v>148.70967741935485</v>
      </c>
      <c r="O38">
        <f t="shared" si="2"/>
        <v>402.90322580645159</v>
      </c>
      <c r="P38" s="13">
        <f t="shared" si="3"/>
        <v>195.45161290322579</v>
      </c>
      <c r="V38" s="23">
        <v>2020</v>
      </c>
      <c r="W38" s="24">
        <f t="shared" si="0"/>
        <v>10</v>
      </c>
      <c r="X38" s="28">
        <f t="shared" si="4"/>
        <v>44105</v>
      </c>
      <c r="Y38" s="24">
        <f t="shared" si="7"/>
        <v>298350</v>
      </c>
      <c r="Z38" s="24">
        <f t="shared" si="6"/>
        <v>700796</v>
      </c>
      <c r="AA38" s="24">
        <f t="shared" si="6"/>
        <v>324626</v>
      </c>
      <c r="AB38" s="30">
        <f t="shared" si="5"/>
        <v>0.56790702033930074</v>
      </c>
    </row>
    <row r="39" spans="1:28" ht="20.7" customHeight="1" x14ac:dyDescent="0.3">
      <c r="A39" s="2">
        <v>2020</v>
      </c>
      <c r="B39" s="2" t="s">
        <v>32</v>
      </c>
      <c r="C39" s="2" t="s">
        <v>26</v>
      </c>
      <c r="D39" s="2">
        <v>4131</v>
      </c>
      <c r="E39" s="2">
        <v>11259</v>
      </c>
      <c r="F39" s="2">
        <v>5909</v>
      </c>
      <c r="G39" s="2">
        <v>30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N39" s="12">
        <f t="shared" si="1"/>
        <v>137.69999999999999</v>
      </c>
      <c r="O39">
        <f t="shared" si="2"/>
        <v>375.3</v>
      </c>
      <c r="P39" s="13">
        <f t="shared" si="3"/>
        <v>196.96666666666667</v>
      </c>
      <c r="V39" s="23">
        <v>2020</v>
      </c>
      <c r="W39" s="24">
        <f t="shared" si="0"/>
        <v>11</v>
      </c>
      <c r="X39" s="28">
        <f t="shared" si="4"/>
        <v>44136</v>
      </c>
      <c r="Y39" s="24">
        <f t="shared" si="7"/>
        <v>302481</v>
      </c>
      <c r="Z39" s="24">
        <f t="shared" si="6"/>
        <v>712055</v>
      </c>
      <c r="AA39" s="24">
        <f t="shared" si="6"/>
        <v>330535</v>
      </c>
      <c r="AB39" s="30">
        <f t="shared" si="5"/>
        <v>0.58854581673306772</v>
      </c>
    </row>
    <row r="40" spans="1:28" ht="20.7" customHeight="1" x14ac:dyDescent="0.3">
      <c r="A40" s="2">
        <v>2020</v>
      </c>
      <c r="B40" s="2" t="s">
        <v>32</v>
      </c>
      <c r="C40" s="2" t="s">
        <v>27</v>
      </c>
      <c r="D40" s="2">
        <v>4025</v>
      </c>
      <c r="E40" s="2">
        <v>11626</v>
      </c>
      <c r="F40" s="2">
        <v>5696</v>
      </c>
      <c r="G40" s="2">
        <v>31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N40" s="12">
        <f t="shared" si="1"/>
        <v>129.83870967741936</v>
      </c>
      <c r="O40">
        <f t="shared" si="2"/>
        <v>375.03225806451616</v>
      </c>
      <c r="P40" s="13">
        <f t="shared" si="3"/>
        <v>183.74193548387098</v>
      </c>
      <c r="V40" s="23">
        <v>2020</v>
      </c>
      <c r="W40" s="24">
        <f t="shared" si="0"/>
        <v>12</v>
      </c>
      <c r="X40" s="28">
        <f t="shared" si="4"/>
        <v>44166</v>
      </c>
      <c r="Y40" s="24">
        <f t="shared" si="7"/>
        <v>306506</v>
      </c>
      <c r="Z40" s="24">
        <f t="shared" si="6"/>
        <v>723681</v>
      </c>
      <c r="AA40" s="24">
        <f t="shared" si="6"/>
        <v>336231</v>
      </c>
      <c r="AB40" s="30">
        <f t="shared" si="5"/>
        <v>0.58594794774200187</v>
      </c>
    </row>
    <row r="41" spans="1:28" ht="20.7" customHeight="1" x14ac:dyDescent="0.3">
      <c r="A41" s="2">
        <v>2021</v>
      </c>
      <c r="B41" s="2" t="s">
        <v>32</v>
      </c>
      <c r="C41" s="2" t="s">
        <v>28</v>
      </c>
      <c r="D41" s="2">
        <v>3878</v>
      </c>
      <c r="E41" s="2">
        <v>11194</v>
      </c>
      <c r="F41" s="2">
        <v>5283</v>
      </c>
      <c r="G41" s="2">
        <v>31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N41" s="12">
        <f t="shared" si="1"/>
        <v>125.09677419354838</v>
      </c>
      <c r="O41">
        <f t="shared" si="2"/>
        <v>361.09677419354841</v>
      </c>
      <c r="P41" s="13">
        <f t="shared" si="3"/>
        <v>170.41935483870967</v>
      </c>
      <c r="V41" s="23">
        <v>2021</v>
      </c>
      <c r="W41" s="24">
        <f t="shared" si="0"/>
        <v>1</v>
      </c>
      <c r="X41" s="28">
        <f t="shared" si="4"/>
        <v>44197</v>
      </c>
      <c r="Y41" s="24">
        <f t="shared" si="7"/>
        <v>310384</v>
      </c>
      <c r="Z41" s="24">
        <f t="shared" si="6"/>
        <v>734875</v>
      </c>
      <c r="AA41" s="24">
        <f t="shared" si="6"/>
        <v>341514</v>
      </c>
      <c r="AB41" s="30">
        <f t="shared" si="5"/>
        <v>0.57668376814758215</v>
      </c>
    </row>
    <row r="42" spans="1:28" ht="20.7" customHeight="1" x14ac:dyDescent="0.3">
      <c r="A42" s="2">
        <v>2021</v>
      </c>
      <c r="B42" s="2" t="s">
        <v>32</v>
      </c>
      <c r="C42" s="2" t="s">
        <v>29</v>
      </c>
      <c r="D42" s="2">
        <v>2464</v>
      </c>
      <c r="E42" s="2">
        <v>9540</v>
      </c>
      <c r="F42" s="2">
        <v>3462</v>
      </c>
      <c r="G42" s="2">
        <v>28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N42" s="12">
        <f t="shared" si="1"/>
        <v>88</v>
      </c>
      <c r="O42">
        <f t="shared" si="2"/>
        <v>340.71428571428572</v>
      </c>
      <c r="P42" s="13">
        <f t="shared" si="3"/>
        <v>123.64285714285714</v>
      </c>
      <c r="V42" s="23">
        <v>2021</v>
      </c>
      <c r="W42" s="24">
        <f t="shared" si="0"/>
        <v>2</v>
      </c>
      <c r="X42" s="28">
        <f t="shared" si="4"/>
        <v>44228</v>
      </c>
      <c r="Y42" s="24">
        <f t="shared" si="7"/>
        <v>312848</v>
      </c>
      <c r="Z42" s="24">
        <f t="shared" si="6"/>
        <v>744415</v>
      </c>
      <c r="AA42" s="24">
        <f t="shared" si="6"/>
        <v>344976</v>
      </c>
      <c r="AB42" s="30">
        <f t="shared" si="5"/>
        <v>0.58420519743503208</v>
      </c>
    </row>
    <row r="43" spans="1:28" ht="20.7" customHeight="1" x14ac:dyDescent="0.3">
      <c r="A43" s="2">
        <v>2021</v>
      </c>
      <c r="B43" s="2" t="s">
        <v>32</v>
      </c>
      <c r="C43" s="2" t="s">
        <v>18</v>
      </c>
      <c r="D43" s="2">
        <v>3793</v>
      </c>
      <c r="E43" s="2">
        <v>10009</v>
      </c>
      <c r="F43" s="2">
        <v>5272</v>
      </c>
      <c r="G43" s="2">
        <v>31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N43" s="12">
        <f t="shared" si="1"/>
        <v>122.35483870967742</v>
      </c>
      <c r="O43">
        <f t="shared" si="2"/>
        <v>322.87096774193549</v>
      </c>
      <c r="P43" s="13">
        <f t="shared" si="3"/>
        <v>170.06451612903226</v>
      </c>
      <c r="V43" s="23">
        <v>2021</v>
      </c>
      <c r="W43" s="24">
        <f t="shared" si="0"/>
        <v>3</v>
      </c>
      <c r="X43" s="28">
        <f t="shared" si="4"/>
        <v>44256</v>
      </c>
      <c r="Y43" s="24">
        <f t="shared" si="7"/>
        <v>316641</v>
      </c>
      <c r="Z43" s="24">
        <f t="shared" si="6"/>
        <v>754424</v>
      </c>
      <c r="AA43" s="24">
        <f t="shared" si="6"/>
        <v>350248</v>
      </c>
      <c r="AB43" s="30">
        <f t="shared" si="5"/>
        <v>0.58157749586321017</v>
      </c>
    </row>
    <row r="44" spans="1:28" ht="20.7" customHeight="1" x14ac:dyDescent="0.3">
      <c r="A44" s="2">
        <v>2021</v>
      </c>
      <c r="B44" s="2" t="s">
        <v>32</v>
      </c>
      <c r="C44" s="2" t="s">
        <v>19</v>
      </c>
      <c r="D44" s="2">
        <v>3712</v>
      </c>
      <c r="E44" s="2">
        <v>10436</v>
      </c>
      <c r="F44" s="2">
        <v>5064</v>
      </c>
      <c r="G44" s="2">
        <v>30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N44" s="12">
        <f t="shared" si="1"/>
        <v>123.73333333333333</v>
      </c>
      <c r="O44">
        <f t="shared" si="2"/>
        <v>347.86666666666667</v>
      </c>
      <c r="P44" s="13">
        <f t="shared" si="3"/>
        <v>168.8</v>
      </c>
      <c r="V44" s="23">
        <v>2021</v>
      </c>
      <c r="W44" s="24">
        <f t="shared" si="0"/>
        <v>4</v>
      </c>
      <c r="X44" s="28">
        <f t="shared" si="4"/>
        <v>44287</v>
      </c>
      <c r="Y44" s="24">
        <f t="shared" si="7"/>
        <v>320353</v>
      </c>
      <c r="Z44" s="24">
        <f t="shared" si="6"/>
        <v>764860</v>
      </c>
      <c r="AA44" s="24">
        <f t="shared" si="6"/>
        <v>355312</v>
      </c>
      <c r="AB44" s="30">
        <f t="shared" si="5"/>
        <v>0.57702825888787601</v>
      </c>
    </row>
    <row r="45" spans="1:28" ht="20.7" customHeight="1" x14ac:dyDescent="0.3">
      <c r="A45" s="2">
        <v>2021</v>
      </c>
      <c r="B45" s="2" t="s">
        <v>32</v>
      </c>
      <c r="C45" s="2" t="s">
        <v>20</v>
      </c>
      <c r="D45" s="2">
        <v>3576</v>
      </c>
      <c r="E45" s="2">
        <v>11068</v>
      </c>
      <c r="F45" s="2">
        <v>5069</v>
      </c>
      <c r="G45" s="2">
        <v>31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N45" s="12">
        <f t="shared" si="1"/>
        <v>115.35483870967742</v>
      </c>
      <c r="O45">
        <f t="shared" si="2"/>
        <v>357.03225806451616</v>
      </c>
      <c r="P45" s="13">
        <f t="shared" si="3"/>
        <v>163.51612903225808</v>
      </c>
      <c r="V45" s="23">
        <v>2021</v>
      </c>
      <c r="W45" s="24">
        <f t="shared" si="0"/>
        <v>5</v>
      </c>
      <c r="X45" s="28">
        <f t="shared" si="4"/>
        <v>44317</v>
      </c>
      <c r="Y45" s="24">
        <f t="shared" si="7"/>
        <v>323929</v>
      </c>
      <c r="Z45" s="24">
        <f t="shared" si="6"/>
        <v>775928</v>
      </c>
      <c r="AA45" s="24">
        <f t="shared" si="6"/>
        <v>360381</v>
      </c>
      <c r="AB45" s="30">
        <f t="shared" si="5"/>
        <v>0.58635049161364949</v>
      </c>
    </row>
    <row r="46" spans="1:28" ht="20.7" customHeight="1" thickBot="1" x14ac:dyDescent="0.35">
      <c r="A46" s="2">
        <v>2021</v>
      </c>
      <c r="B46" s="2" t="s">
        <v>32</v>
      </c>
      <c r="C46" s="2" t="s">
        <v>21</v>
      </c>
      <c r="D46" s="2">
        <v>3287</v>
      </c>
      <c r="E46" s="2">
        <v>10698</v>
      </c>
      <c r="F46" s="2">
        <v>4694</v>
      </c>
      <c r="G46" s="2">
        <v>30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N46" s="14">
        <f t="shared" si="1"/>
        <v>109.56666666666666</v>
      </c>
      <c r="O46" s="15">
        <f t="shared" si="2"/>
        <v>356.6</v>
      </c>
      <c r="P46" s="16">
        <f t="shared" si="3"/>
        <v>156.46666666666667</v>
      </c>
      <c r="V46" s="23">
        <v>2021</v>
      </c>
      <c r="W46" s="24">
        <f t="shared" si="0"/>
        <v>6</v>
      </c>
      <c r="X46" s="28">
        <f t="shared" si="4"/>
        <v>44348</v>
      </c>
      <c r="Y46" s="24">
        <f t="shared" si="7"/>
        <v>327216</v>
      </c>
      <c r="Z46" s="24">
        <f t="shared" si="6"/>
        <v>786626</v>
      </c>
      <c r="AA46" s="24">
        <f t="shared" si="6"/>
        <v>365075</v>
      </c>
      <c r="AB46" s="30">
        <f t="shared" si="5"/>
        <v>0.5881468487658188</v>
      </c>
    </row>
    <row r="48" spans="1:28" ht="15" thickBot="1" x14ac:dyDescent="0.35"/>
    <row r="49" spans="2:7" ht="15" thickBot="1" x14ac:dyDescent="0.35">
      <c r="B49" s="4" t="s">
        <v>54</v>
      </c>
      <c r="C49" s="5"/>
      <c r="D49" s="5">
        <f>SUM(D7:D46)</f>
        <v>327216</v>
      </c>
      <c r="E49" s="5">
        <f>SUM(E7:E46)</f>
        <v>786626</v>
      </c>
      <c r="F49" s="6">
        <f>SUM(F7:F46)</f>
        <v>365075</v>
      </c>
    </row>
    <row r="51" spans="2:7" ht="15" thickBot="1" x14ac:dyDescent="0.35"/>
    <row r="52" spans="2:7" ht="15" thickBot="1" x14ac:dyDescent="0.35">
      <c r="D52" s="45" t="s">
        <v>55</v>
      </c>
      <c r="E52" s="46"/>
      <c r="F52" s="46"/>
      <c r="G52" s="6">
        <f>SUM(G7:G46)</f>
        <v>1211</v>
      </c>
    </row>
  </sheetData>
  <mergeCells count="9">
    <mergeCell ref="D52:F52"/>
    <mergeCell ref="R5:T5"/>
    <mergeCell ref="A1:L1"/>
    <mergeCell ref="A2:L2"/>
    <mergeCell ref="A3:L3"/>
    <mergeCell ref="A4:L4"/>
    <mergeCell ref="A5:B5"/>
    <mergeCell ref="C5:G5"/>
    <mergeCell ref="H5:L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9B0D-6C06-48EE-B3E5-B0FAFA7E0801}">
  <dimension ref="A1:AG53"/>
  <sheetViews>
    <sheetView topLeftCell="A57" zoomScale="60" zoomScaleNormal="60" workbookViewId="0">
      <selection activeCell="AB112" sqref="AB112"/>
    </sheetView>
  </sheetViews>
  <sheetFormatPr defaultRowHeight="14.4" x14ac:dyDescent="0.3"/>
  <cols>
    <col min="2" max="2" width="35" customWidth="1"/>
    <col min="24" max="24" width="9.6640625" bestFit="1" customWidth="1"/>
  </cols>
  <sheetData>
    <row r="1" spans="1:33" x14ac:dyDescent="0.3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33" x14ac:dyDescent="0.3">
      <c r="A2" s="53" t="s">
        <v>33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33" x14ac:dyDescent="0.3">
      <c r="A3" s="53" t="s">
        <v>34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</row>
    <row r="4" spans="1:33" ht="15" thickBot="1" x14ac:dyDescent="0.35">
      <c r="A4" s="56" t="s">
        <v>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8"/>
    </row>
    <row r="5" spans="1:33" ht="15" thickBot="1" x14ac:dyDescent="0.35">
      <c r="A5" s="59" t="s">
        <v>4</v>
      </c>
      <c r="B5" s="60"/>
      <c r="C5" s="61" t="s">
        <v>5</v>
      </c>
      <c r="D5" s="62"/>
      <c r="E5" s="62"/>
      <c r="F5" s="62"/>
      <c r="G5" s="63"/>
      <c r="H5" s="61" t="s">
        <v>6</v>
      </c>
      <c r="I5" s="62"/>
      <c r="J5" s="62"/>
      <c r="K5" s="62"/>
      <c r="L5" s="63"/>
      <c r="R5" s="47" t="s">
        <v>60</v>
      </c>
      <c r="S5" s="48"/>
      <c r="T5" s="49"/>
    </row>
    <row r="6" spans="1:33" ht="72" x14ac:dyDescent="0.3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12</v>
      </c>
      <c r="I6" s="1" t="s">
        <v>14</v>
      </c>
      <c r="J6" s="1" t="s">
        <v>11</v>
      </c>
      <c r="K6" s="1" t="s">
        <v>15</v>
      </c>
      <c r="L6" s="1" t="s">
        <v>16</v>
      </c>
      <c r="N6" s="9" t="s">
        <v>57</v>
      </c>
      <c r="O6" s="10" t="s">
        <v>58</v>
      </c>
      <c r="P6" s="11" t="s">
        <v>59</v>
      </c>
      <c r="R6" s="17" t="s">
        <v>61</v>
      </c>
      <c r="S6" s="18" t="s">
        <v>58</v>
      </c>
      <c r="T6" s="19" t="s">
        <v>59</v>
      </c>
      <c r="V6" s="26" t="s">
        <v>7</v>
      </c>
      <c r="W6" s="27" t="s">
        <v>9</v>
      </c>
      <c r="X6" s="27" t="s">
        <v>63</v>
      </c>
      <c r="Y6" s="27" t="s">
        <v>64</v>
      </c>
      <c r="Z6" s="27" t="s">
        <v>66</v>
      </c>
      <c r="AA6" s="27" t="s">
        <v>65</v>
      </c>
      <c r="AB6" s="27" t="s">
        <v>67</v>
      </c>
      <c r="AF6" s="25" t="s">
        <v>9</v>
      </c>
      <c r="AG6" s="25" t="s">
        <v>62</v>
      </c>
    </row>
    <row r="7" spans="1:33" ht="16.8" customHeight="1" thickBot="1" x14ac:dyDescent="0.35">
      <c r="A7" s="2">
        <v>2018</v>
      </c>
      <c r="B7" s="2" t="s">
        <v>35</v>
      </c>
      <c r="C7" s="2" t="s">
        <v>18</v>
      </c>
      <c r="D7" s="2">
        <v>30693</v>
      </c>
      <c r="E7" s="2">
        <v>56140</v>
      </c>
      <c r="F7" s="2">
        <v>65554</v>
      </c>
      <c r="G7" s="2">
        <v>21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N7" s="12">
        <f>D7/G7</f>
        <v>1461.5714285714287</v>
      </c>
      <c r="O7">
        <f>E7/G7</f>
        <v>2673.3333333333335</v>
      </c>
      <c r="P7" s="13">
        <f>F7/G7</f>
        <v>3121.6190476190477</v>
      </c>
      <c r="R7" s="14">
        <f>SUM(N7:N9)/3</f>
        <v>2283.598361495136</v>
      </c>
      <c r="S7" s="15">
        <f>SUM(O7:O9)/3</f>
        <v>4099.213620071685</v>
      </c>
      <c r="T7" s="16">
        <f>SUM(P7:P9)/3</f>
        <v>3989.3622631848434</v>
      </c>
      <c r="V7" s="23">
        <v>2018</v>
      </c>
      <c r="W7" s="24">
        <f t="shared" ref="W7:W46" si="0">VLOOKUP(C7,$AF$7:$AG$18,2,FALSE)</f>
        <v>3</v>
      </c>
      <c r="X7" s="28">
        <f>DATE(V7,W7,1)</f>
        <v>43160</v>
      </c>
      <c r="Y7" s="29">
        <f>D7</f>
        <v>30693</v>
      </c>
      <c r="Z7" s="24">
        <f>E7</f>
        <v>56140</v>
      </c>
      <c r="AA7" s="24">
        <f>F7</f>
        <v>65554</v>
      </c>
      <c r="AB7" s="30">
        <f>F7/(F7+D7)</f>
        <v>0.6811017486259312</v>
      </c>
      <c r="AF7" s="24" t="s">
        <v>28</v>
      </c>
      <c r="AG7" s="24">
        <v>1</v>
      </c>
    </row>
    <row r="8" spans="1:33" ht="16.8" customHeight="1" x14ac:dyDescent="0.3">
      <c r="A8" s="2">
        <v>2018</v>
      </c>
      <c r="B8" s="2" t="s">
        <v>35</v>
      </c>
      <c r="C8" s="2" t="s">
        <v>19</v>
      </c>
      <c r="D8" s="2">
        <v>79228</v>
      </c>
      <c r="E8" s="2">
        <v>140866</v>
      </c>
      <c r="F8" s="2">
        <v>131835</v>
      </c>
      <c r="G8" s="2">
        <v>30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N8" s="12">
        <f t="shared" ref="N8:N46" si="1">D8/G8</f>
        <v>2640.9333333333334</v>
      </c>
      <c r="O8">
        <f t="shared" ref="O8:O46" si="2">E8/G8</f>
        <v>4695.5333333333338</v>
      </c>
      <c r="P8" s="13">
        <f t="shared" ref="P8:P46" si="3">F8/G8</f>
        <v>4394.5</v>
      </c>
      <c r="V8" s="23">
        <v>2018</v>
      </c>
      <c r="W8" s="24">
        <f t="shared" si="0"/>
        <v>4</v>
      </c>
      <c r="X8" s="28">
        <f t="shared" ref="X8:X46" si="4">DATE(V8,W8,1)</f>
        <v>43191</v>
      </c>
      <c r="Y8" s="24">
        <f>Y7+D8</f>
        <v>109921</v>
      </c>
      <c r="Z8" s="24">
        <f>Z7+E8</f>
        <v>197006</v>
      </c>
      <c r="AA8" s="24">
        <f>AA7+F8</f>
        <v>197389</v>
      </c>
      <c r="AB8" s="30">
        <f t="shared" ref="AB8:AB46" si="5">F8/(F8+D8)</f>
        <v>0.6246239274529406</v>
      </c>
      <c r="AF8" s="24" t="s">
        <v>29</v>
      </c>
      <c r="AG8" s="24">
        <v>2</v>
      </c>
    </row>
    <row r="9" spans="1:33" ht="16.8" customHeight="1" x14ac:dyDescent="0.3">
      <c r="A9" s="2">
        <v>2018</v>
      </c>
      <c r="B9" s="2" t="s">
        <v>35</v>
      </c>
      <c r="C9" s="2" t="s">
        <v>20</v>
      </c>
      <c r="D9" s="2">
        <v>85197</v>
      </c>
      <c r="E9" s="2">
        <v>152792</v>
      </c>
      <c r="F9" s="2">
        <v>138011</v>
      </c>
      <c r="G9" s="2">
        <v>31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N9" s="12">
        <f t="shared" si="1"/>
        <v>2748.2903225806454</v>
      </c>
      <c r="O9">
        <f t="shared" si="2"/>
        <v>4928.7741935483873</v>
      </c>
      <c r="P9" s="13">
        <f t="shared" si="3"/>
        <v>4451.9677419354839</v>
      </c>
      <c r="V9" s="23">
        <v>2018</v>
      </c>
      <c r="W9" s="24">
        <f t="shared" si="0"/>
        <v>5</v>
      </c>
      <c r="X9" s="28">
        <f t="shared" si="4"/>
        <v>43221</v>
      </c>
      <c r="Y9" s="24">
        <f>Y8+D9</f>
        <v>195118</v>
      </c>
      <c r="Z9" s="24">
        <f t="shared" ref="Z9:AA46" si="6">Z8+E9</f>
        <v>349798</v>
      </c>
      <c r="AA9" s="24">
        <f t="shared" si="6"/>
        <v>335400</v>
      </c>
      <c r="AB9" s="30">
        <f t="shared" si="5"/>
        <v>0.61830669151643314</v>
      </c>
      <c r="AF9" s="24" t="s">
        <v>18</v>
      </c>
      <c r="AG9" s="24">
        <v>3</v>
      </c>
    </row>
    <row r="10" spans="1:33" ht="16.8" customHeight="1" x14ac:dyDescent="0.3">
      <c r="A10" s="2">
        <v>2018</v>
      </c>
      <c r="B10" s="2" t="s">
        <v>35</v>
      </c>
      <c r="C10" s="2" t="s">
        <v>21</v>
      </c>
      <c r="D10" s="2">
        <v>78536</v>
      </c>
      <c r="E10" s="2">
        <v>153902</v>
      </c>
      <c r="F10" s="2">
        <v>130666</v>
      </c>
      <c r="G10" s="2">
        <v>30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N10" s="12">
        <f t="shared" si="1"/>
        <v>2617.8666666666668</v>
      </c>
      <c r="O10">
        <f t="shared" si="2"/>
        <v>5130.0666666666666</v>
      </c>
      <c r="P10" s="13">
        <f t="shared" si="3"/>
        <v>4355.5333333333338</v>
      </c>
      <c r="V10" s="23">
        <v>2018</v>
      </c>
      <c r="W10" s="24">
        <f t="shared" si="0"/>
        <v>6</v>
      </c>
      <c r="X10" s="28">
        <f t="shared" si="4"/>
        <v>43252</v>
      </c>
      <c r="Y10" s="24">
        <f t="shared" ref="Y10:Y46" si="7">Y9+D10</f>
        <v>273654</v>
      </c>
      <c r="Z10" s="24">
        <f t="shared" si="6"/>
        <v>503700</v>
      </c>
      <c r="AA10" s="24">
        <f t="shared" si="6"/>
        <v>466066</v>
      </c>
      <c r="AB10" s="30">
        <f t="shared" si="5"/>
        <v>0.62459249911568726</v>
      </c>
      <c r="AF10" s="24" t="s">
        <v>19</v>
      </c>
      <c r="AG10" s="24">
        <v>4</v>
      </c>
    </row>
    <row r="11" spans="1:33" ht="16.8" customHeight="1" x14ac:dyDescent="0.3">
      <c r="A11" s="2">
        <v>2018</v>
      </c>
      <c r="B11" s="2" t="s">
        <v>35</v>
      </c>
      <c r="C11" s="2" t="s">
        <v>22</v>
      </c>
      <c r="D11" s="2">
        <v>79914</v>
      </c>
      <c r="E11" s="2">
        <v>143478</v>
      </c>
      <c r="F11" s="2">
        <v>130873</v>
      </c>
      <c r="G11" s="2">
        <v>31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N11" s="12">
        <f t="shared" si="1"/>
        <v>2577.8709677419356</v>
      </c>
      <c r="O11">
        <f t="shared" si="2"/>
        <v>4628.322580645161</v>
      </c>
      <c r="P11" s="13">
        <f t="shared" si="3"/>
        <v>4221.7096774193551</v>
      </c>
      <c r="V11" s="23">
        <v>2018</v>
      </c>
      <c r="W11" s="24">
        <f t="shared" si="0"/>
        <v>7</v>
      </c>
      <c r="X11" s="28">
        <f t="shared" si="4"/>
        <v>43282</v>
      </c>
      <c r="Y11" s="24">
        <f t="shared" si="7"/>
        <v>353568</v>
      </c>
      <c r="Z11" s="24">
        <f t="shared" si="6"/>
        <v>647178</v>
      </c>
      <c r="AA11" s="24">
        <f t="shared" si="6"/>
        <v>596939</v>
      </c>
      <c r="AB11" s="30">
        <f t="shared" si="5"/>
        <v>0.62087794788103634</v>
      </c>
      <c r="AF11" s="24" t="s">
        <v>20</v>
      </c>
      <c r="AG11" s="24">
        <v>5</v>
      </c>
    </row>
    <row r="12" spans="1:33" ht="16.8" customHeight="1" x14ac:dyDescent="0.3">
      <c r="A12" s="2">
        <v>2018</v>
      </c>
      <c r="B12" s="2" t="s">
        <v>35</v>
      </c>
      <c r="C12" s="2" t="s">
        <v>23</v>
      </c>
      <c r="D12" s="2">
        <v>74757</v>
      </c>
      <c r="E12" s="2">
        <v>125120</v>
      </c>
      <c r="F12" s="2">
        <v>108091</v>
      </c>
      <c r="G12" s="2">
        <v>31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N12" s="12">
        <f t="shared" si="1"/>
        <v>2411.516129032258</v>
      </c>
      <c r="O12">
        <f t="shared" si="2"/>
        <v>4036.1290322580644</v>
      </c>
      <c r="P12" s="13">
        <f t="shared" si="3"/>
        <v>3486.8064516129034</v>
      </c>
      <c r="V12" s="23">
        <v>2018</v>
      </c>
      <c r="W12" s="24">
        <f t="shared" si="0"/>
        <v>8</v>
      </c>
      <c r="X12" s="28">
        <f t="shared" si="4"/>
        <v>43313</v>
      </c>
      <c r="Y12" s="24">
        <f t="shared" si="7"/>
        <v>428325</v>
      </c>
      <c r="Z12" s="24">
        <f t="shared" si="6"/>
        <v>772298</v>
      </c>
      <c r="AA12" s="24">
        <f t="shared" si="6"/>
        <v>705030</v>
      </c>
      <c r="AB12" s="30">
        <f t="shared" si="5"/>
        <v>0.59115221386069305</v>
      </c>
      <c r="AF12" s="24" t="s">
        <v>21</v>
      </c>
      <c r="AG12" s="24">
        <v>6</v>
      </c>
    </row>
    <row r="13" spans="1:33" ht="16.8" customHeight="1" x14ac:dyDescent="0.3">
      <c r="A13" s="2">
        <v>2018</v>
      </c>
      <c r="B13" s="2" t="s">
        <v>35</v>
      </c>
      <c r="C13" s="2" t="s">
        <v>24</v>
      </c>
      <c r="D13" s="2">
        <v>57869</v>
      </c>
      <c r="E13" s="2">
        <v>96424</v>
      </c>
      <c r="F13" s="2">
        <v>90029</v>
      </c>
      <c r="G13" s="2">
        <v>30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N13" s="12">
        <f t="shared" si="1"/>
        <v>1928.9666666666667</v>
      </c>
      <c r="O13">
        <f t="shared" si="2"/>
        <v>3214.1333333333332</v>
      </c>
      <c r="P13" s="13">
        <f t="shared" si="3"/>
        <v>3000.9666666666667</v>
      </c>
      <c r="V13" s="23">
        <v>2018</v>
      </c>
      <c r="W13" s="24">
        <f t="shared" si="0"/>
        <v>9</v>
      </c>
      <c r="X13" s="28">
        <f t="shared" si="4"/>
        <v>43344</v>
      </c>
      <c r="Y13" s="24">
        <f t="shared" si="7"/>
        <v>486194</v>
      </c>
      <c r="Z13" s="24">
        <f t="shared" si="6"/>
        <v>868722</v>
      </c>
      <c r="AA13" s="24">
        <f t="shared" si="6"/>
        <v>795059</v>
      </c>
      <c r="AB13" s="30">
        <f t="shared" si="5"/>
        <v>0.60872357976443225</v>
      </c>
      <c r="AF13" s="24" t="s">
        <v>22</v>
      </c>
      <c r="AG13" s="24">
        <v>7</v>
      </c>
    </row>
    <row r="14" spans="1:33" ht="16.8" customHeight="1" x14ac:dyDescent="0.3">
      <c r="A14" s="2">
        <v>2018</v>
      </c>
      <c r="B14" s="2" t="s">
        <v>35</v>
      </c>
      <c r="C14" s="2" t="s">
        <v>25</v>
      </c>
      <c r="D14" s="2">
        <v>51909</v>
      </c>
      <c r="E14" s="2">
        <v>92963</v>
      </c>
      <c r="F14" s="2">
        <v>81829</v>
      </c>
      <c r="G14" s="2">
        <v>31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N14" s="12">
        <f t="shared" si="1"/>
        <v>1674.483870967742</v>
      </c>
      <c r="O14">
        <f t="shared" si="2"/>
        <v>2998.8064516129034</v>
      </c>
      <c r="P14" s="13">
        <f t="shared" si="3"/>
        <v>2639.6451612903224</v>
      </c>
      <c r="V14" s="23">
        <v>2018</v>
      </c>
      <c r="W14" s="24">
        <f t="shared" si="0"/>
        <v>10</v>
      </c>
      <c r="X14" s="28">
        <f t="shared" si="4"/>
        <v>43374</v>
      </c>
      <c r="Y14" s="24">
        <f t="shared" si="7"/>
        <v>538103</v>
      </c>
      <c r="Z14" s="24">
        <f t="shared" si="6"/>
        <v>961685</v>
      </c>
      <c r="AA14" s="24">
        <f t="shared" si="6"/>
        <v>876888</v>
      </c>
      <c r="AB14" s="30">
        <f t="shared" si="5"/>
        <v>0.61186050337226516</v>
      </c>
      <c r="AF14" s="24" t="s">
        <v>23</v>
      </c>
      <c r="AG14" s="24">
        <v>8</v>
      </c>
    </row>
    <row r="15" spans="1:33" ht="16.8" customHeight="1" x14ac:dyDescent="0.3">
      <c r="A15" s="2">
        <v>2018</v>
      </c>
      <c r="B15" s="2" t="s">
        <v>35</v>
      </c>
      <c r="C15" s="2" t="s">
        <v>26</v>
      </c>
      <c r="D15" s="2">
        <v>46377</v>
      </c>
      <c r="E15" s="2">
        <v>77755</v>
      </c>
      <c r="F15" s="2">
        <v>74756</v>
      </c>
      <c r="G15" s="2">
        <v>30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N15" s="12">
        <f t="shared" si="1"/>
        <v>1545.9</v>
      </c>
      <c r="O15">
        <f t="shared" si="2"/>
        <v>2591.8333333333335</v>
      </c>
      <c r="P15" s="13">
        <f t="shared" si="3"/>
        <v>2491.8666666666668</v>
      </c>
      <c r="V15" s="23">
        <v>2018</v>
      </c>
      <c r="W15" s="24">
        <f t="shared" si="0"/>
        <v>11</v>
      </c>
      <c r="X15" s="28">
        <f t="shared" si="4"/>
        <v>43405</v>
      </c>
      <c r="Y15" s="24">
        <f t="shared" si="7"/>
        <v>584480</v>
      </c>
      <c r="Z15" s="24">
        <f t="shared" si="6"/>
        <v>1039440</v>
      </c>
      <c r="AA15" s="24">
        <f t="shared" si="6"/>
        <v>951644</v>
      </c>
      <c r="AB15" s="30">
        <f t="shared" si="5"/>
        <v>0.61713983802927364</v>
      </c>
      <c r="AF15" s="24" t="s">
        <v>24</v>
      </c>
      <c r="AG15" s="24">
        <v>9</v>
      </c>
    </row>
    <row r="16" spans="1:33" ht="16.8" customHeight="1" x14ac:dyDescent="0.3">
      <c r="A16" s="2">
        <v>2018</v>
      </c>
      <c r="B16" s="2" t="s">
        <v>35</v>
      </c>
      <c r="C16" s="2" t="s">
        <v>27</v>
      </c>
      <c r="D16" s="2">
        <v>41035</v>
      </c>
      <c r="E16" s="2">
        <v>69535</v>
      </c>
      <c r="F16" s="2">
        <v>68883</v>
      </c>
      <c r="G16" s="2">
        <v>31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N16" s="12">
        <f t="shared" si="1"/>
        <v>1323.7096774193549</v>
      </c>
      <c r="O16">
        <f t="shared" si="2"/>
        <v>2243.0645161290322</v>
      </c>
      <c r="P16" s="13">
        <f t="shared" si="3"/>
        <v>2222.0322580645161</v>
      </c>
      <c r="V16" s="23">
        <v>2018</v>
      </c>
      <c r="W16" s="24">
        <f t="shared" si="0"/>
        <v>12</v>
      </c>
      <c r="X16" s="28">
        <f t="shared" si="4"/>
        <v>43435</v>
      </c>
      <c r="Y16" s="24">
        <f t="shared" si="7"/>
        <v>625515</v>
      </c>
      <c r="Z16" s="24">
        <f t="shared" si="6"/>
        <v>1108975</v>
      </c>
      <c r="AA16" s="24">
        <f t="shared" si="6"/>
        <v>1020527</v>
      </c>
      <c r="AB16" s="30">
        <f t="shared" si="5"/>
        <v>0.62667624956785972</v>
      </c>
      <c r="AF16" s="24" t="s">
        <v>25</v>
      </c>
      <c r="AG16" s="24">
        <v>10</v>
      </c>
    </row>
    <row r="17" spans="1:33" ht="16.8" customHeight="1" x14ac:dyDescent="0.3">
      <c r="A17" s="2">
        <v>2019</v>
      </c>
      <c r="B17" s="2" t="s">
        <v>35</v>
      </c>
      <c r="C17" s="2" t="s">
        <v>28</v>
      </c>
      <c r="D17" s="2">
        <v>35960</v>
      </c>
      <c r="E17" s="2">
        <v>63352</v>
      </c>
      <c r="F17" s="2">
        <v>62027</v>
      </c>
      <c r="G17" s="2">
        <v>31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N17" s="12">
        <f t="shared" si="1"/>
        <v>1160</v>
      </c>
      <c r="O17">
        <f t="shared" si="2"/>
        <v>2043.6129032258063</v>
      </c>
      <c r="P17" s="13">
        <f t="shared" si="3"/>
        <v>2000.8709677419354</v>
      </c>
      <c r="V17" s="23">
        <v>2019</v>
      </c>
      <c r="W17" s="24">
        <f t="shared" si="0"/>
        <v>1</v>
      </c>
      <c r="X17" s="28">
        <f t="shared" si="4"/>
        <v>43466</v>
      </c>
      <c r="Y17" s="24">
        <f t="shared" si="7"/>
        <v>661475</v>
      </c>
      <c r="Z17" s="24">
        <f t="shared" si="6"/>
        <v>1172327</v>
      </c>
      <c r="AA17" s="24">
        <f t="shared" si="6"/>
        <v>1082554</v>
      </c>
      <c r="AB17" s="30">
        <f t="shared" si="5"/>
        <v>0.63301254248012495</v>
      </c>
      <c r="AF17" s="24" t="s">
        <v>26</v>
      </c>
      <c r="AG17" s="24">
        <v>11</v>
      </c>
    </row>
    <row r="18" spans="1:33" ht="16.8" customHeight="1" x14ac:dyDescent="0.3">
      <c r="A18" s="2">
        <v>2019</v>
      </c>
      <c r="B18" s="2" t="s">
        <v>35</v>
      </c>
      <c r="C18" s="2" t="s">
        <v>29</v>
      </c>
      <c r="D18" s="2">
        <v>26199</v>
      </c>
      <c r="E18" s="2">
        <v>52539</v>
      </c>
      <c r="F18" s="2">
        <v>47040</v>
      </c>
      <c r="G18" s="2">
        <v>28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N18" s="12">
        <f t="shared" si="1"/>
        <v>935.67857142857144</v>
      </c>
      <c r="O18">
        <f t="shared" si="2"/>
        <v>1876.3928571428571</v>
      </c>
      <c r="P18" s="13">
        <f t="shared" si="3"/>
        <v>1680</v>
      </c>
      <c r="V18" s="23">
        <v>2019</v>
      </c>
      <c r="W18" s="24">
        <f t="shared" si="0"/>
        <v>2</v>
      </c>
      <c r="X18" s="28">
        <f t="shared" si="4"/>
        <v>43497</v>
      </c>
      <c r="Y18" s="24">
        <f t="shared" si="7"/>
        <v>687674</v>
      </c>
      <c r="Z18" s="24">
        <f t="shared" si="6"/>
        <v>1224866</v>
      </c>
      <c r="AA18" s="24">
        <f t="shared" si="6"/>
        <v>1129594</v>
      </c>
      <c r="AB18" s="30">
        <f t="shared" si="5"/>
        <v>0.64228075205832957</v>
      </c>
      <c r="AF18" s="24" t="s">
        <v>27</v>
      </c>
      <c r="AG18" s="24">
        <v>12</v>
      </c>
    </row>
    <row r="19" spans="1:33" ht="16.8" customHeight="1" x14ac:dyDescent="0.3">
      <c r="A19" s="2">
        <v>2019</v>
      </c>
      <c r="B19" s="2" t="s">
        <v>35</v>
      </c>
      <c r="C19" s="2" t="s">
        <v>18</v>
      </c>
      <c r="D19" s="2">
        <v>34469</v>
      </c>
      <c r="E19" s="2">
        <v>59765</v>
      </c>
      <c r="F19" s="2">
        <v>59397</v>
      </c>
      <c r="G19" s="2">
        <v>31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N19" s="12">
        <f t="shared" si="1"/>
        <v>1111.9032258064517</v>
      </c>
      <c r="O19">
        <f t="shared" si="2"/>
        <v>1927.9032258064517</v>
      </c>
      <c r="P19" s="13">
        <f t="shared" si="3"/>
        <v>1916.0322580645161</v>
      </c>
      <c r="V19" s="23">
        <v>2019</v>
      </c>
      <c r="W19" s="24">
        <f t="shared" si="0"/>
        <v>3</v>
      </c>
      <c r="X19" s="28">
        <f t="shared" si="4"/>
        <v>43525</v>
      </c>
      <c r="Y19" s="24">
        <f t="shared" si="7"/>
        <v>722143</v>
      </c>
      <c r="Z19" s="24">
        <f t="shared" si="6"/>
        <v>1284631</v>
      </c>
      <c r="AA19" s="24">
        <f t="shared" si="6"/>
        <v>1188991</v>
      </c>
      <c r="AB19" s="30">
        <f t="shared" si="5"/>
        <v>0.63278503398461639</v>
      </c>
    </row>
    <row r="20" spans="1:33" ht="16.8" customHeight="1" x14ac:dyDescent="0.3">
      <c r="A20" s="2">
        <v>2019</v>
      </c>
      <c r="B20" s="2" t="s">
        <v>35</v>
      </c>
      <c r="C20" s="2" t="s">
        <v>19</v>
      </c>
      <c r="D20" s="2">
        <v>29912</v>
      </c>
      <c r="E20" s="2">
        <v>51221</v>
      </c>
      <c r="F20" s="2">
        <v>52388</v>
      </c>
      <c r="G20" s="2">
        <v>30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N20" s="12">
        <f t="shared" si="1"/>
        <v>997.06666666666672</v>
      </c>
      <c r="O20">
        <f t="shared" si="2"/>
        <v>1707.3666666666666</v>
      </c>
      <c r="P20" s="13">
        <f t="shared" si="3"/>
        <v>1746.2666666666667</v>
      </c>
      <c r="V20" s="23">
        <v>2019</v>
      </c>
      <c r="W20" s="24">
        <f t="shared" si="0"/>
        <v>4</v>
      </c>
      <c r="X20" s="28">
        <f t="shared" si="4"/>
        <v>43556</v>
      </c>
      <c r="Y20" s="24">
        <f t="shared" si="7"/>
        <v>752055</v>
      </c>
      <c r="Z20" s="24">
        <f t="shared" si="6"/>
        <v>1335852</v>
      </c>
      <c r="AA20" s="24">
        <f t="shared" si="6"/>
        <v>1241379</v>
      </c>
      <c r="AB20" s="30">
        <f t="shared" si="5"/>
        <v>0.63654921020656141</v>
      </c>
    </row>
    <row r="21" spans="1:33" ht="16.8" customHeight="1" x14ac:dyDescent="0.3">
      <c r="A21" s="2">
        <v>2019</v>
      </c>
      <c r="B21" s="2" t="s">
        <v>35</v>
      </c>
      <c r="C21" s="2" t="s">
        <v>20</v>
      </c>
      <c r="D21" s="2">
        <v>30665</v>
      </c>
      <c r="E21" s="2">
        <v>48992</v>
      </c>
      <c r="F21" s="2">
        <v>55738</v>
      </c>
      <c r="G21" s="2">
        <v>31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N21" s="12">
        <f t="shared" si="1"/>
        <v>989.19354838709683</v>
      </c>
      <c r="O21">
        <f t="shared" si="2"/>
        <v>1580.3870967741937</v>
      </c>
      <c r="P21" s="13">
        <f t="shared" si="3"/>
        <v>1798</v>
      </c>
      <c r="V21" s="23">
        <v>2019</v>
      </c>
      <c r="W21" s="24">
        <f t="shared" si="0"/>
        <v>5</v>
      </c>
      <c r="X21" s="28">
        <f t="shared" si="4"/>
        <v>43586</v>
      </c>
      <c r="Y21" s="24">
        <f t="shared" si="7"/>
        <v>782720</v>
      </c>
      <c r="Z21" s="24">
        <f t="shared" si="6"/>
        <v>1384844</v>
      </c>
      <c r="AA21" s="24">
        <f t="shared" si="6"/>
        <v>1297117</v>
      </c>
      <c r="AB21" s="30">
        <f t="shared" si="5"/>
        <v>0.64509334166637733</v>
      </c>
    </row>
    <row r="22" spans="1:33" ht="16.8" customHeight="1" x14ac:dyDescent="0.3">
      <c r="A22" s="2">
        <v>2019</v>
      </c>
      <c r="B22" s="2" t="s">
        <v>35</v>
      </c>
      <c r="C22" s="2" t="s">
        <v>21</v>
      </c>
      <c r="D22" s="2">
        <v>27349</v>
      </c>
      <c r="E22" s="2">
        <v>41521</v>
      </c>
      <c r="F22" s="2">
        <v>50213</v>
      </c>
      <c r="G22" s="2">
        <v>30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N22" s="12">
        <f t="shared" si="1"/>
        <v>911.63333333333333</v>
      </c>
      <c r="O22">
        <f t="shared" si="2"/>
        <v>1384.0333333333333</v>
      </c>
      <c r="P22" s="13">
        <f t="shared" si="3"/>
        <v>1673.7666666666667</v>
      </c>
      <c r="V22" s="23">
        <v>2019</v>
      </c>
      <c r="W22" s="24">
        <f t="shared" si="0"/>
        <v>6</v>
      </c>
      <c r="X22" s="28">
        <f t="shared" si="4"/>
        <v>43617</v>
      </c>
      <c r="Y22" s="24">
        <f t="shared" si="7"/>
        <v>810069</v>
      </c>
      <c r="Z22" s="24">
        <f t="shared" si="6"/>
        <v>1426365</v>
      </c>
      <c r="AA22" s="24">
        <f t="shared" si="6"/>
        <v>1347330</v>
      </c>
      <c r="AB22" s="30">
        <f t="shared" si="5"/>
        <v>0.64739176400814835</v>
      </c>
    </row>
    <row r="23" spans="1:33" ht="16.8" customHeight="1" x14ac:dyDescent="0.3">
      <c r="A23" s="2">
        <v>2019</v>
      </c>
      <c r="B23" s="2" t="s">
        <v>35</v>
      </c>
      <c r="C23" s="2" t="s">
        <v>22</v>
      </c>
      <c r="D23" s="2">
        <v>24553</v>
      </c>
      <c r="E23" s="2">
        <v>40373</v>
      </c>
      <c r="F23" s="2">
        <v>46137</v>
      </c>
      <c r="G23" s="2">
        <v>31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N23" s="12">
        <f t="shared" si="1"/>
        <v>792.0322580645161</v>
      </c>
      <c r="O23">
        <f t="shared" si="2"/>
        <v>1302.3548387096773</v>
      </c>
      <c r="P23" s="13">
        <f t="shared" si="3"/>
        <v>1488.2903225806451</v>
      </c>
      <c r="V23" s="23">
        <v>2019</v>
      </c>
      <c r="W23" s="24">
        <f t="shared" si="0"/>
        <v>7</v>
      </c>
      <c r="X23" s="28">
        <f t="shared" si="4"/>
        <v>43647</v>
      </c>
      <c r="Y23" s="24">
        <f t="shared" si="7"/>
        <v>834622</v>
      </c>
      <c r="Z23" s="24">
        <f t="shared" si="6"/>
        <v>1466738</v>
      </c>
      <c r="AA23" s="24">
        <f t="shared" si="6"/>
        <v>1393467</v>
      </c>
      <c r="AB23" s="30">
        <f t="shared" si="5"/>
        <v>0.65266657235818359</v>
      </c>
    </row>
    <row r="24" spans="1:33" ht="16.8" customHeight="1" x14ac:dyDescent="0.3">
      <c r="A24" s="2">
        <v>2019</v>
      </c>
      <c r="B24" s="2" t="s">
        <v>35</v>
      </c>
      <c r="C24" s="2" t="s">
        <v>23</v>
      </c>
      <c r="D24" s="2">
        <v>26447</v>
      </c>
      <c r="E24" s="2">
        <v>43177</v>
      </c>
      <c r="F24" s="2">
        <v>31538</v>
      </c>
      <c r="G24" s="2">
        <v>31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N24" s="12">
        <f t="shared" si="1"/>
        <v>853.12903225806451</v>
      </c>
      <c r="O24">
        <f t="shared" si="2"/>
        <v>1392.8064516129032</v>
      </c>
      <c r="P24" s="13">
        <f t="shared" si="3"/>
        <v>1017.3548387096774</v>
      </c>
      <c r="V24" s="23">
        <v>2019</v>
      </c>
      <c r="W24" s="24">
        <f t="shared" si="0"/>
        <v>8</v>
      </c>
      <c r="X24" s="28">
        <f t="shared" si="4"/>
        <v>43678</v>
      </c>
      <c r="Y24" s="24">
        <f t="shared" si="7"/>
        <v>861069</v>
      </c>
      <c r="Z24" s="24">
        <f t="shared" si="6"/>
        <v>1509915</v>
      </c>
      <c r="AA24" s="24">
        <f t="shared" si="6"/>
        <v>1425005</v>
      </c>
      <c r="AB24" s="30">
        <f t="shared" si="5"/>
        <v>0.54389928429766321</v>
      </c>
    </row>
    <row r="25" spans="1:33" ht="16.8" customHeight="1" x14ac:dyDescent="0.3">
      <c r="A25" s="2">
        <v>2019</v>
      </c>
      <c r="B25" s="2" t="s">
        <v>35</v>
      </c>
      <c r="C25" s="2" t="s">
        <v>24</v>
      </c>
      <c r="D25" s="2">
        <v>22262</v>
      </c>
      <c r="E25" s="2">
        <v>40067</v>
      </c>
      <c r="F25" s="2">
        <v>41734</v>
      </c>
      <c r="G25" s="2">
        <v>30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N25" s="12">
        <f t="shared" si="1"/>
        <v>742.06666666666672</v>
      </c>
      <c r="O25">
        <f t="shared" si="2"/>
        <v>1335.5666666666666</v>
      </c>
      <c r="P25" s="13">
        <f t="shared" si="3"/>
        <v>1391.1333333333334</v>
      </c>
      <c r="V25" s="23">
        <v>2019</v>
      </c>
      <c r="W25" s="24">
        <f t="shared" si="0"/>
        <v>9</v>
      </c>
      <c r="X25" s="28">
        <f t="shared" si="4"/>
        <v>43709</v>
      </c>
      <c r="Y25" s="24">
        <f t="shared" si="7"/>
        <v>883331</v>
      </c>
      <c r="Z25" s="24">
        <f t="shared" si="6"/>
        <v>1549982</v>
      </c>
      <c r="AA25" s="24">
        <f t="shared" si="6"/>
        <v>1466739</v>
      </c>
      <c r="AB25" s="30">
        <f t="shared" si="5"/>
        <v>0.65213450840677545</v>
      </c>
    </row>
    <row r="26" spans="1:33" ht="16.8" customHeight="1" x14ac:dyDescent="0.3">
      <c r="A26" s="2">
        <v>2019</v>
      </c>
      <c r="B26" s="2" t="s">
        <v>35</v>
      </c>
      <c r="C26" s="2" t="s">
        <v>25</v>
      </c>
      <c r="D26" s="2">
        <v>23468</v>
      </c>
      <c r="E26" s="2">
        <v>50239</v>
      </c>
      <c r="F26" s="2">
        <v>43362</v>
      </c>
      <c r="G26" s="2">
        <v>31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N26" s="12">
        <f t="shared" si="1"/>
        <v>757.0322580645161</v>
      </c>
      <c r="O26">
        <f t="shared" si="2"/>
        <v>1620.6129032258063</v>
      </c>
      <c r="P26" s="13">
        <f t="shared" si="3"/>
        <v>1398.7741935483871</v>
      </c>
      <c r="V26" s="23">
        <v>2019</v>
      </c>
      <c r="W26" s="24">
        <f t="shared" si="0"/>
        <v>10</v>
      </c>
      <c r="X26" s="28">
        <f t="shared" si="4"/>
        <v>43739</v>
      </c>
      <c r="Y26" s="24">
        <f t="shared" si="7"/>
        <v>906799</v>
      </c>
      <c r="Z26" s="24">
        <f t="shared" si="6"/>
        <v>1600221</v>
      </c>
      <c r="AA26" s="24">
        <f t="shared" si="6"/>
        <v>1510101</v>
      </c>
      <c r="AB26" s="30">
        <f t="shared" si="5"/>
        <v>0.64884034116414779</v>
      </c>
    </row>
    <row r="27" spans="1:33" ht="16.8" customHeight="1" x14ac:dyDescent="0.3">
      <c r="A27" s="2">
        <v>2019</v>
      </c>
      <c r="B27" s="2" t="s">
        <v>35</v>
      </c>
      <c r="C27" s="2" t="s">
        <v>26</v>
      </c>
      <c r="D27" s="2">
        <v>20515</v>
      </c>
      <c r="E27" s="2">
        <v>40998</v>
      </c>
      <c r="F27" s="2">
        <v>39625</v>
      </c>
      <c r="G27" s="2">
        <v>30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N27" s="12">
        <f t="shared" si="1"/>
        <v>683.83333333333337</v>
      </c>
      <c r="O27">
        <f t="shared" si="2"/>
        <v>1366.6</v>
      </c>
      <c r="P27" s="13">
        <f t="shared" si="3"/>
        <v>1320.8333333333333</v>
      </c>
      <c r="V27" s="23">
        <v>2019</v>
      </c>
      <c r="W27" s="24">
        <f t="shared" si="0"/>
        <v>11</v>
      </c>
      <c r="X27" s="28">
        <f t="shared" si="4"/>
        <v>43770</v>
      </c>
      <c r="Y27" s="24">
        <f t="shared" si="7"/>
        <v>927314</v>
      </c>
      <c r="Z27" s="24">
        <f t="shared" si="6"/>
        <v>1641219</v>
      </c>
      <c r="AA27" s="24">
        <f t="shared" si="6"/>
        <v>1549726</v>
      </c>
      <c r="AB27" s="30">
        <f t="shared" si="5"/>
        <v>0.65887928167608911</v>
      </c>
    </row>
    <row r="28" spans="1:33" ht="16.8" customHeight="1" x14ac:dyDescent="0.3">
      <c r="A28" s="2">
        <v>2019</v>
      </c>
      <c r="B28" s="2" t="s">
        <v>35</v>
      </c>
      <c r="C28" s="2" t="s">
        <v>27</v>
      </c>
      <c r="D28" s="2">
        <v>19781</v>
      </c>
      <c r="E28" s="2">
        <v>37504</v>
      </c>
      <c r="F28" s="2">
        <v>38752</v>
      </c>
      <c r="G28" s="2">
        <v>31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N28" s="12">
        <f t="shared" si="1"/>
        <v>638.09677419354841</v>
      </c>
      <c r="O28">
        <f t="shared" si="2"/>
        <v>1209.8064516129032</v>
      </c>
      <c r="P28" s="13">
        <f t="shared" si="3"/>
        <v>1250.0645161290322</v>
      </c>
      <c r="V28" s="23">
        <v>2019</v>
      </c>
      <c r="W28" s="24">
        <f t="shared" si="0"/>
        <v>12</v>
      </c>
      <c r="X28" s="28">
        <f t="shared" si="4"/>
        <v>43800</v>
      </c>
      <c r="Y28" s="24">
        <f t="shared" si="7"/>
        <v>947095</v>
      </c>
      <c r="Z28" s="24">
        <f t="shared" si="6"/>
        <v>1678723</v>
      </c>
      <c r="AA28" s="24">
        <f t="shared" si="6"/>
        <v>1588478</v>
      </c>
      <c r="AB28" s="30">
        <f t="shared" si="5"/>
        <v>0.66205388413373656</v>
      </c>
    </row>
    <row r="29" spans="1:33" ht="16.8" customHeight="1" x14ac:dyDescent="0.3">
      <c r="A29" s="2">
        <v>2020</v>
      </c>
      <c r="B29" s="2" t="s">
        <v>35</v>
      </c>
      <c r="C29" s="2" t="s">
        <v>28</v>
      </c>
      <c r="D29" s="2">
        <v>18430</v>
      </c>
      <c r="E29" s="2">
        <v>32968</v>
      </c>
      <c r="F29" s="2">
        <v>36600</v>
      </c>
      <c r="G29" s="2">
        <v>31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N29" s="12">
        <f t="shared" si="1"/>
        <v>594.51612903225805</v>
      </c>
      <c r="O29">
        <f t="shared" si="2"/>
        <v>1063.483870967742</v>
      </c>
      <c r="P29" s="13">
        <f t="shared" si="3"/>
        <v>1180.6451612903227</v>
      </c>
      <c r="V29" s="23">
        <v>2020</v>
      </c>
      <c r="W29" s="24">
        <f t="shared" si="0"/>
        <v>1</v>
      </c>
      <c r="X29" s="28">
        <f t="shared" si="4"/>
        <v>43831</v>
      </c>
      <c r="Y29" s="24">
        <f t="shared" si="7"/>
        <v>965525</v>
      </c>
      <c r="Z29" s="24">
        <f t="shared" si="6"/>
        <v>1711691</v>
      </c>
      <c r="AA29" s="24">
        <f t="shared" si="6"/>
        <v>1625078</v>
      </c>
      <c r="AB29" s="30">
        <f t="shared" si="5"/>
        <v>0.66509176812647641</v>
      </c>
    </row>
    <row r="30" spans="1:33" ht="16.8" customHeight="1" x14ac:dyDescent="0.3">
      <c r="A30" s="2">
        <v>2020</v>
      </c>
      <c r="B30" s="2" t="s">
        <v>35</v>
      </c>
      <c r="C30" s="2" t="s">
        <v>29</v>
      </c>
      <c r="D30" s="2">
        <v>16141</v>
      </c>
      <c r="E30" s="2">
        <v>30492</v>
      </c>
      <c r="F30" s="2">
        <v>31695</v>
      </c>
      <c r="G30" s="2">
        <v>29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N30" s="12">
        <f t="shared" si="1"/>
        <v>556.58620689655174</v>
      </c>
      <c r="O30">
        <f t="shared" si="2"/>
        <v>1051.4482758620691</v>
      </c>
      <c r="P30" s="13">
        <f t="shared" si="3"/>
        <v>1092.9310344827586</v>
      </c>
      <c r="V30" s="23">
        <v>2020</v>
      </c>
      <c r="W30" s="24">
        <f t="shared" si="0"/>
        <v>2</v>
      </c>
      <c r="X30" s="28">
        <f t="shared" si="4"/>
        <v>43862</v>
      </c>
      <c r="Y30" s="24">
        <f t="shared" si="7"/>
        <v>981666</v>
      </c>
      <c r="Z30" s="24">
        <f t="shared" si="6"/>
        <v>1742183</v>
      </c>
      <c r="AA30" s="24">
        <f t="shared" si="6"/>
        <v>1656773</v>
      </c>
      <c r="AB30" s="30">
        <f t="shared" si="5"/>
        <v>0.66257630236641862</v>
      </c>
    </row>
    <row r="31" spans="1:33" ht="16.8" customHeight="1" x14ac:dyDescent="0.3">
      <c r="A31" s="2">
        <v>2020</v>
      </c>
      <c r="B31" s="2" t="s">
        <v>35</v>
      </c>
      <c r="C31" s="2" t="s">
        <v>18</v>
      </c>
      <c r="D31" s="2">
        <v>17023</v>
      </c>
      <c r="E31" s="2">
        <v>32942</v>
      </c>
      <c r="F31" s="2">
        <v>27739</v>
      </c>
      <c r="G31" s="2">
        <v>31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N31" s="12">
        <f t="shared" si="1"/>
        <v>549.12903225806451</v>
      </c>
      <c r="O31">
        <f t="shared" si="2"/>
        <v>1062.6451612903227</v>
      </c>
      <c r="P31" s="13">
        <f t="shared" si="3"/>
        <v>894.80645161290317</v>
      </c>
      <c r="V31" s="23">
        <v>2020</v>
      </c>
      <c r="W31" s="24">
        <f t="shared" si="0"/>
        <v>3</v>
      </c>
      <c r="X31" s="28">
        <f t="shared" si="4"/>
        <v>43891</v>
      </c>
      <c r="Y31" s="24">
        <f t="shared" si="7"/>
        <v>998689</v>
      </c>
      <c r="Z31" s="24">
        <f t="shared" si="6"/>
        <v>1775125</v>
      </c>
      <c r="AA31" s="24">
        <f t="shared" si="6"/>
        <v>1684512</v>
      </c>
      <c r="AB31" s="30">
        <f t="shared" si="5"/>
        <v>0.61969974531969085</v>
      </c>
    </row>
    <row r="32" spans="1:33" ht="16.8" customHeight="1" x14ac:dyDescent="0.3">
      <c r="A32" s="2">
        <v>2020</v>
      </c>
      <c r="B32" s="2" t="s">
        <v>35</v>
      </c>
      <c r="C32" s="2" t="s">
        <v>19</v>
      </c>
      <c r="D32" s="2">
        <v>16225</v>
      </c>
      <c r="E32" s="2">
        <v>41136</v>
      </c>
      <c r="F32" s="2">
        <v>28929</v>
      </c>
      <c r="G32" s="2">
        <v>30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N32" s="12">
        <f t="shared" si="1"/>
        <v>540.83333333333337</v>
      </c>
      <c r="O32">
        <f t="shared" si="2"/>
        <v>1371.2</v>
      </c>
      <c r="P32" s="13">
        <f t="shared" si="3"/>
        <v>964.3</v>
      </c>
      <c r="V32" s="23">
        <v>2020</v>
      </c>
      <c r="W32" s="24">
        <f t="shared" si="0"/>
        <v>4</v>
      </c>
      <c r="X32" s="28">
        <f t="shared" si="4"/>
        <v>43922</v>
      </c>
      <c r="Y32" s="24">
        <f t="shared" si="7"/>
        <v>1014914</v>
      </c>
      <c r="Z32" s="24">
        <f t="shared" si="6"/>
        <v>1816261</v>
      </c>
      <c r="AA32" s="24">
        <f t="shared" si="6"/>
        <v>1713441</v>
      </c>
      <c r="AB32" s="30">
        <f t="shared" si="5"/>
        <v>0.64067413739646539</v>
      </c>
    </row>
    <row r="33" spans="1:28" ht="16.8" customHeight="1" x14ac:dyDescent="0.3">
      <c r="A33" s="2">
        <v>2020</v>
      </c>
      <c r="B33" s="2" t="s">
        <v>35</v>
      </c>
      <c r="C33" s="2" t="s">
        <v>20</v>
      </c>
      <c r="D33" s="2">
        <v>15722</v>
      </c>
      <c r="E33" s="2">
        <v>36818</v>
      </c>
      <c r="F33" s="2">
        <v>30052</v>
      </c>
      <c r="G33" s="2">
        <v>31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N33" s="12">
        <f t="shared" si="1"/>
        <v>507.16129032258067</v>
      </c>
      <c r="O33">
        <f t="shared" si="2"/>
        <v>1187.6774193548388</v>
      </c>
      <c r="P33" s="13">
        <f t="shared" si="3"/>
        <v>969.41935483870964</v>
      </c>
      <c r="V33" s="23">
        <v>2020</v>
      </c>
      <c r="W33" s="24">
        <f t="shared" si="0"/>
        <v>5</v>
      </c>
      <c r="X33" s="28">
        <f t="shared" si="4"/>
        <v>43952</v>
      </c>
      <c r="Y33" s="24">
        <f t="shared" si="7"/>
        <v>1030636</v>
      </c>
      <c r="Z33" s="24">
        <f t="shared" si="6"/>
        <v>1853079</v>
      </c>
      <c r="AA33" s="24">
        <f t="shared" si="6"/>
        <v>1743493</v>
      </c>
      <c r="AB33" s="30">
        <f t="shared" si="5"/>
        <v>0.65652990780792586</v>
      </c>
    </row>
    <row r="34" spans="1:28" ht="16.8" customHeight="1" x14ac:dyDescent="0.3">
      <c r="A34" s="2">
        <v>2020</v>
      </c>
      <c r="B34" s="2" t="s">
        <v>35</v>
      </c>
      <c r="C34" s="2" t="s">
        <v>21</v>
      </c>
      <c r="D34" s="2">
        <v>13381</v>
      </c>
      <c r="E34" s="2">
        <v>26538</v>
      </c>
      <c r="F34" s="2">
        <v>27925</v>
      </c>
      <c r="G34" s="2">
        <v>30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N34" s="12">
        <f t="shared" si="1"/>
        <v>446.03333333333336</v>
      </c>
      <c r="O34">
        <f t="shared" si="2"/>
        <v>884.6</v>
      </c>
      <c r="P34" s="13">
        <f t="shared" si="3"/>
        <v>930.83333333333337</v>
      </c>
      <c r="V34" s="23">
        <v>2020</v>
      </c>
      <c r="W34" s="24">
        <f t="shared" si="0"/>
        <v>6</v>
      </c>
      <c r="X34" s="28">
        <f t="shared" si="4"/>
        <v>43983</v>
      </c>
      <c r="Y34" s="24">
        <f t="shared" si="7"/>
        <v>1044017</v>
      </c>
      <c r="Z34" s="24">
        <f t="shared" si="6"/>
        <v>1879617</v>
      </c>
      <c r="AA34" s="24">
        <f t="shared" si="6"/>
        <v>1771418</v>
      </c>
      <c r="AB34" s="30">
        <f t="shared" si="5"/>
        <v>0.67605190529220938</v>
      </c>
    </row>
    <row r="35" spans="1:28" ht="16.8" customHeight="1" x14ac:dyDescent="0.3">
      <c r="A35" s="2">
        <v>2020</v>
      </c>
      <c r="B35" s="2" t="s">
        <v>35</v>
      </c>
      <c r="C35" s="2" t="s">
        <v>22</v>
      </c>
      <c r="D35" s="2">
        <v>14286</v>
      </c>
      <c r="E35" s="2">
        <v>27616</v>
      </c>
      <c r="F35" s="2">
        <v>31278</v>
      </c>
      <c r="G35" s="2">
        <v>31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N35" s="12">
        <f t="shared" si="1"/>
        <v>460.83870967741933</v>
      </c>
      <c r="O35">
        <f t="shared" si="2"/>
        <v>890.83870967741939</v>
      </c>
      <c r="P35" s="13">
        <f t="shared" si="3"/>
        <v>1008.9677419354839</v>
      </c>
      <c r="V35" s="23">
        <v>2020</v>
      </c>
      <c r="W35" s="24">
        <f t="shared" si="0"/>
        <v>7</v>
      </c>
      <c r="X35" s="28">
        <f t="shared" si="4"/>
        <v>44013</v>
      </c>
      <c r="Y35" s="24">
        <f t="shared" si="7"/>
        <v>1058303</v>
      </c>
      <c r="Z35" s="24">
        <f t="shared" si="6"/>
        <v>1907233</v>
      </c>
      <c r="AA35" s="24">
        <f t="shared" si="6"/>
        <v>1802696</v>
      </c>
      <c r="AB35" s="30">
        <f t="shared" si="5"/>
        <v>0.68646299710297598</v>
      </c>
    </row>
    <row r="36" spans="1:28" ht="16.8" customHeight="1" x14ac:dyDescent="0.3">
      <c r="A36" s="2">
        <v>2020</v>
      </c>
      <c r="B36" s="2" t="s">
        <v>35</v>
      </c>
      <c r="C36" s="2" t="s">
        <v>23</v>
      </c>
      <c r="D36" s="2">
        <v>13173</v>
      </c>
      <c r="E36" s="2">
        <v>24932</v>
      </c>
      <c r="F36" s="2">
        <v>30583</v>
      </c>
      <c r="G36" s="2">
        <v>31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N36" s="12">
        <f t="shared" si="1"/>
        <v>424.93548387096774</v>
      </c>
      <c r="O36">
        <f t="shared" si="2"/>
        <v>804.25806451612902</v>
      </c>
      <c r="P36" s="13">
        <f t="shared" si="3"/>
        <v>986.54838709677415</v>
      </c>
      <c r="V36" s="23">
        <v>2020</v>
      </c>
      <c r="W36" s="24">
        <f t="shared" si="0"/>
        <v>8</v>
      </c>
      <c r="X36" s="28">
        <f t="shared" si="4"/>
        <v>44044</v>
      </c>
      <c r="Y36" s="24">
        <f t="shared" si="7"/>
        <v>1071476</v>
      </c>
      <c r="Z36" s="24">
        <f t="shared" si="6"/>
        <v>1932165</v>
      </c>
      <c r="AA36" s="24">
        <f t="shared" si="6"/>
        <v>1833279</v>
      </c>
      <c r="AB36" s="30">
        <f t="shared" si="5"/>
        <v>0.69894414480299849</v>
      </c>
    </row>
    <row r="37" spans="1:28" ht="16.8" customHeight="1" x14ac:dyDescent="0.3">
      <c r="A37" s="2">
        <v>2020</v>
      </c>
      <c r="B37" s="2" t="s">
        <v>35</v>
      </c>
      <c r="C37" s="2" t="s">
        <v>24</v>
      </c>
      <c r="D37" s="2">
        <v>12917</v>
      </c>
      <c r="E37" s="2">
        <v>23278</v>
      </c>
      <c r="F37" s="2">
        <v>29608</v>
      </c>
      <c r="G37" s="2">
        <v>30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N37" s="12">
        <f t="shared" si="1"/>
        <v>430.56666666666666</v>
      </c>
      <c r="O37">
        <f t="shared" si="2"/>
        <v>775.93333333333328</v>
      </c>
      <c r="P37" s="13">
        <f t="shared" si="3"/>
        <v>986.93333333333328</v>
      </c>
      <c r="V37" s="23">
        <v>2020</v>
      </c>
      <c r="W37" s="24">
        <f t="shared" si="0"/>
        <v>9</v>
      </c>
      <c r="X37" s="28">
        <f t="shared" si="4"/>
        <v>44075</v>
      </c>
      <c r="Y37" s="24">
        <f t="shared" si="7"/>
        <v>1084393</v>
      </c>
      <c r="Z37" s="24">
        <f t="shared" si="6"/>
        <v>1955443</v>
      </c>
      <c r="AA37" s="24">
        <f t="shared" si="6"/>
        <v>1862887</v>
      </c>
      <c r="AB37" s="30">
        <f t="shared" si="5"/>
        <v>0.69624926513815399</v>
      </c>
    </row>
    <row r="38" spans="1:28" ht="16.8" customHeight="1" x14ac:dyDescent="0.3">
      <c r="A38" s="2">
        <v>2020</v>
      </c>
      <c r="B38" s="2" t="s">
        <v>35</v>
      </c>
      <c r="C38" s="2" t="s">
        <v>25</v>
      </c>
      <c r="D38" s="2">
        <v>12755</v>
      </c>
      <c r="E38" s="2">
        <v>28049</v>
      </c>
      <c r="F38" s="2">
        <v>28661</v>
      </c>
      <c r="G38" s="2">
        <v>31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N38" s="12">
        <f t="shared" si="1"/>
        <v>411.45161290322579</v>
      </c>
      <c r="O38">
        <f t="shared" si="2"/>
        <v>904.80645161290317</v>
      </c>
      <c r="P38" s="13">
        <f t="shared" si="3"/>
        <v>924.54838709677415</v>
      </c>
      <c r="V38" s="23">
        <v>2020</v>
      </c>
      <c r="W38" s="24">
        <f t="shared" si="0"/>
        <v>10</v>
      </c>
      <c r="X38" s="28">
        <f t="shared" si="4"/>
        <v>44105</v>
      </c>
      <c r="Y38" s="24">
        <f t="shared" si="7"/>
        <v>1097148</v>
      </c>
      <c r="Z38" s="24">
        <f t="shared" si="6"/>
        <v>1983492</v>
      </c>
      <c r="AA38" s="24">
        <f t="shared" si="6"/>
        <v>1891548</v>
      </c>
      <c r="AB38" s="30">
        <f t="shared" si="5"/>
        <v>0.69202723585087889</v>
      </c>
    </row>
    <row r="39" spans="1:28" ht="16.8" customHeight="1" x14ac:dyDescent="0.3">
      <c r="A39" s="2">
        <v>2020</v>
      </c>
      <c r="B39" s="2" t="s">
        <v>35</v>
      </c>
      <c r="C39" s="2" t="s">
        <v>26</v>
      </c>
      <c r="D39" s="2">
        <v>12914</v>
      </c>
      <c r="E39" s="2">
        <v>39928</v>
      </c>
      <c r="F39" s="2">
        <v>26211</v>
      </c>
      <c r="G39" s="2">
        <v>30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N39" s="12">
        <f t="shared" si="1"/>
        <v>430.46666666666664</v>
      </c>
      <c r="O39">
        <f t="shared" si="2"/>
        <v>1330.9333333333334</v>
      </c>
      <c r="P39" s="13">
        <f t="shared" si="3"/>
        <v>873.7</v>
      </c>
      <c r="V39" s="23">
        <v>2020</v>
      </c>
      <c r="W39" s="24">
        <f t="shared" si="0"/>
        <v>11</v>
      </c>
      <c r="X39" s="28">
        <f t="shared" si="4"/>
        <v>44136</v>
      </c>
      <c r="Y39" s="24">
        <f t="shared" si="7"/>
        <v>1110062</v>
      </c>
      <c r="Z39" s="24">
        <f t="shared" si="6"/>
        <v>2023420</v>
      </c>
      <c r="AA39" s="24">
        <f t="shared" si="6"/>
        <v>1917759</v>
      </c>
      <c r="AB39" s="30">
        <f t="shared" si="5"/>
        <v>0.66992971246006394</v>
      </c>
    </row>
    <row r="40" spans="1:28" ht="16.8" customHeight="1" x14ac:dyDescent="0.3">
      <c r="A40" s="2">
        <v>2020</v>
      </c>
      <c r="B40" s="2" t="s">
        <v>35</v>
      </c>
      <c r="C40" s="2" t="s">
        <v>27</v>
      </c>
      <c r="D40" s="2">
        <v>13008</v>
      </c>
      <c r="E40" s="2">
        <v>34815</v>
      </c>
      <c r="F40" s="2">
        <v>30219</v>
      </c>
      <c r="G40" s="2">
        <v>31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N40" s="12">
        <f t="shared" si="1"/>
        <v>419.61290322580646</v>
      </c>
      <c r="O40">
        <f t="shared" si="2"/>
        <v>1123.0645161290322</v>
      </c>
      <c r="P40" s="13">
        <f t="shared" si="3"/>
        <v>974.80645161290317</v>
      </c>
      <c r="V40" s="23">
        <v>2020</v>
      </c>
      <c r="W40" s="24">
        <f t="shared" si="0"/>
        <v>12</v>
      </c>
      <c r="X40" s="28">
        <f t="shared" si="4"/>
        <v>44166</v>
      </c>
      <c r="Y40" s="24">
        <f t="shared" si="7"/>
        <v>1123070</v>
      </c>
      <c r="Z40" s="24">
        <f t="shared" si="6"/>
        <v>2058235</v>
      </c>
      <c r="AA40" s="24">
        <f t="shared" si="6"/>
        <v>1947978</v>
      </c>
      <c r="AB40" s="30">
        <f t="shared" si="5"/>
        <v>0.69907696578527312</v>
      </c>
    </row>
    <row r="41" spans="1:28" ht="16.8" customHeight="1" x14ac:dyDescent="0.3">
      <c r="A41" s="2">
        <v>2021</v>
      </c>
      <c r="B41" s="2" t="s">
        <v>35</v>
      </c>
      <c r="C41" s="2" t="s">
        <v>28</v>
      </c>
      <c r="D41" s="2">
        <v>1744</v>
      </c>
      <c r="E41" s="2">
        <v>3336</v>
      </c>
      <c r="F41" s="2">
        <v>5234</v>
      </c>
      <c r="G41" s="2">
        <v>7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N41" s="12">
        <f t="shared" si="1"/>
        <v>249.14285714285714</v>
      </c>
      <c r="O41">
        <f t="shared" si="2"/>
        <v>476.57142857142856</v>
      </c>
      <c r="P41" s="13">
        <f t="shared" si="3"/>
        <v>747.71428571428567</v>
      </c>
      <c r="V41" s="23">
        <v>2021</v>
      </c>
      <c r="W41" s="24">
        <f t="shared" si="0"/>
        <v>1</v>
      </c>
      <c r="X41" s="28">
        <f t="shared" si="4"/>
        <v>44197</v>
      </c>
      <c r="Y41" s="24">
        <f t="shared" si="7"/>
        <v>1124814</v>
      </c>
      <c r="Z41" s="24">
        <f t="shared" si="6"/>
        <v>2061571</v>
      </c>
      <c r="AA41" s="24">
        <f t="shared" si="6"/>
        <v>1953212</v>
      </c>
      <c r="AB41" s="30">
        <f t="shared" si="5"/>
        <v>0.75007165376898821</v>
      </c>
    </row>
    <row r="42" spans="1:28" ht="16.8" customHeight="1" x14ac:dyDescent="0.3">
      <c r="A42" s="2">
        <v>2021</v>
      </c>
      <c r="B42" s="2" t="s">
        <v>35</v>
      </c>
      <c r="C42" s="2" t="s">
        <v>29</v>
      </c>
      <c r="D42" s="2">
        <v>2442</v>
      </c>
      <c r="E42" s="2">
        <v>3705</v>
      </c>
      <c r="F42" s="2">
        <v>9597</v>
      </c>
      <c r="G42" s="2">
        <v>6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N42" s="12">
        <f t="shared" si="1"/>
        <v>407</v>
      </c>
      <c r="O42">
        <f t="shared" si="2"/>
        <v>617.5</v>
      </c>
      <c r="P42" s="13">
        <f t="shared" si="3"/>
        <v>1599.5</v>
      </c>
      <c r="V42" s="23">
        <v>2021</v>
      </c>
      <c r="W42" s="24">
        <f t="shared" si="0"/>
        <v>2</v>
      </c>
      <c r="X42" s="28">
        <f t="shared" si="4"/>
        <v>44228</v>
      </c>
      <c r="Y42" s="24">
        <f t="shared" si="7"/>
        <v>1127256</v>
      </c>
      <c r="Z42" s="24">
        <f t="shared" si="6"/>
        <v>2065276</v>
      </c>
      <c r="AA42" s="24">
        <f t="shared" si="6"/>
        <v>1962809</v>
      </c>
      <c r="AB42" s="30">
        <f t="shared" si="5"/>
        <v>0.79715923249439324</v>
      </c>
    </row>
    <row r="43" spans="1:28" ht="16.8" customHeight="1" x14ac:dyDescent="0.3">
      <c r="A43" s="2">
        <v>2021</v>
      </c>
      <c r="B43" s="2" t="s">
        <v>35</v>
      </c>
      <c r="C43" s="2" t="s">
        <v>18</v>
      </c>
      <c r="D43" s="2">
        <v>17453</v>
      </c>
      <c r="E43" s="2">
        <v>34691</v>
      </c>
      <c r="F43" s="2">
        <v>55773</v>
      </c>
      <c r="G43" s="2">
        <v>31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N43" s="12">
        <f t="shared" si="1"/>
        <v>563</v>
      </c>
      <c r="O43">
        <f t="shared" si="2"/>
        <v>1119.0645161290322</v>
      </c>
      <c r="P43" s="13">
        <f t="shared" si="3"/>
        <v>1799.1290322580646</v>
      </c>
      <c r="V43" s="23">
        <v>2021</v>
      </c>
      <c r="W43" s="24">
        <f t="shared" si="0"/>
        <v>3</v>
      </c>
      <c r="X43" s="28">
        <f t="shared" si="4"/>
        <v>44256</v>
      </c>
      <c r="Y43" s="24">
        <f t="shared" si="7"/>
        <v>1144709</v>
      </c>
      <c r="Z43" s="24">
        <f t="shared" si="6"/>
        <v>2099967</v>
      </c>
      <c r="AA43" s="24">
        <f t="shared" si="6"/>
        <v>2018582</v>
      </c>
      <c r="AB43" s="30">
        <f t="shared" si="5"/>
        <v>0.76165569606423944</v>
      </c>
    </row>
    <row r="44" spans="1:28" ht="16.8" customHeight="1" x14ac:dyDescent="0.3">
      <c r="A44" s="2">
        <v>2021</v>
      </c>
      <c r="B44" s="2" t="s">
        <v>35</v>
      </c>
      <c r="C44" s="2" t="s">
        <v>19</v>
      </c>
      <c r="D44" s="2">
        <v>12113</v>
      </c>
      <c r="E44" s="2">
        <v>20526</v>
      </c>
      <c r="F44" s="2">
        <v>41807</v>
      </c>
      <c r="G44" s="2">
        <v>30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N44" s="12">
        <f t="shared" si="1"/>
        <v>403.76666666666665</v>
      </c>
      <c r="O44">
        <f t="shared" si="2"/>
        <v>684.2</v>
      </c>
      <c r="P44" s="13">
        <f t="shared" si="3"/>
        <v>1393.5666666666666</v>
      </c>
      <c r="V44" s="23">
        <v>2021</v>
      </c>
      <c r="W44" s="24">
        <f t="shared" si="0"/>
        <v>4</v>
      </c>
      <c r="X44" s="28">
        <f t="shared" si="4"/>
        <v>44287</v>
      </c>
      <c r="Y44" s="24">
        <f t="shared" si="7"/>
        <v>1156822</v>
      </c>
      <c r="Z44" s="24">
        <f t="shared" si="6"/>
        <v>2120493</v>
      </c>
      <c r="AA44" s="24">
        <f t="shared" si="6"/>
        <v>2060389</v>
      </c>
      <c r="AB44" s="30">
        <f t="shared" si="5"/>
        <v>0.77535237388724032</v>
      </c>
    </row>
    <row r="45" spans="1:28" ht="16.8" customHeight="1" x14ac:dyDescent="0.3">
      <c r="A45" s="2">
        <v>2021</v>
      </c>
      <c r="B45" s="2" t="s">
        <v>35</v>
      </c>
      <c r="C45" s="2" t="s">
        <v>20</v>
      </c>
      <c r="D45" s="2">
        <v>11920</v>
      </c>
      <c r="E45" s="2">
        <v>20941</v>
      </c>
      <c r="F45" s="2">
        <v>41837</v>
      </c>
      <c r="G45" s="2">
        <v>31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N45" s="12">
        <f t="shared" si="1"/>
        <v>384.51612903225805</v>
      </c>
      <c r="O45">
        <f t="shared" si="2"/>
        <v>675.51612903225805</v>
      </c>
      <c r="P45" s="13">
        <f t="shared" si="3"/>
        <v>1349.5806451612902</v>
      </c>
      <c r="V45" s="23">
        <v>2021</v>
      </c>
      <c r="W45" s="24">
        <f t="shared" si="0"/>
        <v>5</v>
      </c>
      <c r="X45" s="28">
        <f t="shared" si="4"/>
        <v>44317</v>
      </c>
      <c r="Y45" s="24">
        <f t="shared" si="7"/>
        <v>1168742</v>
      </c>
      <c r="Z45" s="24">
        <f t="shared" si="6"/>
        <v>2141434</v>
      </c>
      <c r="AA45" s="24">
        <f t="shared" si="6"/>
        <v>2102226</v>
      </c>
      <c r="AB45" s="30">
        <f t="shared" si="5"/>
        <v>0.77826143571999928</v>
      </c>
    </row>
    <row r="46" spans="1:28" ht="16.8" customHeight="1" thickBot="1" x14ac:dyDescent="0.35">
      <c r="A46" s="2">
        <v>2021</v>
      </c>
      <c r="B46" s="2" t="s">
        <v>35</v>
      </c>
      <c r="C46" s="2" t="s">
        <v>21</v>
      </c>
      <c r="D46" s="2">
        <v>10236</v>
      </c>
      <c r="E46" s="2">
        <v>18409</v>
      </c>
      <c r="F46" s="2">
        <v>34375</v>
      </c>
      <c r="G46" s="2">
        <v>30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N46" s="14">
        <f t="shared" si="1"/>
        <v>341.2</v>
      </c>
      <c r="O46" s="15">
        <f t="shared" si="2"/>
        <v>613.63333333333333</v>
      </c>
      <c r="P46" s="16">
        <f t="shared" si="3"/>
        <v>1145.8333333333333</v>
      </c>
      <c r="V46" s="23">
        <v>2021</v>
      </c>
      <c r="W46" s="24">
        <f t="shared" si="0"/>
        <v>6</v>
      </c>
      <c r="X46" s="28">
        <f t="shared" si="4"/>
        <v>44348</v>
      </c>
      <c r="Y46" s="24">
        <f t="shared" si="7"/>
        <v>1178978</v>
      </c>
      <c r="Z46" s="24">
        <f t="shared" si="6"/>
        <v>2159843</v>
      </c>
      <c r="AA46" s="24">
        <f t="shared" si="6"/>
        <v>2136601</v>
      </c>
      <c r="AB46" s="30">
        <f t="shared" si="5"/>
        <v>0.77054986438322381</v>
      </c>
    </row>
    <row r="49" spans="2:7" ht="15" thickBot="1" x14ac:dyDescent="0.35"/>
    <row r="50" spans="2:7" ht="15" thickBot="1" x14ac:dyDescent="0.35">
      <c r="B50" s="4" t="s">
        <v>54</v>
      </c>
      <c r="C50" s="5"/>
      <c r="D50" s="5">
        <f>SUM(D7:D46)</f>
        <v>1178978</v>
      </c>
      <c r="E50" s="5">
        <f t="shared" ref="E50:F50" si="8">SUM(E7:E46)</f>
        <v>2159843</v>
      </c>
      <c r="F50" s="6">
        <f t="shared" si="8"/>
        <v>2136601</v>
      </c>
    </row>
    <row r="52" spans="2:7" ht="15" thickBot="1" x14ac:dyDescent="0.35"/>
    <row r="53" spans="2:7" ht="15" thickBot="1" x14ac:dyDescent="0.35">
      <c r="D53" s="45" t="s">
        <v>55</v>
      </c>
      <c r="E53" s="46"/>
      <c r="F53" s="46"/>
      <c r="G53" s="6">
        <f>SUM(G7:G46)</f>
        <v>1162</v>
      </c>
    </row>
  </sheetData>
  <mergeCells count="9">
    <mergeCell ref="D53:F53"/>
    <mergeCell ref="R5:T5"/>
    <mergeCell ref="A1:L1"/>
    <mergeCell ref="A2:L2"/>
    <mergeCell ref="A3:L3"/>
    <mergeCell ref="A4:L4"/>
    <mergeCell ref="A5:B5"/>
    <mergeCell ref="C5:G5"/>
    <mergeCell ref="H5:L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02B6-CAA5-4399-A6F4-56F6B123648C}">
  <dimension ref="A1:AG52"/>
  <sheetViews>
    <sheetView topLeftCell="A52" zoomScale="60" zoomScaleNormal="60" workbookViewId="0">
      <selection activeCell="O53" sqref="O53"/>
    </sheetView>
  </sheetViews>
  <sheetFormatPr defaultRowHeight="14.4" x14ac:dyDescent="0.3"/>
  <cols>
    <col min="1" max="1" width="4.77734375" bestFit="1" customWidth="1"/>
    <col min="2" max="2" width="35.44140625" bestFit="1" customWidth="1"/>
    <col min="3" max="3" width="6.21875" bestFit="1" customWidth="1"/>
    <col min="4" max="4" width="8.21875" bestFit="1" customWidth="1"/>
    <col min="5" max="5" width="8.44140625" bestFit="1" customWidth="1"/>
    <col min="6" max="6" width="11" bestFit="1" customWidth="1"/>
    <col min="7" max="7" width="7.44140625" bestFit="1" customWidth="1"/>
    <col min="8" max="8" width="11" bestFit="1" customWidth="1"/>
    <col min="9" max="9" width="8.5546875" bestFit="1" customWidth="1"/>
    <col min="10" max="10" width="8.44140625" bestFit="1" customWidth="1"/>
    <col min="11" max="11" width="5.44140625" bestFit="1" customWidth="1"/>
    <col min="12" max="12" width="7.77734375" bestFit="1" customWidth="1"/>
    <col min="24" max="24" width="10.109375" bestFit="1" customWidth="1"/>
  </cols>
  <sheetData>
    <row r="1" spans="1:33" ht="14.4" customHeight="1" x14ac:dyDescent="0.3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33" ht="14.4" customHeight="1" x14ac:dyDescent="0.3">
      <c r="A2" s="53" t="s">
        <v>36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33" ht="14.4" customHeight="1" x14ac:dyDescent="0.3">
      <c r="A3" s="53" t="s">
        <v>37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</row>
    <row r="4" spans="1:33" ht="14.4" customHeight="1" thickBot="1" x14ac:dyDescent="0.35">
      <c r="A4" s="56" t="s">
        <v>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8"/>
    </row>
    <row r="5" spans="1:33" ht="14.4" customHeight="1" thickBot="1" x14ac:dyDescent="0.35">
      <c r="A5" s="59" t="s">
        <v>4</v>
      </c>
      <c r="B5" s="60"/>
      <c r="C5" s="61" t="s">
        <v>5</v>
      </c>
      <c r="D5" s="62"/>
      <c r="E5" s="62"/>
      <c r="F5" s="62"/>
      <c r="G5" s="63"/>
      <c r="H5" s="61" t="s">
        <v>6</v>
      </c>
      <c r="I5" s="62"/>
      <c r="J5" s="62"/>
      <c r="K5" s="62"/>
      <c r="L5" s="63"/>
      <c r="R5" s="47" t="s">
        <v>60</v>
      </c>
      <c r="S5" s="48"/>
      <c r="T5" s="49"/>
    </row>
    <row r="6" spans="1:33" ht="72.599999999999994" thickBot="1" x14ac:dyDescent="0.3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12</v>
      </c>
      <c r="I6" s="1" t="s">
        <v>14</v>
      </c>
      <c r="J6" s="1" t="s">
        <v>11</v>
      </c>
      <c r="K6" s="1" t="s">
        <v>15</v>
      </c>
      <c r="L6" s="1" t="s">
        <v>16</v>
      </c>
      <c r="N6" s="17" t="s">
        <v>57</v>
      </c>
      <c r="O6" s="18" t="s">
        <v>58</v>
      </c>
      <c r="P6" s="19" t="s">
        <v>59</v>
      </c>
      <c r="R6" s="17" t="s">
        <v>61</v>
      </c>
      <c r="S6" s="18" t="s">
        <v>58</v>
      </c>
      <c r="T6" s="19" t="s">
        <v>59</v>
      </c>
      <c r="V6" s="26" t="s">
        <v>7</v>
      </c>
      <c r="W6" s="27" t="s">
        <v>9</v>
      </c>
      <c r="X6" s="27" t="s">
        <v>63</v>
      </c>
      <c r="Y6" s="27" t="s">
        <v>64</v>
      </c>
      <c r="Z6" s="27" t="s">
        <v>66</v>
      </c>
      <c r="AA6" s="27" t="s">
        <v>65</v>
      </c>
      <c r="AB6" s="27" t="s">
        <v>67</v>
      </c>
      <c r="AF6" s="25" t="s">
        <v>9</v>
      </c>
      <c r="AG6" s="25" t="s">
        <v>62</v>
      </c>
    </row>
    <row r="7" spans="1:33" ht="29.4" thickBot="1" x14ac:dyDescent="0.35">
      <c r="A7" s="2">
        <v>2018</v>
      </c>
      <c r="B7" s="2" t="s">
        <v>35</v>
      </c>
      <c r="C7" s="2" t="s">
        <v>18</v>
      </c>
      <c r="D7" s="2">
        <v>35521</v>
      </c>
      <c r="E7" s="2">
        <v>62938</v>
      </c>
      <c r="F7" s="2">
        <v>89895</v>
      </c>
      <c r="G7" s="2">
        <v>27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N7" s="20">
        <f>D7/G7</f>
        <v>1315.5925925925926</v>
      </c>
      <c r="O7" s="21">
        <f>E7/G7</f>
        <v>2331.037037037037</v>
      </c>
      <c r="P7" s="22">
        <f>F7/G7</f>
        <v>3329.4444444444443</v>
      </c>
      <c r="R7" s="14">
        <f>SUM(N7:N9)/3</f>
        <v>1894.873158104341</v>
      </c>
      <c r="S7" s="15">
        <f>SUM(O7:O9)/3</f>
        <v>3398.8790123456788</v>
      </c>
      <c r="T7" s="16">
        <f>SUM(P7:P9)/3</f>
        <v>3837.9979689366787</v>
      </c>
      <c r="V7" s="23">
        <v>2018</v>
      </c>
      <c r="W7" s="24">
        <f t="shared" ref="W7:W46" si="0">VLOOKUP(C7,$AF$7:$AG$18,2,FALSE)</f>
        <v>3</v>
      </c>
      <c r="X7" s="28">
        <f>DATE(V7,W7,1)</f>
        <v>43160</v>
      </c>
      <c r="Y7" s="29">
        <f>D7</f>
        <v>35521</v>
      </c>
      <c r="Z7" s="24">
        <f>E7</f>
        <v>62938</v>
      </c>
      <c r="AA7" s="24">
        <f>F7</f>
        <v>89895</v>
      </c>
      <c r="AB7" s="30">
        <f>F7/(F7+D7)</f>
        <v>0.71677457421700586</v>
      </c>
      <c r="AF7" s="24" t="s">
        <v>28</v>
      </c>
      <c r="AG7" s="24">
        <v>1</v>
      </c>
    </row>
    <row r="8" spans="1:33" ht="28.8" x14ac:dyDescent="0.3">
      <c r="A8" s="2">
        <v>2018</v>
      </c>
      <c r="B8" s="2" t="s">
        <v>35</v>
      </c>
      <c r="C8" s="2" t="s">
        <v>19</v>
      </c>
      <c r="D8" s="2">
        <v>67735</v>
      </c>
      <c r="E8" s="2">
        <v>116028</v>
      </c>
      <c r="F8" s="2">
        <v>129121</v>
      </c>
      <c r="G8" s="2">
        <v>30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N8" s="12">
        <f t="shared" ref="N8:N46" si="1">D8/G8</f>
        <v>2257.8333333333335</v>
      </c>
      <c r="O8">
        <f t="shared" ref="O8:O46" si="2">E8/G8</f>
        <v>3867.6</v>
      </c>
      <c r="P8" s="13">
        <f t="shared" ref="P8:P46" si="3">F8/G8</f>
        <v>4304.0333333333338</v>
      </c>
      <c r="V8" s="23">
        <v>2018</v>
      </c>
      <c r="W8" s="24">
        <f t="shared" si="0"/>
        <v>4</v>
      </c>
      <c r="X8" s="28">
        <f t="shared" ref="X8:X46" si="4">DATE(V8,W8,1)</f>
        <v>43191</v>
      </c>
      <c r="Y8" s="24">
        <f>Y7+D8</f>
        <v>103256</v>
      </c>
      <c r="Z8" s="24">
        <f>Z7+E8</f>
        <v>178966</v>
      </c>
      <c r="AA8" s="24">
        <f>AA7+F8</f>
        <v>219016</v>
      </c>
      <c r="AB8" s="30">
        <f t="shared" ref="AB8:AB46" si="5">F8/(F8+D8)</f>
        <v>0.65591599951233392</v>
      </c>
      <c r="AF8" s="24" t="s">
        <v>29</v>
      </c>
      <c r="AG8" s="24">
        <v>2</v>
      </c>
    </row>
    <row r="9" spans="1:33" ht="28.8" x14ac:dyDescent="0.3">
      <c r="A9" s="2">
        <v>2018</v>
      </c>
      <c r="B9" s="2" t="s">
        <v>35</v>
      </c>
      <c r="C9" s="2" t="s">
        <v>20</v>
      </c>
      <c r="D9" s="2">
        <v>65447</v>
      </c>
      <c r="E9" s="2">
        <v>123938</v>
      </c>
      <c r="F9" s="2">
        <v>120296</v>
      </c>
      <c r="G9" s="2">
        <v>31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N9" s="12">
        <f t="shared" si="1"/>
        <v>2111.1935483870966</v>
      </c>
      <c r="O9">
        <f t="shared" si="2"/>
        <v>3998</v>
      </c>
      <c r="P9" s="13">
        <f t="shared" si="3"/>
        <v>3880.516129032258</v>
      </c>
      <c r="V9" s="23">
        <v>2018</v>
      </c>
      <c r="W9" s="24">
        <f t="shared" si="0"/>
        <v>5</v>
      </c>
      <c r="X9" s="28">
        <f t="shared" si="4"/>
        <v>43221</v>
      </c>
      <c r="Y9" s="24">
        <f>Y8+D9</f>
        <v>168703</v>
      </c>
      <c r="Z9" s="24">
        <f t="shared" ref="Z9:AA46" si="6">Z8+E9</f>
        <v>302904</v>
      </c>
      <c r="AA9" s="24">
        <f t="shared" si="6"/>
        <v>339312</v>
      </c>
      <c r="AB9" s="30">
        <f t="shared" si="5"/>
        <v>0.64764755603172119</v>
      </c>
      <c r="AF9" s="24" t="s">
        <v>18</v>
      </c>
      <c r="AG9" s="24">
        <v>3</v>
      </c>
    </row>
    <row r="10" spans="1:33" ht="28.8" x14ac:dyDescent="0.3">
      <c r="A10" s="2">
        <v>2018</v>
      </c>
      <c r="B10" s="2" t="s">
        <v>35</v>
      </c>
      <c r="C10" s="2" t="s">
        <v>21</v>
      </c>
      <c r="D10" s="2">
        <v>66955</v>
      </c>
      <c r="E10" s="2">
        <v>126228</v>
      </c>
      <c r="F10" s="2">
        <v>116032</v>
      </c>
      <c r="G10" s="2">
        <v>30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N10" s="12">
        <f t="shared" si="1"/>
        <v>2231.8333333333335</v>
      </c>
      <c r="O10">
        <f t="shared" si="2"/>
        <v>4207.6000000000004</v>
      </c>
      <c r="P10" s="13">
        <f t="shared" si="3"/>
        <v>3867.7333333333331</v>
      </c>
      <c r="V10" s="23">
        <v>2018</v>
      </c>
      <c r="W10" s="24">
        <f t="shared" si="0"/>
        <v>6</v>
      </c>
      <c r="X10" s="28">
        <f t="shared" si="4"/>
        <v>43252</v>
      </c>
      <c r="Y10" s="24">
        <f t="shared" ref="Y10:Y46" si="7">Y9+D10</f>
        <v>235658</v>
      </c>
      <c r="Z10" s="24">
        <f t="shared" si="6"/>
        <v>429132</v>
      </c>
      <c r="AA10" s="24">
        <f t="shared" si="6"/>
        <v>455344</v>
      </c>
      <c r="AB10" s="30">
        <f t="shared" si="5"/>
        <v>0.63409969014192269</v>
      </c>
      <c r="AF10" s="24" t="s">
        <v>19</v>
      </c>
      <c r="AG10" s="24">
        <v>4</v>
      </c>
    </row>
    <row r="11" spans="1:33" ht="28.8" x14ac:dyDescent="0.3">
      <c r="A11" s="2">
        <v>2018</v>
      </c>
      <c r="B11" s="2" t="s">
        <v>35</v>
      </c>
      <c r="C11" s="2" t="s">
        <v>22</v>
      </c>
      <c r="D11" s="2">
        <v>69492</v>
      </c>
      <c r="E11" s="2">
        <v>131319</v>
      </c>
      <c r="F11" s="2">
        <v>115824</v>
      </c>
      <c r="G11" s="2">
        <v>31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N11" s="12">
        <f t="shared" si="1"/>
        <v>2241.6774193548385</v>
      </c>
      <c r="O11">
        <f t="shared" si="2"/>
        <v>4236.0967741935483</v>
      </c>
      <c r="P11" s="13">
        <f t="shared" si="3"/>
        <v>3736.2580645161293</v>
      </c>
      <c r="V11" s="23">
        <v>2018</v>
      </c>
      <c r="W11" s="24">
        <f t="shared" si="0"/>
        <v>7</v>
      </c>
      <c r="X11" s="28">
        <f t="shared" si="4"/>
        <v>43282</v>
      </c>
      <c r="Y11" s="24">
        <f t="shared" si="7"/>
        <v>305150</v>
      </c>
      <c r="Z11" s="24">
        <f t="shared" si="6"/>
        <v>560451</v>
      </c>
      <c r="AA11" s="24">
        <f t="shared" si="6"/>
        <v>571168</v>
      </c>
      <c r="AB11" s="30">
        <f t="shared" si="5"/>
        <v>0.62500809428219906</v>
      </c>
      <c r="AF11" s="24" t="s">
        <v>20</v>
      </c>
      <c r="AG11" s="24">
        <v>5</v>
      </c>
    </row>
    <row r="12" spans="1:33" ht="28.8" x14ac:dyDescent="0.3">
      <c r="A12" s="2">
        <v>2018</v>
      </c>
      <c r="B12" s="2" t="s">
        <v>35</v>
      </c>
      <c r="C12" s="2" t="s">
        <v>23</v>
      </c>
      <c r="D12" s="2">
        <v>62706</v>
      </c>
      <c r="E12" s="2">
        <v>116609</v>
      </c>
      <c r="F12" s="2">
        <v>99818</v>
      </c>
      <c r="G12" s="2">
        <v>31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N12" s="12">
        <f t="shared" si="1"/>
        <v>2022.7741935483871</v>
      </c>
      <c r="O12">
        <f t="shared" si="2"/>
        <v>3761.5806451612902</v>
      </c>
      <c r="P12" s="13">
        <f t="shared" si="3"/>
        <v>3219.9354838709678</v>
      </c>
      <c r="V12" s="23">
        <v>2018</v>
      </c>
      <c r="W12" s="24">
        <f t="shared" si="0"/>
        <v>8</v>
      </c>
      <c r="X12" s="28">
        <f t="shared" si="4"/>
        <v>43313</v>
      </c>
      <c r="Y12" s="24">
        <f t="shared" si="7"/>
        <v>367856</v>
      </c>
      <c r="Z12" s="24">
        <f t="shared" si="6"/>
        <v>677060</v>
      </c>
      <c r="AA12" s="24">
        <f t="shared" si="6"/>
        <v>670986</v>
      </c>
      <c r="AB12" s="30">
        <f t="shared" si="5"/>
        <v>0.61417390662302185</v>
      </c>
      <c r="AF12" s="24" t="s">
        <v>21</v>
      </c>
      <c r="AG12" s="24">
        <v>6</v>
      </c>
    </row>
    <row r="13" spans="1:33" ht="28.8" x14ac:dyDescent="0.3">
      <c r="A13" s="2">
        <v>2018</v>
      </c>
      <c r="B13" s="2" t="s">
        <v>35</v>
      </c>
      <c r="C13" s="2" t="s">
        <v>24</v>
      </c>
      <c r="D13" s="2">
        <v>52436</v>
      </c>
      <c r="E13" s="2">
        <v>99960</v>
      </c>
      <c r="F13" s="2">
        <v>82662</v>
      </c>
      <c r="G13" s="2">
        <v>30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N13" s="12">
        <f t="shared" si="1"/>
        <v>1747.8666666666666</v>
      </c>
      <c r="O13">
        <f t="shared" si="2"/>
        <v>3332</v>
      </c>
      <c r="P13" s="13">
        <f t="shared" si="3"/>
        <v>2755.4</v>
      </c>
      <c r="V13" s="23">
        <v>2018</v>
      </c>
      <c r="W13" s="24">
        <f t="shared" si="0"/>
        <v>9</v>
      </c>
      <c r="X13" s="28">
        <f t="shared" si="4"/>
        <v>43344</v>
      </c>
      <c r="Y13" s="24">
        <f t="shared" si="7"/>
        <v>420292</v>
      </c>
      <c r="Z13" s="24">
        <f t="shared" si="6"/>
        <v>777020</v>
      </c>
      <c r="AA13" s="24">
        <f t="shared" si="6"/>
        <v>753648</v>
      </c>
      <c r="AB13" s="30">
        <f t="shared" si="5"/>
        <v>0.61186694103539652</v>
      </c>
      <c r="AF13" s="24" t="s">
        <v>22</v>
      </c>
      <c r="AG13" s="24">
        <v>7</v>
      </c>
    </row>
    <row r="14" spans="1:33" ht="28.8" x14ac:dyDescent="0.3">
      <c r="A14" s="2">
        <v>2018</v>
      </c>
      <c r="B14" s="2" t="s">
        <v>35</v>
      </c>
      <c r="C14" s="2" t="s">
        <v>25</v>
      </c>
      <c r="D14" s="2">
        <v>45369</v>
      </c>
      <c r="E14" s="2">
        <v>88399</v>
      </c>
      <c r="F14" s="2">
        <v>72935</v>
      </c>
      <c r="G14" s="2">
        <v>31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N14" s="12">
        <f t="shared" si="1"/>
        <v>1463.516129032258</v>
      </c>
      <c r="O14">
        <f t="shared" si="2"/>
        <v>2851.5806451612902</v>
      </c>
      <c r="P14" s="13">
        <f t="shared" si="3"/>
        <v>2352.7419354838707</v>
      </c>
      <c r="V14" s="23">
        <v>2018</v>
      </c>
      <c r="W14" s="24">
        <f t="shared" si="0"/>
        <v>10</v>
      </c>
      <c r="X14" s="28">
        <f t="shared" si="4"/>
        <v>43374</v>
      </c>
      <c r="Y14" s="24">
        <f t="shared" si="7"/>
        <v>465661</v>
      </c>
      <c r="Z14" s="24">
        <f t="shared" si="6"/>
        <v>865419</v>
      </c>
      <c r="AA14" s="24">
        <f t="shared" si="6"/>
        <v>826583</v>
      </c>
      <c r="AB14" s="30">
        <f t="shared" si="5"/>
        <v>0.6165049364349473</v>
      </c>
      <c r="AF14" s="24" t="s">
        <v>23</v>
      </c>
      <c r="AG14" s="24">
        <v>8</v>
      </c>
    </row>
    <row r="15" spans="1:33" ht="28.8" x14ac:dyDescent="0.3">
      <c r="A15" s="2">
        <v>2018</v>
      </c>
      <c r="B15" s="2" t="s">
        <v>35</v>
      </c>
      <c r="C15" s="2" t="s">
        <v>26</v>
      </c>
      <c r="D15" s="2">
        <v>41800</v>
      </c>
      <c r="E15" s="2">
        <v>80656</v>
      </c>
      <c r="F15" s="2">
        <v>65686</v>
      </c>
      <c r="G15" s="2">
        <v>30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N15" s="12">
        <f t="shared" si="1"/>
        <v>1393.3333333333333</v>
      </c>
      <c r="O15">
        <f t="shared" si="2"/>
        <v>2688.5333333333333</v>
      </c>
      <c r="P15" s="13">
        <f t="shared" si="3"/>
        <v>2189.5333333333333</v>
      </c>
      <c r="V15" s="23">
        <v>2018</v>
      </c>
      <c r="W15" s="24">
        <f t="shared" si="0"/>
        <v>11</v>
      </c>
      <c r="X15" s="28">
        <f t="shared" si="4"/>
        <v>43405</v>
      </c>
      <c r="Y15" s="24">
        <f t="shared" si="7"/>
        <v>507461</v>
      </c>
      <c r="Z15" s="24">
        <f t="shared" si="6"/>
        <v>946075</v>
      </c>
      <c r="AA15" s="24">
        <f t="shared" si="6"/>
        <v>892269</v>
      </c>
      <c r="AB15" s="30">
        <f t="shared" si="5"/>
        <v>0.61111214483746723</v>
      </c>
      <c r="AF15" s="24" t="s">
        <v>24</v>
      </c>
      <c r="AG15" s="24">
        <v>9</v>
      </c>
    </row>
    <row r="16" spans="1:33" ht="28.8" x14ac:dyDescent="0.3">
      <c r="A16" s="2">
        <v>2018</v>
      </c>
      <c r="B16" s="2" t="s">
        <v>35</v>
      </c>
      <c r="C16" s="2" t="s">
        <v>27</v>
      </c>
      <c r="D16" s="2">
        <v>38058</v>
      </c>
      <c r="E16" s="2">
        <v>70939</v>
      </c>
      <c r="F16" s="2">
        <v>59006</v>
      </c>
      <c r="G16" s="2">
        <v>31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N16" s="12">
        <f t="shared" si="1"/>
        <v>1227.6774193548388</v>
      </c>
      <c r="O16">
        <f t="shared" si="2"/>
        <v>2288.3548387096776</v>
      </c>
      <c r="P16" s="13">
        <f t="shared" si="3"/>
        <v>1903.4193548387098</v>
      </c>
      <c r="V16" s="23">
        <v>2018</v>
      </c>
      <c r="W16" s="24">
        <f t="shared" si="0"/>
        <v>12</v>
      </c>
      <c r="X16" s="28">
        <f t="shared" si="4"/>
        <v>43435</v>
      </c>
      <c r="Y16" s="24">
        <f t="shared" si="7"/>
        <v>545519</v>
      </c>
      <c r="Z16" s="24">
        <f t="shared" si="6"/>
        <v>1017014</v>
      </c>
      <c r="AA16" s="24">
        <f t="shared" si="6"/>
        <v>951275</v>
      </c>
      <c r="AB16" s="30">
        <f t="shared" si="5"/>
        <v>0.6079081842907772</v>
      </c>
      <c r="AF16" s="24" t="s">
        <v>25</v>
      </c>
      <c r="AG16" s="24">
        <v>10</v>
      </c>
    </row>
    <row r="17" spans="1:33" ht="28.8" x14ac:dyDescent="0.3">
      <c r="A17" s="2">
        <v>2019</v>
      </c>
      <c r="B17" s="2" t="s">
        <v>35</v>
      </c>
      <c r="C17" s="2" t="s">
        <v>28</v>
      </c>
      <c r="D17" s="2">
        <v>32261</v>
      </c>
      <c r="E17" s="2">
        <v>62223</v>
      </c>
      <c r="F17" s="2">
        <v>51037</v>
      </c>
      <c r="G17" s="2">
        <v>31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N17" s="12">
        <f t="shared" si="1"/>
        <v>1040.6774193548388</v>
      </c>
      <c r="O17">
        <f t="shared" si="2"/>
        <v>2007.1935483870968</v>
      </c>
      <c r="P17" s="13">
        <f t="shared" si="3"/>
        <v>1646.3548387096773</v>
      </c>
      <c r="V17" s="23">
        <v>2019</v>
      </c>
      <c r="W17" s="24">
        <f t="shared" si="0"/>
        <v>1</v>
      </c>
      <c r="X17" s="28">
        <f t="shared" si="4"/>
        <v>43466</v>
      </c>
      <c r="Y17" s="24">
        <f t="shared" si="7"/>
        <v>577780</v>
      </c>
      <c r="Z17" s="24">
        <f t="shared" si="6"/>
        <v>1079237</v>
      </c>
      <c r="AA17" s="24">
        <f t="shared" si="6"/>
        <v>1002312</v>
      </c>
      <c r="AB17" s="30">
        <f t="shared" si="5"/>
        <v>0.61270378640543588</v>
      </c>
      <c r="AF17" s="24" t="s">
        <v>26</v>
      </c>
      <c r="AG17" s="24">
        <v>11</v>
      </c>
    </row>
    <row r="18" spans="1:33" ht="28.8" x14ac:dyDescent="0.3">
      <c r="A18" s="2">
        <v>2019</v>
      </c>
      <c r="B18" s="2" t="s">
        <v>35</v>
      </c>
      <c r="C18" s="2" t="s">
        <v>29</v>
      </c>
      <c r="D18" s="2">
        <v>27705</v>
      </c>
      <c r="E18" s="2">
        <v>50151</v>
      </c>
      <c r="F18" s="2">
        <v>44100</v>
      </c>
      <c r="G18" s="2">
        <v>28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N18" s="12">
        <f t="shared" si="1"/>
        <v>989.46428571428567</v>
      </c>
      <c r="O18">
        <f t="shared" si="2"/>
        <v>1791.1071428571429</v>
      </c>
      <c r="P18" s="13">
        <f t="shared" si="3"/>
        <v>1575</v>
      </c>
      <c r="V18" s="23">
        <v>2019</v>
      </c>
      <c r="W18" s="24">
        <f t="shared" si="0"/>
        <v>2</v>
      </c>
      <c r="X18" s="28">
        <f t="shared" si="4"/>
        <v>43497</v>
      </c>
      <c r="Y18" s="24">
        <f t="shared" si="7"/>
        <v>605485</v>
      </c>
      <c r="Z18" s="24">
        <f t="shared" si="6"/>
        <v>1129388</v>
      </c>
      <c r="AA18" s="24">
        <f t="shared" si="6"/>
        <v>1046412</v>
      </c>
      <c r="AB18" s="30">
        <f t="shared" si="5"/>
        <v>0.61416335909755593</v>
      </c>
      <c r="AF18" s="24" t="s">
        <v>27</v>
      </c>
      <c r="AG18" s="24">
        <v>12</v>
      </c>
    </row>
    <row r="19" spans="1:33" ht="28.8" x14ac:dyDescent="0.3">
      <c r="A19" s="2">
        <v>2019</v>
      </c>
      <c r="B19" s="2" t="s">
        <v>35</v>
      </c>
      <c r="C19" s="2" t="s">
        <v>18</v>
      </c>
      <c r="D19" s="2">
        <v>26985</v>
      </c>
      <c r="E19" s="2">
        <v>52470</v>
      </c>
      <c r="F19" s="2">
        <v>45215</v>
      </c>
      <c r="G19" s="2">
        <v>31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N19" s="12">
        <f t="shared" si="1"/>
        <v>870.48387096774195</v>
      </c>
      <c r="O19">
        <f t="shared" si="2"/>
        <v>1692.5806451612902</v>
      </c>
      <c r="P19" s="13">
        <f t="shared" si="3"/>
        <v>1458.5483870967741</v>
      </c>
      <c r="V19" s="23">
        <v>2019</v>
      </c>
      <c r="W19" s="24">
        <f t="shared" si="0"/>
        <v>3</v>
      </c>
      <c r="X19" s="28">
        <f t="shared" si="4"/>
        <v>43525</v>
      </c>
      <c r="Y19" s="24">
        <f t="shared" si="7"/>
        <v>632470</v>
      </c>
      <c r="Z19" s="24">
        <f t="shared" si="6"/>
        <v>1181858</v>
      </c>
      <c r="AA19" s="24">
        <f t="shared" si="6"/>
        <v>1091627</v>
      </c>
      <c r="AB19" s="30">
        <f t="shared" si="5"/>
        <v>0.62624653739612191</v>
      </c>
    </row>
    <row r="20" spans="1:33" ht="28.8" x14ac:dyDescent="0.3">
      <c r="A20" s="2">
        <v>2019</v>
      </c>
      <c r="B20" s="2" t="s">
        <v>35</v>
      </c>
      <c r="C20" s="2" t="s">
        <v>19</v>
      </c>
      <c r="D20" s="2">
        <v>26416</v>
      </c>
      <c r="E20" s="2">
        <v>50624</v>
      </c>
      <c r="F20" s="2">
        <v>41481</v>
      </c>
      <c r="G20" s="2">
        <v>30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N20" s="12">
        <f t="shared" si="1"/>
        <v>880.5333333333333</v>
      </c>
      <c r="O20">
        <f t="shared" si="2"/>
        <v>1687.4666666666667</v>
      </c>
      <c r="P20" s="13">
        <f t="shared" si="3"/>
        <v>1382.7</v>
      </c>
      <c r="V20" s="23">
        <v>2019</v>
      </c>
      <c r="W20" s="24">
        <f t="shared" si="0"/>
        <v>4</v>
      </c>
      <c r="X20" s="28">
        <f t="shared" si="4"/>
        <v>43556</v>
      </c>
      <c r="Y20" s="24">
        <f t="shared" si="7"/>
        <v>658886</v>
      </c>
      <c r="Z20" s="24">
        <f t="shared" si="6"/>
        <v>1232482</v>
      </c>
      <c r="AA20" s="24">
        <f t="shared" si="6"/>
        <v>1133108</v>
      </c>
      <c r="AB20" s="30">
        <f t="shared" si="5"/>
        <v>0.61094010044626423</v>
      </c>
    </row>
    <row r="21" spans="1:33" ht="28.8" x14ac:dyDescent="0.3">
      <c r="A21" s="2">
        <v>2019</v>
      </c>
      <c r="B21" s="2" t="s">
        <v>35</v>
      </c>
      <c r="C21" s="2" t="s">
        <v>20</v>
      </c>
      <c r="D21" s="2">
        <v>25679</v>
      </c>
      <c r="E21" s="2">
        <v>49841</v>
      </c>
      <c r="F21" s="2">
        <v>41893</v>
      </c>
      <c r="G21" s="2">
        <v>31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N21" s="12">
        <f t="shared" si="1"/>
        <v>828.35483870967744</v>
      </c>
      <c r="O21">
        <f t="shared" si="2"/>
        <v>1607.7741935483871</v>
      </c>
      <c r="P21" s="13">
        <f t="shared" si="3"/>
        <v>1351.3870967741937</v>
      </c>
      <c r="V21" s="23">
        <v>2019</v>
      </c>
      <c r="W21" s="24">
        <f t="shared" si="0"/>
        <v>5</v>
      </c>
      <c r="X21" s="28">
        <f t="shared" si="4"/>
        <v>43586</v>
      </c>
      <c r="Y21" s="24">
        <f t="shared" si="7"/>
        <v>684565</v>
      </c>
      <c r="Z21" s="24">
        <f t="shared" si="6"/>
        <v>1282323</v>
      </c>
      <c r="AA21" s="24">
        <f t="shared" si="6"/>
        <v>1175001</v>
      </c>
      <c r="AB21" s="30">
        <f t="shared" si="5"/>
        <v>0.61997572959213876</v>
      </c>
    </row>
    <row r="22" spans="1:33" ht="28.8" x14ac:dyDescent="0.3">
      <c r="A22" s="2">
        <v>2019</v>
      </c>
      <c r="B22" s="2" t="s">
        <v>35</v>
      </c>
      <c r="C22" s="2" t="s">
        <v>21</v>
      </c>
      <c r="D22" s="2">
        <v>23217</v>
      </c>
      <c r="E22" s="2">
        <v>46333</v>
      </c>
      <c r="F22" s="2">
        <v>38308</v>
      </c>
      <c r="G22" s="2">
        <v>30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N22" s="12">
        <f t="shared" si="1"/>
        <v>773.9</v>
      </c>
      <c r="O22">
        <f t="shared" si="2"/>
        <v>1544.4333333333334</v>
      </c>
      <c r="P22" s="13">
        <f t="shared" si="3"/>
        <v>1276.9333333333334</v>
      </c>
      <c r="V22" s="23">
        <v>2019</v>
      </c>
      <c r="W22" s="24">
        <f t="shared" si="0"/>
        <v>6</v>
      </c>
      <c r="X22" s="28">
        <f t="shared" si="4"/>
        <v>43617</v>
      </c>
      <c r="Y22" s="24">
        <f t="shared" si="7"/>
        <v>707782</v>
      </c>
      <c r="Z22" s="24">
        <f t="shared" si="6"/>
        <v>1328656</v>
      </c>
      <c r="AA22" s="24">
        <f t="shared" si="6"/>
        <v>1213309</v>
      </c>
      <c r="AB22" s="30">
        <f t="shared" si="5"/>
        <v>0.62264120276310442</v>
      </c>
    </row>
    <row r="23" spans="1:33" ht="28.8" x14ac:dyDescent="0.3">
      <c r="A23" s="2">
        <v>2019</v>
      </c>
      <c r="B23" s="2" t="s">
        <v>35</v>
      </c>
      <c r="C23" s="2" t="s">
        <v>22</v>
      </c>
      <c r="D23" s="2">
        <v>22009</v>
      </c>
      <c r="E23" s="2">
        <v>47523</v>
      </c>
      <c r="F23" s="2">
        <v>37592</v>
      </c>
      <c r="G23" s="2">
        <v>31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N23" s="12">
        <f t="shared" si="1"/>
        <v>709.9677419354839</v>
      </c>
      <c r="O23">
        <f t="shared" si="2"/>
        <v>1533</v>
      </c>
      <c r="P23" s="13">
        <f t="shared" si="3"/>
        <v>1212.6451612903227</v>
      </c>
      <c r="V23" s="23">
        <v>2019</v>
      </c>
      <c r="W23" s="24">
        <f t="shared" si="0"/>
        <v>7</v>
      </c>
      <c r="X23" s="28">
        <f t="shared" si="4"/>
        <v>43647</v>
      </c>
      <c r="Y23" s="24">
        <f t="shared" si="7"/>
        <v>729791</v>
      </c>
      <c r="Z23" s="24">
        <f t="shared" si="6"/>
        <v>1376179</v>
      </c>
      <c r="AA23" s="24">
        <f t="shared" si="6"/>
        <v>1250901</v>
      </c>
      <c r="AB23" s="30">
        <f t="shared" si="5"/>
        <v>0.63072767235449068</v>
      </c>
    </row>
    <row r="24" spans="1:33" ht="28.8" x14ac:dyDescent="0.3">
      <c r="A24" s="2">
        <v>2019</v>
      </c>
      <c r="B24" s="2" t="s">
        <v>35</v>
      </c>
      <c r="C24" s="2" t="s">
        <v>23</v>
      </c>
      <c r="D24" s="2">
        <v>12607</v>
      </c>
      <c r="E24" s="2">
        <v>28256</v>
      </c>
      <c r="F24" s="2">
        <v>45341</v>
      </c>
      <c r="G24" s="2">
        <v>28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N24" s="12">
        <f t="shared" si="1"/>
        <v>450.25</v>
      </c>
      <c r="O24">
        <f t="shared" si="2"/>
        <v>1009.1428571428571</v>
      </c>
      <c r="P24" s="13">
        <f t="shared" si="3"/>
        <v>1619.3214285714287</v>
      </c>
      <c r="V24" s="23">
        <v>2019</v>
      </c>
      <c r="W24" s="24">
        <f t="shared" si="0"/>
        <v>8</v>
      </c>
      <c r="X24" s="28">
        <f t="shared" si="4"/>
        <v>43678</v>
      </c>
      <c r="Y24" s="24">
        <f t="shared" si="7"/>
        <v>742398</v>
      </c>
      <c r="Z24" s="24">
        <f t="shared" si="6"/>
        <v>1404435</v>
      </c>
      <c r="AA24" s="24">
        <f t="shared" si="6"/>
        <v>1296242</v>
      </c>
      <c r="AB24" s="30">
        <f t="shared" si="5"/>
        <v>0.78244287982328986</v>
      </c>
    </row>
    <row r="25" spans="1:33" ht="28.8" x14ac:dyDescent="0.3">
      <c r="A25" s="2">
        <v>2019</v>
      </c>
      <c r="B25" s="2" t="s">
        <v>35</v>
      </c>
      <c r="C25" s="2" t="s">
        <v>24</v>
      </c>
      <c r="D25" s="2">
        <v>21029</v>
      </c>
      <c r="E25" s="2">
        <v>44176</v>
      </c>
      <c r="F25" s="2">
        <v>38886</v>
      </c>
      <c r="G25" s="2">
        <v>30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N25" s="12">
        <f t="shared" si="1"/>
        <v>700.9666666666667</v>
      </c>
      <c r="O25">
        <f t="shared" si="2"/>
        <v>1472.5333333333333</v>
      </c>
      <c r="P25" s="13">
        <f t="shared" si="3"/>
        <v>1296.2</v>
      </c>
      <c r="V25" s="23">
        <v>2019</v>
      </c>
      <c r="W25" s="24">
        <f t="shared" si="0"/>
        <v>9</v>
      </c>
      <c r="X25" s="28">
        <f t="shared" si="4"/>
        <v>43709</v>
      </c>
      <c r="Y25" s="24">
        <f t="shared" si="7"/>
        <v>763427</v>
      </c>
      <c r="Z25" s="24">
        <f t="shared" si="6"/>
        <v>1448611</v>
      </c>
      <c r="AA25" s="24">
        <f t="shared" si="6"/>
        <v>1335128</v>
      </c>
      <c r="AB25" s="30">
        <f t="shared" si="5"/>
        <v>0.64901944421263458</v>
      </c>
    </row>
    <row r="26" spans="1:33" ht="28.8" x14ac:dyDescent="0.3">
      <c r="A26" s="2">
        <v>2019</v>
      </c>
      <c r="B26" s="2" t="s">
        <v>35</v>
      </c>
      <c r="C26" s="2" t="s">
        <v>25</v>
      </c>
      <c r="D26" s="2">
        <v>16954</v>
      </c>
      <c r="E26" s="2">
        <v>32857</v>
      </c>
      <c r="F26" s="2">
        <v>31912</v>
      </c>
      <c r="G26" s="2">
        <v>31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N26" s="12">
        <f t="shared" si="1"/>
        <v>546.90322580645159</v>
      </c>
      <c r="O26">
        <f t="shared" si="2"/>
        <v>1059.9032258064517</v>
      </c>
      <c r="P26" s="13">
        <f t="shared" si="3"/>
        <v>1029.4193548387098</v>
      </c>
      <c r="V26" s="23">
        <v>2019</v>
      </c>
      <c r="W26" s="24">
        <f t="shared" si="0"/>
        <v>10</v>
      </c>
      <c r="X26" s="28">
        <f t="shared" si="4"/>
        <v>43739</v>
      </c>
      <c r="Y26" s="24">
        <f t="shared" si="7"/>
        <v>780381</v>
      </c>
      <c r="Z26" s="24">
        <f t="shared" si="6"/>
        <v>1481468</v>
      </c>
      <c r="AA26" s="24">
        <f t="shared" si="6"/>
        <v>1367040</v>
      </c>
      <c r="AB26" s="30">
        <f t="shared" si="5"/>
        <v>0.65305120124421889</v>
      </c>
    </row>
    <row r="27" spans="1:33" ht="28.8" x14ac:dyDescent="0.3">
      <c r="A27" s="2">
        <v>2019</v>
      </c>
      <c r="B27" s="2" t="s">
        <v>35</v>
      </c>
      <c r="C27" s="2" t="s">
        <v>26</v>
      </c>
      <c r="D27" s="2">
        <v>19504</v>
      </c>
      <c r="E27" s="2">
        <v>38836</v>
      </c>
      <c r="F27" s="2">
        <v>34789</v>
      </c>
      <c r="G27" s="2">
        <v>30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N27" s="12">
        <f t="shared" si="1"/>
        <v>650.13333333333333</v>
      </c>
      <c r="O27">
        <f t="shared" si="2"/>
        <v>1294.5333333333333</v>
      </c>
      <c r="P27" s="13">
        <f t="shared" si="3"/>
        <v>1159.6333333333334</v>
      </c>
      <c r="V27" s="23">
        <v>2019</v>
      </c>
      <c r="W27" s="24">
        <f t="shared" si="0"/>
        <v>11</v>
      </c>
      <c r="X27" s="28">
        <f t="shared" si="4"/>
        <v>43770</v>
      </c>
      <c r="Y27" s="24">
        <f t="shared" si="7"/>
        <v>799885</v>
      </c>
      <c r="Z27" s="24">
        <f t="shared" si="6"/>
        <v>1520304</v>
      </c>
      <c r="AA27" s="24">
        <f t="shared" si="6"/>
        <v>1401829</v>
      </c>
      <c r="AB27" s="30">
        <f t="shared" si="5"/>
        <v>0.64076400272594991</v>
      </c>
    </row>
    <row r="28" spans="1:33" ht="28.8" x14ac:dyDescent="0.3">
      <c r="A28" s="2">
        <v>2019</v>
      </c>
      <c r="B28" s="2" t="s">
        <v>35</v>
      </c>
      <c r="C28" s="2" t="s">
        <v>27</v>
      </c>
      <c r="D28" s="2">
        <v>19113</v>
      </c>
      <c r="E28" s="2">
        <v>37361</v>
      </c>
      <c r="F28" s="2">
        <v>32923</v>
      </c>
      <c r="G28" s="2">
        <v>31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N28" s="12">
        <f t="shared" si="1"/>
        <v>616.54838709677415</v>
      </c>
      <c r="O28">
        <f t="shared" si="2"/>
        <v>1205.1935483870968</v>
      </c>
      <c r="P28" s="13">
        <f t="shared" si="3"/>
        <v>1062.0322580645161</v>
      </c>
      <c r="V28" s="23">
        <v>2019</v>
      </c>
      <c r="W28" s="24">
        <f t="shared" si="0"/>
        <v>12</v>
      </c>
      <c r="X28" s="28">
        <f t="shared" si="4"/>
        <v>43800</v>
      </c>
      <c r="Y28" s="24">
        <f t="shared" si="7"/>
        <v>818998</v>
      </c>
      <c r="Z28" s="24">
        <f t="shared" si="6"/>
        <v>1557665</v>
      </c>
      <c r="AA28" s="24">
        <f t="shared" si="6"/>
        <v>1434752</v>
      </c>
      <c r="AB28" s="30">
        <f t="shared" si="5"/>
        <v>0.63269659466523176</v>
      </c>
    </row>
    <row r="29" spans="1:33" ht="28.8" x14ac:dyDescent="0.3">
      <c r="A29" s="2">
        <v>2020</v>
      </c>
      <c r="B29" s="2" t="s">
        <v>35</v>
      </c>
      <c r="C29" s="2" t="s">
        <v>28</v>
      </c>
      <c r="D29" s="2">
        <v>18755</v>
      </c>
      <c r="E29" s="2">
        <v>37226</v>
      </c>
      <c r="F29" s="2">
        <v>31718</v>
      </c>
      <c r="G29" s="2">
        <v>31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N29" s="12">
        <f t="shared" si="1"/>
        <v>605</v>
      </c>
      <c r="O29">
        <f t="shared" si="2"/>
        <v>1200.8387096774193</v>
      </c>
      <c r="P29" s="13">
        <f t="shared" si="3"/>
        <v>1023.1612903225806</v>
      </c>
      <c r="V29" s="23">
        <v>2020</v>
      </c>
      <c r="W29" s="24">
        <f t="shared" si="0"/>
        <v>1</v>
      </c>
      <c r="X29" s="28">
        <f t="shared" si="4"/>
        <v>43831</v>
      </c>
      <c r="Y29" s="24">
        <f t="shared" si="7"/>
        <v>837753</v>
      </c>
      <c r="Z29" s="24">
        <f t="shared" si="6"/>
        <v>1594891</v>
      </c>
      <c r="AA29" s="24">
        <f t="shared" si="6"/>
        <v>1466470</v>
      </c>
      <c r="AB29" s="30">
        <f t="shared" si="5"/>
        <v>0.6284151922810215</v>
      </c>
    </row>
    <row r="30" spans="1:33" ht="28.8" x14ac:dyDescent="0.3">
      <c r="A30" s="2">
        <v>2020</v>
      </c>
      <c r="B30" s="2" t="s">
        <v>35</v>
      </c>
      <c r="C30" s="2" t="s">
        <v>29</v>
      </c>
      <c r="D30" s="2">
        <v>15554</v>
      </c>
      <c r="E30" s="2">
        <v>31761</v>
      </c>
      <c r="F30" s="2">
        <v>27591</v>
      </c>
      <c r="G30" s="2">
        <v>29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N30" s="12">
        <f t="shared" si="1"/>
        <v>536.34482758620686</v>
      </c>
      <c r="O30">
        <f t="shared" si="2"/>
        <v>1095.2068965517242</v>
      </c>
      <c r="P30" s="13">
        <f t="shared" si="3"/>
        <v>951.41379310344826</v>
      </c>
      <c r="V30" s="23">
        <v>2020</v>
      </c>
      <c r="W30" s="24">
        <f t="shared" si="0"/>
        <v>2</v>
      </c>
      <c r="X30" s="28">
        <f t="shared" si="4"/>
        <v>43862</v>
      </c>
      <c r="Y30" s="24">
        <f t="shared" si="7"/>
        <v>853307</v>
      </c>
      <c r="Z30" s="24">
        <f t="shared" si="6"/>
        <v>1626652</v>
      </c>
      <c r="AA30" s="24">
        <f t="shared" si="6"/>
        <v>1494061</v>
      </c>
      <c r="AB30" s="30">
        <f t="shared" si="5"/>
        <v>0.63949472708309185</v>
      </c>
    </row>
    <row r="31" spans="1:33" ht="28.8" x14ac:dyDescent="0.3">
      <c r="A31" s="2">
        <v>2020</v>
      </c>
      <c r="B31" s="2" t="s">
        <v>35</v>
      </c>
      <c r="C31" s="2" t="s">
        <v>18</v>
      </c>
      <c r="D31" s="2">
        <v>17168</v>
      </c>
      <c r="E31" s="2">
        <v>33743</v>
      </c>
      <c r="F31" s="2">
        <v>29499</v>
      </c>
      <c r="G31" s="2">
        <v>31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N31" s="12">
        <f t="shared" si="1"/>
        <v>553.80645161290317</v>
      </c>
      <c r="O31">
        <f t="shared" si="2"/>
        <v>1088.483870967742</v>
      </c>
      <c r="P31" s="13">
        <f t="shared" si="3"/>
        <v>951.58064516129036</v>
      </c>
      <c r="V31" s="23">
        <v>2020</v>
      </c>
      <c r="W31" s="24">
        <f t="shared" si="0"/>
        <v>3</v>
      </c>
      <c r="X31" s="28">
        <f t="shared" si="4"/>
        <v>43891</v>
      </c>
      <c r="Y31" s="24">
        <f t="shared" si="7"/>
        <v>870475</v>
      </c>
      <c r="Z31" s="24">
        <f t="shared" si="6"/>
        <v>1660395</v>
      </c>
      <c r="AA31" s="24">
        <f t="shared" si="6"/>
        <v>1523560</v>
      </c>
      <c r="AB31" s="30">
        <f t="shared" si="5"/>
        <v>0.63211691345061816</v>
      </c>
    </row>
    <row r="32" spans="1:33" ht="28.8" x14ac:dyDescent="0.3">
      <c r="A32" s="2">
        <v>2020</v>
      </c>
      <c r="B32" s="2" t="s">
        <v>35</v>
      </c>
      <c r="C32" s="2" t="s">
        <v>19</v>
      </c>
      <c r="D32" s="2">
        <v>16477</v>
      </c>
      <c r="E32" s="2">
        <v>34149</v>
      </c>
      <c r="F32" s="2">
        <v>27802</v>
      </c>
      <c r="G32" s="2">
        <v>30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N32" s="12">
        <f t="shared" si="1"/>
        <v>549.23333333333335</v>
      </c>
      <c r="O32">
        <f t="shared" si="2"/>
        <v>1138.3</v>
      </c>
      <c r="P32" s="13">
        <f t="shared" si="3"/>
        <v>926.73333333333335</v>
      </c>
      <c r="V32" s="23">
        <v>2020</v>
      </c>
      <c r="W32" s="24">
        <f t="shared" si="0"/>
        <v>4</v>
      </c>
      <c r="X32" s="28">
        <f t="shared" si="4"/>
        <v>43922</v>
      </c>
      <c r="Y32" s="24">
        <f t="shared" si="7"/>
        <v>886952</v>
      </c>
      <c r="Z32" s="24">
        <f t="shared" si="6"/>
        <v>1694544</v>
      </c>
      <c r="AA32" s="24">
        <f t="shared" si="6"/>
        <v>1551362</v>
      </c>
      <c r="AB32" s="30">
        <f t="shared" si="5"/>
        <v>0.62788229183134214</v>
      </c>
    </row>
    <row r="33" spans="1:28" ht="28.8" x14ac:dyDescent="0.3">
      <c r="A33" s="2">
        <v>2020</v>
      </c>
      <c r="B33" s="2" t="s">
        <v>35</v>
      </c>
      <c r="C33" s="2" t="s">
        <v>20</v>
      </c>
      <c r="D33" s="2">
        <v>16293</v>
      </c>
      <c r="E33" s="2">
        <v>34887</v>
      </c>
      <c r="F33" s="2">
        <v>28433</v>
      </c>
      <c r="G33" s="2">
        <v>31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N33" s="12">
        <f t="shared" si="1"/>
        <v>525.58064516129036</v>
      </c>
      <c r="O33">
        <f t="shared" si="2"/>
        <v>1125.3870967741937</v>
      </c>
      <c r="P33" s="13">
        <f t="shared" si="3"/>
        <v>917.19354838709683</v>
      </c>
      <c r="V33" s="23">
        <v>2020</v>
      </c>
      <c r="W33" s="24">
        <f t="shared" si="0"/>
        <v>5</v>
      </c>
      <c r="X33" s="28">
        <f t="shared" si="4"/>
        <v>43952</v>
      </c>
      <c r="Y33" s="24">
        <f t="shared" si="7"/>
        <v>903245</v>
      </c>
      <c r="Z33" s="24">
        <f t="shared" si="6"/>
        <v>1729431</v>
      </c>
      <c r="AA33" s="24">
        <f t="shared" si="6"/>
        <v>1579795</v>
      </c>
      <c r="AB33" s="30">
        <f t="shared" si="5"/>
        <v>0.63571524392970535</v>
      </c>
    </row>
    <row r="34" spans="1:28" ht="28.8" x14ac:dyDescent="0.3">
      <c r="A34" s="2">
        <v>2020</v>
      </c>
      <c r="B34" s="2" t="s">
        <v>35</v>
      </c>
      <c r="C34" s="2" t="s">
        <v>21</v>
      </c>
      <c r="D34" s="2">
        <v>14163</v>
      </c>
      <c r="E34" s="2">
        <v>30271</v>
      </c>
      <c r="F34" s="2">
        <v>25177</v>
      </c>
      <c r="G34" s="2">
        <v>30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N34" s="12">
        <f t="shared" si="1"/>
        <v>472.1</v>
      </c>
      <c r="O34">
        <f t="shared" si="2"/>
        <v>1009.0333333333333</v>
      </c>
      <c r="P34" s="13">
        <f t="shared" si="3"/>
        <v>839.23333333333335</v>
      </c>
      <c r="V34" s="23">
        <v>2020</v>
      </c>
      <c r="W34" s="24">
        <f t="shared" si="0"/>
        <v>6</v>
      </c>
      <c r="X34" s="28">
        <f t="shared" si="4"/>
        <v>43983</v>
      </c>
      <c r="Y34" s="24">
        <f t="shared" si="7"/>
        <v>917408</v>
      </c>
      <c r="Z34" s="24">
        <f t="shared" si="6"/>
        <v>1759702</v>
      </c>
      <c r="AA34" s="24">
        <f t="shared" si="6"/>
        <v>1604972</v>
      </c>
      <c r="AB34" s="30">
        <f t="shared" si="5"/>
        <v>0.63998474834773766</v>
      </c>
    </row>
    <row r="35" spans="1:28" ht="28.8" x14ac:dyDescent="0.3">
      <c r="A35" s="2">
        <v>2020</v>
      </c>
      <c r="B35" s="2" t="s">
        <v>35</v>
      </c>
      <c r="C35" s="2" t="s">
        <v>22</v>
      </c>
      <c r="D35" s="2">
        <v>15226</v>
      </c>
      <c r="E35" s="2">
        <v>32935</v>
      </c>
      <c r="F35" s="2">
        <v>26098</v>
      </c>
      <c r="G35" s="2">
        <v>31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N35" s="12">
        <f t="shared" si="1"/>
        <v>491.16129032258067</v>
      </c>
      <c r="O35">
        <f t="shared" si="2"/>
        <v>1062.4193548387098</v>
      </c>
      <c r="P35" s="13">
        <f t="shared" si="3"/>
        <v>841.87096774193549</v>
      </c>
      <c r="V35" s="23">
        <v>2020</v>
      </c>
      <c r="W35" s="24">
        <f t="shared" si="0"/>
        <v>7</v>
      </c>
      <c r="X35" s="28">
        <f t="shared" si="4"/>
        <v>44013</v>
      </c>
      <c r="Y35" s="24">
        <f t="shared" si="7"/>
        <v>932634</v>
      </c>
      <c r="Z35" s="24">
        <f t="shared" si="6"/>
        <v>1792637</v>
      </c>
      <c r="AA35" s="24">
        <f t="shared" si="6"/>
        <v>1631070</v>
      </c>
      <c r="AB35" s="30">
        <f t="shared" si="5"/>
        <v>0.63154583293001643</v>
      </c>
    </row>
    <row r="36" spans="1:28" ht="28.8" x14ac:dyDescent="0.3">
      <c r="A36" s="2">
        <v>2020</v>
      </c>
      <c r="B36" s="2" t="s">
        <v>35</v>
      </c>
      <c r="C36" s="2" t="s">
        <v>23</v>
      </c>
      <c r="D36" s="2">
        <v>9812</v>
      </c>
      <c r="E36" s="2">
        <v>21278</v>
      </c>
      <c r="F36" s="2">
        <v>18797</v>
      </c>
      <c r="G36" s="2">
        <v>26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N36" s="12">
        <f t="shared" si="1"/>
        <v>377.38461538461536</v>
      </c>
      <c r="O36">
        <f t="shared" si="2"/>
        <v>818.38461538461536</v>
      </c>
      <c r="P36" s="13">
        <f t="shared" si="3"/>
        <v>722.96153846153845</v>
      </c>
      <c r="V36" s="23">
        <v>2020</v>
      </c>
      <c r="W36" s="24">
        <f t="shared" si="0"/>
        <v>8</v>
      </c>
      <c r="X36" s="28">
        <f t="shared" si="4"/>
        <v>44044</v>
      </c>
      <c r="Y36" s="24">
        <f t="shared" si="7"/>
        <v>942446</v>
      </c>
      <c r="Z36" s="24">
        <f t="shared" si="6"/>
        <v>1813915</v>
      </c>
      <c r="AA36" s="24">
        <f t="shared" si="6"/>
        <v>1649867</v>
      </c>
      <c r="AB36" s="30">
        <f t="shared" si="5"/>
        <v>0.65703100422943828</v>
      </c>
    </row>
    <row r="37" spans="1:28" ht="28.8" x14ac:dyDescent="0.3">
      <c r="A37" s="2">
        <v>2020</v>
      </c>
      <c r="B37" s="2" t="s">
        <v>35</v>
      </c>
      <c r="C37" s="2" t="s">
        <v>24</v>
      </c>
      <c r="D37" s="2">
        <v>13219</v>
      </c>
      <c r="E37" s="2">
        <v>27988</v>
      </c>
      <c r="F37" s="2">
        <v>27330</v>
      </c>
      <c r="G37" s="2">
        <v>30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N37" s="12">
        <f t="shared" si="1"/>
        <v>440.63333333333333</v>
      </c>
      <c r="O37">
        <f t="shared" si="2"/>
        <v>932.93333333333328</v>
      </c>
      <c r="P37" s="13">
        <f t="shared" si="3"/>
        <v>911</v>
      </c>
      <c r="V37" s="23">
        <v>2020</v>
      </c>
      <c r="W37" s="24">
        <f t="shared" si="0"/>
        <v>9</v>
      </c>
      <c r="X37" s="28">
        <f t="shared" si="4"/>
        <v>44075</v>
      </c>
      <c r="Y37" s="24">
        <f t="shared" si="7"/>
        <v>955665</v>
      </c>
      <c r="Z37" s="24">
        <f t="shared" si="6"/>
        <v>1841903</v>
      </c>
      <c r="AA37" s="24">
        <f t="shared" si="6"/>
        <v>1677197</v>
      </c>
      <c r="AB37" s="30">
        <f t="shared" si="5"/>
        <v>0.67399935880046369</v>
      </c>
    </row>
    <row r="38" spans="1:28" ht="28.8" x14ac:dyDescent="0.3">
      <c r="A38" s="2">
        <v>2020</v>
      </c>
      <c r="B38" s="2" t="s">
        <v>35</v>
      </c>
      <c r="C38" s="2" t="s">
        <v>25</v>
      </c>
      <c r="D38" s="2">
        <v>14614</v>
      </c>
      <c r="E38" s="2">
        <v>32519</v>
      </c>
      <c r="F38" s="2">
        <v>26252</v>
      </c>
      <c r="G38" s="2">
        <v>31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N38" s="12">
        <f t="shared" si="1"/>
        <v>471.41935483870969</v>
      </c>
      <c r="O38">
        <f t="shared" si="2"/>
        <v>1049</v>
      </c>
      <c r="P38" s="13">
        <f t="shared" si="3"/>
        <v>846.83870967741939</v>
      </c>
      <c r="V38" s="23">
        <v>2020</v>
      </c>
      <c r="W38" s="24">
        <f t="shared" si="0"/>
        <v>10</v>
      </c>
      <c r="X38" s="28">
        <f t="shared" si="4"/>
        <v>44105</v>
      </c>
      <c r="Y38" s="24">
        <f t="shared" si="7"/>
        <v>970279</v>
      </c>
      <c r="Z38" s="24">
        <f t="shared" si="6"/>
        <v>1874422</v>
      </c>
      <c r="AA38" s="24">
        <f t="shared" si="6"/>
        <v>1703449</v>
      </c>
      <c r="AB38" s="30">
        <f t="shared" si="5"/>
        <v>0.64239220868203395</v>
      </c>
    </row>
    <row r="39" spans="1:28" ht="28.8" x14ac:dyDescent="0.3">
      <c r="A39" s="2">
        <v>2020</v>
      </c>
      <c r="B39" s="2" t="s">
        <v>35</v>
      </c>
      <c r="C39" s="2" t="s">
        <v>26</v>
      </c>
      <c r="D39" s="2">
        <v>13165</v>
      </c>
      <c r="E39" s="2">
        <v>26884</v>
      </c>
      <c r="F39" s="2">
        <v>23428</v>
      </c>
      <c r="G39" s="2">
        <v>30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N39" s="12">
        <f t="shared" si="1"/>
        <v>438.83333333333331</v>
      </c>
      <c r="O39">
        <f t="shared" si="2"/>
        <v>896.13333333333333</v>
      </c>
      <c r="P39" s="13">
        <f t="shared" si="3"/>
        <v>780.93333333333328</v>
      </c>
      <c r="V39" s="23">
        <v>2020</v>
      </c>
      <c r="W39" s="24">
        <f t="shared" si="0"/>
        <v>11</v>
      </c>
      <c r="X39" s="28">
        <f t="shared" si="4"/>
        <v>44136</v>
      </c>
      <c r="Y39" s="24">
        <f t="shared" si="7"/>
        <v>983444</v>
      </c>
      <c r="Z39" s="24">
        <f t="shared" si="6"/>
        <v>1901306</v>
      </c>
      <c r="AA39" s="24">
        <f t="shared" si="6"/>
        <v>1726877</v>
      </c>
      <c r="AB39" s="30">
        <f t="shared" si="5"/>
        <v>0.64023173831060587</v>
      </c>
    </row>
    <row r="40" spans="1:28" ht="28.8" x14ac:dyDescent="0.3">
      <c r="A40" s="2">
        <v>2020</v>
      </c>
      <c r="B40" s="2" t="s">
        <v>35</v>
      </c>
      <c r="C40" s="2" t="s">
        <v>27</v>
      </c>
      <c r="D40" s="2">
        <v>11450</v>
      </c>
      <c r="E40" s="2">
        <v>24945</v>
      </c>
      <c r="F40" s="2">
        <v>22490</v>
      </c>
      <c r="G40" s="2">
        <v>31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N40" s="12">
        <f t="shared" si="1"/>
        <v>369.35483870967744</v>
      </c>
      <c r="O40">
        <f t="shared" si="2"/>
        <v>804.67741935483866</v>
      </c>
      <c r="P40" s="13">
        <f t="shared" si="3"/>
        <v>725.48387096774195</v>
      </c>
      <c r="V40" s="23">
        <v>2020</v>
      </c>
      <c r="W40" s="24">
        <f t="shared" si="0"/>
        <v>12</v>
      </c>
      <c r="X40" s="28">
        <f t="shared" si="4"/>
        <v>44166</v>
      </c>
      <c r="Y40" s="24">
        <f t="shared" si="7"/>
        <v>994894</v>
      </c>
      <c r="Z40" s="24">
        <f t="shared" si="6"/>
        <v>1926251</v>
      </c>
      <c r="AA40" s="24">
        <f t="shared" si="6"/>
        <v>1749367</v>
      </c>
      <c r="AB40" s="30">
        <f t="shared" si="5"/>
        <v>0.66263995285798472</v>
      </c>
    </row>
    <row r="41" spans="1:28" ht="28.8" x14ac:dyDescent="0.3">
      <c r="A41" s="2">
        <v>2021</v>
      </c>
      <c r="B41" s="2" t="s">
        <v>35</v>
      </c>
      <c r="C41" s="2" t="s">
        <v>28</v>
      </c>
      <c r="D41" s="2">
        <v>102</v>
      </c>
      <c r="E41" s="2">
        <v>0</v>
      </c>
      <c r="F41" s="2">
        <v>647</v>
      </c>
      <c r="G41" s="2">
        <v>14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N41" s="12">
        <f t="shared" si="1"/>
        <v>7.2857142857142856</v>
      </c>
      <c r="O41">
        <f t="shared" si="2"/>
        <v>0</v>
      </c>
      <c r="P41" s="13">
        <f t="shared" si="3"/>
        <v>46.214285714285715</v>
      </c>
      <c r="V41" s="23">
        <v>2021</v>
      </c>
      <c r="W41" s="24">
        <f t="shared" si="0"/>
        <v>1</v>
      </c>
      <c r="X41" s="28">
        <f t="shared" si="4"/>
        <v>44197</v>
      </c>
      <c r="Y41" s="24">
        <f t="shared" si="7"/>
        <v>994996</v>
      </c>
      <c r="Z41" s="24">
        <f t="shared" si="6"/>
        <v>1926251</v>
      </c>
      <c r="AA41" s="24">
        <f t="shared" si="6"/>
        <v>1750014</v>
      </c>
      <c r="AB41" s="30">
        <f t="shared" si="5"/>
        <v>0.86381842456608815</v>
      </c>
    </row>
    <row r="42" spans="1:28" ht="28.8" x14ac:dyDescent="0.3">
      <c r="A42" s="2">
        <v>2021</v>
      </c>
      <c r="B42" s="2" t="s">
        <v>35</v>
      </c>
      <c r="C42" s="2" t="s">
        <v>29</v>
      </c>
      <c r="D42" s="2">
        <v>3383</v>
      </c>
      <c r="E42" s="2">
        <v>5307</v>
      </c>
      <c r="F42" s="2">
        <v>7779</v>
      </c>
      <c r="G42" s="2">
        <v>6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N42" s="12">
        <f t="shared" si="1"/>
        <v>563.83333333333337</v>
      </c>
      <c r="O42">
        <f t="shared" si="2"/>
        <v>884.5</v>
      </c>
      <c r="P42" s="13">
        <f t="shared" si="3"/>
        <v>1296.5</v>
      </c>
      <c r="V42" s="23">
        <v>2021</v>
      </c>
      <c r="W42" s="24">
        <f t="shared" si="0"/>
        <v>2</v>
      </c>
      <c r="X42" s="28">
        <f t="shared" si="4"/>
        <v>44228</v>
      </c>
      <c r="Y42" s="24">
        <f t="shared" si="7"/>
        <v>998379</v>
      </c>
      <c r="Z42" s="24">
        <f t="shared" si="6"/>
        <v>1931558</v>
      </c>
      <c r="AA42" s="24">
        <f t="shared" si="6"/>
        <v>1757793</v>
      </c>
      <c r="AB42" s="30">
        <f t="shared" si="5"/>
        <v>0.69691811503314816</v>
      </c>
    </row>
    <row r="43" spans="1:28" ht="28.8" x14ac:dyDescent="0.3">
      <c r="A43" s="2">
        <v>2021</v>
      </c>
      <c r="B43" s="2" t="s">
        <v>35</v>
      </c>
      <c r="C43" s="2" t="s">
        <v>18</v>
      </c>
      <c r="D43" s="2">
        <v>12737</v>
      </c>
      <c r="E43" s="2">
        <v>23635</v>
      </c>
      <c r="F43" s="2">
        <v>29272</v>
      </c>
      <c r="G43" s="2">
        <v>31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N43" s="12">
        <f t="shared" si="1"/>
        <v>410.87096774193549</v>
      </c>
      <c r="O43">
        <f t="shared" si="2"/>
        <v>762.41935483870964</v>
      </c>
      <c r="P43" s="13">
        <f t="shared" si="3"/>
        <v>944.25806451612902</v>
      </c>
      <c r="V43" s="23">
        <v>2021</v>
      </c>
      <c r="W43" s="24">
        <f t="shared" si="0"/>
        <v>3</v>
      </c>
      <c r="X43" s="28">
        <f t="shared" si="4"/>
        <v>44256</v>
      </c>
      <c r="Y43" s="24">
        <f t="shared" si="7"/>
        <v>1011116</v>
      </c>
      <c r="Z43" s="24">
        <f t="shared" si="6"/>
        <v>1955193</v>
      </c>
      <c r="AA43" s="24">
        <f t="shared" si="6"/>
        <v>1787065</v>
      </c>
      <c r="AB43" s="30">
        <f t="shared" si="5"/>
        <v>0.69680306600966457</v>
      </c>
    </row>
    <row r="44" spans="1:28" ht="28.8" x14ac:dyDescent="0.3">
      <c r="A44" s="2">
        <v>2021</v>
      </c>
      <c r="B44" s="2" t="s">
        <v>35</v>
      </c>
      <c r="C44" s="2" t="s">
        <v>19</v>
      </c>
      <c r="D44" s="2">
        <v>13095</v>
      </c>
      <c r="E44" s="2">
        <v>27047</v>
      </c>
      <c r="F44" s="2">
        <v>24364</v>
      </c>
      <c r="G44" s="2">
        <v>30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N44" s="12">
        <f t="shared" si="1"/>
        <v>436.5</v>
      </c>
      <c r="O44">
        <f t="shared" si="2"/>
        <v>901.56666666666672</v>
      </c>
      <c r="P44" s="13">
        <f t="shared" si="3"/>
        <v>812.13333333333333</v>
      </c>
      <c r="V44" s="23">
        <v>2021</v>
      </c>
      <c r="W44" s="24">
        <f t="shared" si="0"/>
        <v>4</v>
      </c>
      <c r="X44" s="28">
        <f t="shared" si="4"/>
        <v>44287</v>
      </c>
      <c r="Y44" s="24">
        <f t="shared" si="7"/>
        <v>1024211</v>
      </c>
      <c r="Z44" s="24">
        <f t="shared" si="6"/>
        <v>1982240</v>
      </c>
      <c r="AA44" s="24">
        <f t="shared" si="6"/>
        <v>1811429</v>
      </c>
      <c r="AB44" s="30">
        <f t="shared" si="5"/>
        <v>0.65041779011719481</v>
      </c>
    </row>
    <row r="45" spans="1:28" ht="28.8" x14ac:dyDescent="0.3">
      <c r="A45" s="2">
        <v>2021</v>
      </c>
      <c r="B45" s="2" t="s">
        <v>35</v>
      </c>
      <c r="C45" s="2" t="s">
        <v>20</v>
      </c>
      <c r="D45" s="2">
        <v>13129</v>
      </c>
      <c r="E45" s="2">
        <v>29409</v>
      </c>
      <c r="F45" s="2">
        <v>23934</v>
      </c>
      <c r="G45" s="2">
        <v>31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N45" s="12">
        <f t="shared" si="1"/>
        <v>423.51612903225805</v>
      </c>
      <c r="O45">
        <f t="shared" si="2"/>
        <v>948.67741935483866</v>
      </c>
      <c r="P45" s="13">
        <f t="shared" si="3"/>
        <v>772.06451612903231</v>
      </c>
      <c r="V45" s="23">
        <v>2021</v>
      </c>
      <c r="W45" s="24">
        <f t="shared" si="0"/>
        <v>5</v>
      </c>
      <c r="X45" s="28">
        <f t="shared" si="4"/>
        <v>44317</v>
      </c>
      <c r="Y45" s="24">
        <f t="shared" si="7"/>
        <v>1037340</v>
      </c>
      <c r="Z45" s="24">
        <f t="shared" si="6"/>
        <v>2011649</v>
      </c>
      <c r="AA45" s="24">
        <f t="shared" si="6"/>
        <v>1835363</v>
      </c>
      <c r="AB45" s="30">
        <f t="shared" si="5"/>
        <v>0.64576531851172325</v>
      </c>
    </row>
    <row r="46" spans="1:28" ht="29.4" thickBot="1" x14ac:dyDescent="0.35">
      <c r="A46" s="2">
        <v>2021</v>
      </c>
      <c r="B46" s="2" t="s">
        <v>35</v>
      </c>
      <c r="C46" s="2" t="s">
        <v>21</v>
      </c>
      <c r="D46" s="2">
        <v>12538</v>
      </c>
      <c r="E46" s="2">
        <v>28485</v>
      </c>
      <c r="F46" s="2">
        <v>21901</v>
      </c>
      <c r="G46" s="2">
        <v>30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N46" s="14">
        <f t="shared" si="1"/>
        <v>417.93333333333334</v>
      </c>
      <c r="O46" s="15">
        <f t="shared" si="2"/>
        <v>949.5</v>
      </c>
      <c r="P46" s="16">
        <f t="shared" si="3"/>
        <v>730.0333333333333</v>
      </c>
      <c r="V46" s="23">
        <v>2021</v>
      </c>
      <c r="W46" s="24">
        <f t="shared" si="0"/>
        <v>6</v>
      </c>
      <c r="X46" s="28">
        <f t="shared" si="4"/>
        <v>44348</v>
      </c>
      <c r="Y46" s="24">
        <f t="shared" si="7"/>
        <v>1049878</v>
      </c>
      <c r="Z46" s="24">
        <f t="shared" si="6"/>
        <v>2040134</v>
      </c>
      <c r="AA46" s="24">
        <f t="shared" si="6"/>
        <v>1857264</v>
      </c>
      <c r="AB46" s="30">
        <f t="shared" si="5"/>
        <v>0.63593600278753737</v>
      </c>
    </row>
    <row r="48" spans="1:28" ht="15" thickBot="1" x14ac:dyDescent="0.35"/>
    <row r="49" spans="2:7" ht="15" thickBot="1" x14ac:dyDescent="0.35">
      <c r="B49" s="4" t="s">
        <v>54</v>
      </c>
      <c r="C49" s="5"/>
      <c r="D49" s="5">
        <f>SUM(D7:D46)</f>
        <v>1049878</v>
      </c>
      <c r="E49" s="5">
        <f t="shared" ref="E49:F49" si="8">SUM(E7:E46)</f>
        <v>2040134</v>
      </c>
      <c r="F49" s="6">
        <f t="shared" si="8"/>
        <v>1857264</v>
      </c>
    </row>
    <row r="51" spans="2:7" ht="15" thickBot="1" x14ac:dyDescent="0.35"/>
    <row r="52" spans="2:7" ht="15" thickBot="1" x14ac:dyDescent="0.35">
      <c r="D52" s="45" t="s">
        <v>55</v>
      </c>
      <c r="E52" s="46"/>
      <c r="F52" s="46"/>
      <c r="G52" s="6">
        <f>SUM(G7:G46)</f>
        <v>1167</v>
      </c>
    </row>
  </sheetData>
  <mergeCells count="9">
    <mergeCell ref="D52:F52"/>
    <mergeCell ref="R5:T5"/>
    <mergeCell ref="A1:L1"/>
    <mergeCell ref="A2:L2"/>
    <mergeCell ref="A3:L3"/>
    <mergeCell ref="A4:L4"/>
    <mergeCell ref="A5:B5"/>
    <mergeCell ref="C5:G5"/>
    <mergeCell ref="H5:L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4E55-9B2B-488E-A33E-2458B06EF763}">
  <dimension ref="A1:AG51"/>
  <sheetViews>
    <sheetView topLeftCell="A2" zoomScale="76" zoomScaleNormal="60" workbookViewId="0">
      <selection activeCell="AP9" sqref="AP9"/>
    </sheetView>
  </sheetViews>
  <sheetFormatPr defaultRowHeight="14.4" x14ac:dyDescent="0.3"/>
  <cols>
    <col min="1" max="1" width="9" bestFit="1" customWidth="1"/>
    <col min="2" max="2" width="30.88671875" customWidth="1"/>
    <col min="4" max="12" width="9" bestFit="1" customWidth="1"/>
    <col min="14" max="16" width="9" bestFit="1" customWidth="1"/>
    <col min="18" max="20" width="9" bestFit="1" customWidth="1"/>
    <col min="22" max="23" width="9" bestFit="1" customWidth="1"/>
    <col min="24" max="24" width="10.33203125" bestFit="1" customWidth="1"/>
    <col min="25" max="28" width="9" bestFit="1" customWidth="1"/>
    <col min="33" max="33" width="9" bestFit="1" customWidth="1"/>
  </cols>
  <sheetData>
    <row r="1" spans="1:33" x14ac:dyDescent="0.3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33" x14ac:dyDescent="0.3">
      <c r="A2" s="53" t="s">
        <v>38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33" x14ac:dyDescent="0.3">
      <c r="A3" s="53" t="s">
        <v>39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</row>
    <row r="4" spans="1:33" ht="15" thickBot="1" x14ac:dyDescent="0.35">
      <c r="A4" s="56" t="s">
        <v>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8"/>
    </row>
    <row r="5" spans="1:33" ht="15" thickBot="1" x14ac:dyDescent="0.35">
      <c r="A5" s="59" t="s">
        <v>4</v>
      </c>
      <c r="B5" s="60"/>
      <c r="C5" s="61" t="s">
        <v>5</v>
      </c>
      <c r="D5" s="62"/>
      <c r="E5" s="62"/>
      <c r="F5" s="62"/>
      <c r="G5" s="63"/>
      <c r="H5" s="61" t="s">
        <v>6</v>
      </c>
      <c r="I5" s="62"/>
      <c r="J5" s="62"/>
      <c r="K5" s="62"/>
      <c r="L5" s="63"/>
      <c r="R5" s="47" t="s">
        <v>60</v>
      </c>
      <c r="S5" s="48"/>
      <c r="T5" s="49"/>
    </row>
    <row r="6" spans="1:33" ht="72.599999999999994" thickBot="1" x14ac:dyDescent="0.3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12</v>
      </c>
      <c r="I6" s="1" t="s">
        <v>14</v>
      </c>
      <c r="J6" s="1" t="s">
        <v>11</v>
      </c>
      <c r="K6" s="1" t="s">
        <v>15</v>
      </c>
      <c r="L6" s="1" t="s">
        <v>16</v>
      </c>
      <c r="N6" s="17" t="s">
        <v>57</v>
      </c>
      <c r="O6" s="18" t="s">
        <v>58</v>
      </c>
      <c r="P6" s="19" t="s">
        <v>59</v>
      </c>
      <c r="R6" s="17" t="s">
        <v>61</v>
      </c>
      <c r="S6" s="18" t="s">
        <v>58</v>
      </c>
      <c r="T6" s="19" t="s">
        <v>59</v>
      </c>
      <c r="V6" s="26" t="s">
        <v>7</v>
      </c>
      <c r="W6" s="27" t="s">
        <v>9</v>
      </c>
      <c r="X6" s="27" t="s">
        <v>63</v>
      </c>
      <c r="Y6" s="27" t="s">
        <v>64</v>
      </c>
      <c r="Z6" s="27" t="s">
        <v>66</v>
      </c>
      <c r="AA6" s="27" t="s">
        <v>65</v>
      </c>
      <c r="AB6" s="27" t="s">
        <v>67</v>
      </c>
      <c r="AF6" s="25" t="s">
        <v>9</v>
      </c>
      <c r="AG6" s="25" t="s">
        <v>62</v>
      </c>
    </row>
    <row r="7" spans="1:33" ht="18" customHeight="1" thickBot="1" x14ac:dyDescent="0.35">
      <c r="A7" s="2">
        <v>2018</v>
      </c>
      <c r="B7" s="2" t="s">
        <v>40</v>
      </c>
      <c r="C7" s="2" t="s">
        <v>19</v>
      </c>
      <c r="D7" s="2">
        <v>0</v>
      </c>
      <c r="E7" s="2">
        <v>0</v>
      </c>
      <c r="F7" s="2">
        <v>15601</v>
      </c>
      <c r="G7" s="2">
        <v>6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N7" s="20">
        <f>D7/G7</f>
        <v>0</v>
      </c>
      <c r="O7" s="21">
        <f>E7/G7</f>
        <v>0</v>
      </c>
      <c r="P7" s="22">
        <f>F7/G7</f>
        <v>2600.1666666666665</v>
      </c>
      <c r="R7" s="14">
        <f>SUM(N7:N9)/3</f>
        <v>205.43763440860212</v>
      </c>
      <c r="S7" s="15">
        <f>SUM(O7:O9)/3</f>
        <v>161.67526881720428</v>
      </c>
      <c r="T7" s="16">
        <f>SUM(P7:P9)/3</f>
        <v>2793.3229390681004</v>
      </c>
      <c r="V7" s="23">
        <v>2018</v>
      </c>
      <c r="W7" s="24">
        <f t="shared" ref="W7:W45" si="0">VLOOKUP(C7,$AF$7:$AG$18,2,FALSE)</f>
        <v>4</v>
      </c>
      <c r="X7" s="28">
        <f>DATE(V7,W7,1)</f>
        <v>43191</v>
      </c>
      <c r="Y7" s="29">
        <f>D7</f>
        <v>0</v>
      </c>
      <c r="Z7" s="24">
        <f>E7</f>
        <v>0</v>
      </c>
      <c r="AA7" s="24">
        <f>F7</f>
        <v>15601</v>
      </c>
      <c r="AB7" s="30">
        <f>F7/(F7+D7)</f>
        <v>1</v>
      </c>
      <c r="AF7" s="24" t="s">
        <v>28</v>
      </c>
      <c r="AG7" s="24">
        <v>1</v>
      </c>
    </row>
    <row r="8" spans="1:33" ht="18" customHeight="1" x14ac:dyDescent="0.3">
      <c r="A8" s="2">
        <v>2018</v>
      </c>
      <c r="B8" s="2" t="s">
        <v>40</v>
      </c>
      <c r="C8" s="2" t="s">
        <v>20</v>
      </c>
      <c r="D8" s="2">
        <v>5258</v>
      </c>
      <c r="E8" s="2">
        <v>3975</v>
      </c>
      <c r="F8" s="2">
        <v>88317</v>
      </c>
      <c r="G8" s="2">
        <v>31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N8" s="12">
        <f t="shared" ref="N8:N45" si="1">D8/G8</f>
        <v>169.61290322580646</v>
      </c>
      <c r="O8">
        <f t="shared" ref="O8:O45" si="2">E8/G8</f>
        <v>128.2258064516129</v>
      </c>
      <c r="P8" s="13">
        <f t="shared" ref="P8:P45" si="3">F8/G8</f>
        <v>2848.9354838709678</v>
      </c>
      <c r="V8" s="23">
        <v>2018</v>
      </c>
      <c r="W8" s="24">
        <f t="shared" si="0"/>
        <v>5</v>
      </c>
      <c r="X8" s="28">
        <f t="shared" ref="X8:X45" si="4">DATE(V8,W8,1)</f>
        <v>43221</v>
      </c>
      <c r="Y8" s="24">
        <f>Y7+D8</f>
        <v>5258</v>
      </c>
      <c r="Z8" s="24">
        <f>Z7+E8</f>
        <v>3975</v>
      </c>
      <c r="AA8" s="24">
        <f>AA7+F8</f>
        <v>103918</v>
      </c>
      <c r="AB8" s="30">
        <f t="shared" ref="AB8:AB45" si="5">F8/(F8+D8)</f>
        <v>0.94380977825273848</v>
      </c>
      <c r="AF8" s="24" t="s">
        <v>29</v>
      </c>
      <c r="AG8" s="24">
        <v>2</v>
      </c>
    </row>
    <row r="9" spans="1:33" ht="18" customHeight="1" x14ac:dyDescent="0.3">
      <c r="A9" s="2">
        <v>2018</v>
      </c>
      <c r="B9" s="2" t="s">
        <v>40</v>
      </c>
      <c r="C9" s="2" t="s">
        <v>21</v>
      </c>
      <c r="D9" s="2">
        <v>13401</v>
      </c>
      <c r="E9" s="2">
        <v>10704</v>
      </c>
      <c r="F9" s="2">
        <v>87926</v>
      </c>
      <c r="G9" s="2">
        <v>30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N9" s="12">
        <f t="shared" si="1"/>
        <v>446.7</v>
      </c>
      <c r="O9">
        <f t="shared" si="2"/>
        <v>356.8</v>
      </c>
      <c r="P9" s="13">
        <f t="shared" si="3"/>
        <v>2930.8666666666668</v>
      </c>
      <c r="V9" s="23">
        <v>2018</v>
      </c>
      <c r="W9" s="24">
        <f t="shared" si="0"/>
        <v>6</v>
      </c>
      <c r="X9" s="28">
        <f t="shared" si="4"/>
        <v>43252</v>
      </c>
      <c r="Y9" s="24">
        <f>Y8+D9</f>
        <v>18659</v>
      </c>
      <c r="Z9" s="24">
        <f t="shared" ref="Z9:AA45" si="6">Z8+E9</f>
        <v>14679</v>
      </c>
      <c r="AA9" s="24">
        <f t="shared" si="6"/>
        <v>191844</v>
      </c>
      <c r="AB9" s="30">
        <f t="shared" si="5"/>
        <v>0.86774502353765537</v>
      </c>
      <c r="AF9" s="24" t="s">
        <v>18</v>
      </c>
      <c r="AG9" s="24">
        <v>3</v>
      </c>
    </row>
    <row r="10" spans="1:33" ht="18" customHeight="1" x14ac:dyDescent="0.3">
      <c r="A10" s="2">
        <v>2018</v>
      </c>
      <c r="B10" s="2" t="s">
        <v>40</v>
      </c>
      <c r="C10" s="2" t="s">
        <v>22</v>
      </c>
      <c r="D10" s="2">
        <v>16785</v>
      </c>
      <c r="E10" s="2">
        <v>12545</v>
      </c>
      <c r="F10" s="2">
        <v>72429</v>
      </c>
      <c r="G10" s="2">
        <v>28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N10" s="12">
        <f t="shared" si="1"/>
        <v>599.46428571428567</v>
      </c>
      <c r="O10">
        <f t="shared" si="2"/>
        <v>448.03571428571428</v>
      </c>
      <c r="P10" s="13">
        <f t="shared" si="3"/>
        <v>2586.75</v>
      </c>
      <c r="V10" s="23">
        <v>2018</v>
      </c>
      <c r="W10" s="24">
        <f t="shared" si="0"/>
        <v>7</v>
      </c>
      <c r="X10" s="28">
        <f t="shared" si="4"/>
        <v>43282</v>
      </c>
      <c r="Y10" s="24">
        <f t="shared" ref="Y10:Y45" si="7">Y9+D10</f>
        <v>35444</v>
      </c>
      <c r="Z10" s="24">
        <f t="shared" si="6"/>
        <v>27224</v>
      </c>
      <c r="AA10" s="24">
        <f t="shared" si="6"/>
        <v>264273</v>
      </c>
      <c r="AB10" s="30">
        <f t="shared" si="5"/>
        <v>0.81185688344878604</v>
      </c>
      <c r="AF10" s="24" t="s">
        <v>19</v>
      </c>
      <c r="AG10" s="24">
        <v>4</v>
      </c>
    </row>
    <row r="11" spans="1:33" ht="18" customHeight="1" x14ac:dyDescent="0.3">
      <c r="A11" s="2">
        <v>2018</v>
      </c>
      <c r="B11" s="2" t="s">
        <v>40</v>
      </c>
      <c r="C11" s="2" t="s">
        <v>23</v>
      </c>
      <c r="D11" s="2">
        <v>19965</v>
      </c>
      <c r="E11" s="2">
        <v>15150</v>
      </c>
      <c r="F11" s="2">
        <v>73571</v>
      </c>
      <c r="G11" s="2">
        <v>31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N11" s="12">
        <f t="shared" si="1"/>
        <v>644.0322580645161</v>
      </c>
      <c r="O11">
        <f t="shared" si="2"/>
        <v>488.70967741935482</v>
      </c>
      <c r="P11" s="13">
        <f t="shared" si="3"/>
        <v>2373.2580645161293</v>
      </c>
      <c r="V11" s="23">
        <v>2018</v>
      </c>
      <c r="W11" s="24">
        <f t="shared" si="0"/>
        <v>8</v>
      </c>
      <c r="X11" s="28">
        <f t="shared" si="4"/>
        <v>43313</v>
      </c>
      <c r="Y11" s="24">
        <f t="shared" si="7"/>
        <v>55409</v>
      </c>
      <c r="Z11" s="24">
        <f t="shared" si="6"/>
        <v>42374</v>
      </c>
      <c r="AA11" s="24">
        <f t="shared" si="6"/>
        <v>337844</v>
      </c>
      <c r="AB11" s="30">
        <f t="shared" si="5"/>
        <v>0.78655277112555588</v>
      </c>
      <c r="AF11" s="24" t="s">
        <v>20</v>
      </c>
      <c r="AG11" s="24">
        <v>5</v>
      </c>
    </row>
    <row r="12" spans="1:33" ht="18" customHeight="1" x14ac:dyDescent="0.3">
      <c r="A12" s="2">
        <v>2018</v>
      </c>
      <c r="B12" s="2" t="s">
        <v>40</v>
      </c>
      <c r="C12" s="2" t="s">
        <v>24</v>
      </c>
      <c r="D12" s="2">
        <v>20894</v>
      </c>
      <c r="E12" s="2">
        <v>17182</v>
      </c>
      <c r="F12" s="2">
        <v>60572</v>
      </c>
      <c r="G12" s="2">
        <v>30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N12" s="12">
        <f t="shared" si="1"/>
        <v>696.4666666666667</v>
      </c>
      <c r="O12">
        <f t="shared" si="2"/>
        <v>572.73333333333335</v>
      </c>
      <c r="P12" s="13">
        <f t="shared" si="3"/>
        <v>2019.0666666666666</v>
      </c>
      <c r="V12" s="23">
        <v>2018</v>
      </c>
      <c r="W12" s="24">
        <f t="shared" si="0"/>
        <v>9</v>
      </c>
      <c r="X12" s="28">
        <f t="shared" si="4"/>
        <v>43344</v>
      </c>
      <c r="Y12" s="24">
        <f t="shared" si="7"/>
        <v>76303</v>
      </c>
      <c r="Z12" s="24">
        <f t="shared" si="6"/>
        <v>59556</v>
      </c>
      <c r="AA12" s="24">
        <f t="shared" si="6"/>
        <v>398416</v>
      </c>
      <c r="AB12" s="30">
        <f t="shared" si="5"/>
        <v>0.74352490609579458</v>
      </c>
      <c r="AF12" s="24" t="s">
        <v>21</v>
      </c>
      <c r="AG12" s="24">
        <v>6</v>
      </c>
    </row>
    <row r="13" spans="1:33" ht="18" customHeight="1" x14ac:dyDescent="0.3">
      <c r="A13" s="2">
        <v>2018</v>
      </c>
      <c r="B13" s="2" t="s">
        <v>40</v>
      </c>
      <c r="C13" s="2" t="s">
        <v>25</v>
      </c>
      <c r="D13" s="2">
        <v>22378</v>
      </c>
      <c r="E13" s="2">
        <v>19129</v>
      </c>
      <c r="F13" s="2">
        <v>55746</v>
      </c>
      <c r="G13" s="2">
        <v>31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N13" s="12">
        <f t="shared" si="1"/>
        <v>721.87096774193549</v>
      </c>
      <c r="O13">
        <f t="shared" si="2"/>
        <v>617.06451612903231</v>
      </c>
      <c r="P13" s="13">
        <f t="shared" si="3"/>
        <v>1798.258064516129</v>
      </c>
      <c r="V13" s="23">
        <v>2018</v>
      </c>
      <c r="W13" s="24">
        <f t="shared" si="0"/>
        <v>10</v>
      </c>
      <c r="X13" s="28">
        <f t="shared" si="4"/>
        <v>43374</v>
      </c>
      <c r="Y13" s="24">
        <f t="shared" si="7"/>
        <v>98681</v>
      </c>
      <c r="Z13" s="24">
        <f t="shared" si="6"/>
        <v>78685</v>
      </c>
      <c r="AA13" s="24">
        <f t="shared" si="6"/>
        <v>454162</v>
      </c>
      <c r="AB13" s="30">
        <f t="shared" si="5"/>
        <v>0.71355793354154928</v>
      </c>
      <c r="AF13" s="24" t="s">
        <v>22</v>
      </c>
      <c r="AG13" s="24">
        <v>7</v>
      </c>
    </row>
    <row r="14" spans="1:33" ht="18" customHeight="1" x14ac:dyDescent="0.3">
      <c r="A14" s="2">
        <v>2018</v>
      </c>
      <c r="B14" s="2" t="s">
        <v>40</v>
      </c>
      <c r="C14" s="2" t="s">
        <v>26</v>
      </c>
      <c r="D14" s="2">
        <v>21824</v>
      </c>
      <c r="E14" s="2">
        <v>20679</v>
      </c>
      <c r="F14" s="2">
        <v>50154</v>
      </c>
      <c r="G14" s="2">
        <v>30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N14" s="12">
        <f t="shared" si="1"/>
        <v>727.4666666666667</v>
      </c>
      <c r="O14">
        <f t="shared" si="2"/>
        <v>689.3</v>
      </c>
      <c r="P14" s="13">
        <f t="shared" si="3"/>
        <v>1671.8</v>
      </c>
      <c r="V14" s="23">
        <v>2018</v>
      </c>
      <c r="W14" s="24">
        <f t="shared" si="0"/>
        <v>11</v>
      </c>
      <c r="X14" s="28">
        <f t="shared" si="4"/>
        <v>43405</v>
      </c>
      <c r="Y14" s="24">
        <f t="shared" si="7"/>
        <v>120505</v>
      </c>
      <c r="Z14" s="24">
        <f t="shared" si="6"/>
        <v>99364</v>
      </c>
      <c r="AA14" s="24">
        <f t="shared" si="6"/>
        <v>504316</v>
      </c>
      <c r="AB14" s="30">
        <f t="shared" si="5"/>
        <v>0.69679624329656287</v>
      </c>
      <c r="AF14" s="24" t="s">
        <v>23</v>
      </c>
      <c r="AG14" s="24">
        <v>8</v>
      </c>
    </row>
    <row r="15" spans="1:33" ht="18" customHeight="1" x14ac:dyDescent="0.3">
      <c r="A15" s="2">
        <v>2018</v>
      </c>
      <c r="B15" s="2" t="s">
        <v>40</v>
      </c>
      <c r="C15" s="2" t="s">
        <v>27</v>
      </c>
      <c r="D15" s="2">
        <v>20814</v>
      </c>
      <c r="E15" s="2">
        <v>20634</v>
      </c>
      <c r="F15" s="2">
        <v>49607</v>
      </c>
      <c r="G15" s="2">
        <v>31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N15" s="12">
        <f t="shared" si="1"/>
        <v>671.41935483870964</v>
      </c>
      <c r="O15">
        <f t="shared" si="2"/>
        <v>665.61290322580646</v>
      </c>
      <c r="P15" s="13">
        <f t="shared" si="3"/>
        <v>1600.2258064516129</v>
      </c>
      <c r="V15" s="23">
        <v>2018</v>
      </c>
      <c r="W15" s="24">
        <f t="shared" si="0"/>
        <v>12</v>
      </c>
      <c r="X15" s="28">
        <f t="shared" si="4"/>
        <v>43435</v>
      </c>
      <c r="Y15" s="24">
        <f t="shared" si="7"/>
        <v>141319</v>
      </c>
      <c r="Z15" s="24">
        <f t="shared" si="6"/>
        <v>119998</v>
      </c>
      <c r="AA15" s="24">
        <f t="shared" si="6"/>
        <v>553923</v>
      </c>
      <c r="AB15" s="30">
        <f t="shared" si="5"/>
        <v>0.70443475667769562</v>
      </c>
      <c r="AF15" s="24" t="s">
        <v>24</v>
      </c>
      <c r="AG15" s="24">
        <v>9</v>
      </c>
    </row>
    <row r="16" spans="1:33" ht="18" customHeight="1" x14ac:dyDescent="0.3">
      <c r="A16" s="2">
        <v>2019</v>
      </c>
      <c r="B16" s="2" t="s">
        <v>40</v>
      </c>
      <c r="C16" s="2" t="s">
        <v>28</v>
      </c>
      <c r="D16" s="2">
        <v>18118</v>
      </c>
      <c r="E16" s="2">
        <v>19105</v>
      </c>
      <c r="F16" s="2">
        <v>62593</v>
      </c>
      <c r="G16" s="2">
        <v>31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N16" s="12">
        <f t="shared" si="1"/>
        <v>584.45161290322585</v>
      </c>
      <c r="O16">
        <f t="shared" si="2"/>
        <v>616.29032258064512</v>
      </c>
      <c r="P16" s="13">
        <f t="shared" si="3"/>
        <v>2019.1290322580646</v>
      </c>
      <c r="V16" s="23">
        <v>2018</v>
      </c>
      <c r="W16" s="24">
        <f t="shared" si="0"/>
        <v>1</v>
      </c>
      <c r="X16" s="28">
        <f t="shared" si="4"/>
        <v>43101</v>
      </c>
      <c r="Y16" s="24">
        <f t="shared" si="7"/>
        <v>159437</v>
      </c>
      <c r="Z16" s="24">
        <f t="shared" si="6"/>
        <v>139103</v>
      </c>
      <c r="AA16" s="24">
        <f t="shared" si="6"/>
        <v>616516</v>
      </c>
      <c r="AB16" s="30">
        <f t="shared" si="5"/>
        <v>0.77552006541859231</v>
      </c>
      <c r="AF16" s="24" t="s">
        <v>25</v>
      </c>
      <c r="AG16" s="24">
        <v>10</v>
      </c>
    </row>
    <row r="17" spans="1:33" ht="18" customHeight="1" x14ac:dyDescent="0.3">
      <c r="A17" s="2">
        <v>2019</v>
      </c>
      <c r="B17" s="2" t="s">
        <v>40</v>
      </c>
      <c r="C17" s="2" t="s">
        <v>29</v>
      </c>
      <c r="D17" s="2">
        <v>15819</v>
      </c>
      <c r="E17" s="2">
        <v>19499</v>
      </c>
      <c r="F17" s="2">
        <v>54215</v>
      </c>
      <c r="G17" s="2">
        <v>28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N17" s="12">
        <f t="shared" si="1"/>
        <v>564.96428571428567</v>
      </c>
      <c r="O17">
        <f t="shared" si="2"/>
        <v>696.39285714285711</v>
      </c>
      <c r="P17" s="13">
        <f t="shared" si="3"/>
        <v>1936.25</v>
      </c>
      <c r="V17" s="23">
        <v>2019</v>
      </c>
      <c r="W17" s="24">
        <f t="shared" si="0"/>
        <v>2</v>
      </c>
      <c r="X17" s="28">
        <f t="shared" si="4"/>
        <v>43497</v>
      </c>
      <c r="Y17" s="24">
        <f t="shared" si="7"/>
        <v>175256</v>
      </c>
      <c r="Z17" s="24">
        <f t="shared" si="6"/>
        <v>158602</v>
      </c>
      <c r="AA17" s="24">
        <f t="shared" si="6"/>
        <v>670731</v>
      </c>
      <c r="AB17" s="30">
        <f t="shared" si="5"/>
        <v>0.77412399691578371</v>
      </c>
      <c r="AF17" s="24" t="s">
        <v>26</v>
      </c>
      <c r="AG17" s="24">
        <v>11</v>
      </c>
    </row>
    <row r="18" spans="1:33" ht="18" customHeight="1" x14ac:dyDescent="0.3">
      <c r="A18" s="2">
        <v>2019</v>
      </c>
      <c r="B18" s="2" t="s">
        <v>40</v>
      </c>
      <c r="C18" s="2" t="s">
        <v>18</v>
      </c>
      <c r="D18" s="2">
        <v>16541</v>
      </c>
      <c r="E18" s="2">
        <v>21825</v>
      </c>
      <c r="F18" s="2">
        <v>51541</v>
      </c>
      <c r="G18" s="2">
        <v>31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N18" s="12">
        <f t="shared" si="1"/>
        <v>533.58064516129036</v>
      </c>
      <c r="O18">
        <f t="shared" si="2"/>
        <v>704.0322580645161</v>
      </c>
      <c r="P18" s="13">
        <f t="shared" si="3"/>
        <v>1662.6129032258063</v>
      </c>
      <c r="V18" s="23">
        <v>2019</v>
      </c>
      <c r="W18" s="24">
        <f t="shared" si="0"/>
        <v>3</v>
      </c>
      <c r="X18" s="28">
        <f t="shared" si="4"/>
        <v>43525</v>
      </c>
      <c r="Y18" s="24">
        <f t="shared" si="7"/>
        <v>191797</v>
      </c>
      <c r="Z18" s="24">
        <f t="shared" si="6"/>
        <v>180427</v>
      </c>
      <c r="AA18" s="24">
        <f t="shared" si="6"/>
        <v>722272</v>
      </c>
      <c r="AB18" s="30">
        <f t="shared" si="5"/>
        <v>0.75704297758585237</v>
      </c>
      <c r="AF18" s="24" t="s">
        <v>27</v>
      </c>
      <c r="AG18" s="24">
        <v>12</v>
      </c>
    </row>
    <row r="19" spans="1:33" ht="18" customHeight="1" x14ac:dyDescent="0.3">
      <c r="A19" s="2">
        <v>2019</v>
      </c>
      <c r="B19" s="2" t="s">
        <v>40</v>
      </c>
      <c r="C19" s="2" t="s">
        <v>19</v>
      </c>
      <c r="D19" s="2">
        <v>12301</v>
      </c>
      <c r="E19" s="2">
        <v>16941</v>
      </c>
      <c r="F19" s="2">
        <v>44921</v>
      </c>
      <c r="G19" s="2">
        <v>27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N19" s="12">
        <f t="shared" si="1"/>
        <v>455.59259259259261</v>
      </c>
      <c r="O19">
        <f t="shared" si="2"/>
        <v>627.44444444444446</v>
      </c>
      <c r="P19" s="13">
        <f t="shared" si="3"/>
        <v>1663.7407407407406</v>
      </c>
      <c r="V19" s="23">
        <v>2019</v>
      </c>
      <c r="W19" s="24">
        <f t="shared" si="0"/>
        <v>4</v>
      </c>
      <c r="X19" s="28">
        <f t="shared" si="4"/>
        <v>43556</v>
      </c>
      <c r="Y19" s="24">
        <f t="shared" si="7"/>
        <v>204098</v>
      </c>
      <c r="Z19" s="24">
        <f t="shared" si="6"/>
        <v>197368</v>
      </c>
      <c r="AA19" s="24">
        <f t="shared" si="6"/>
        <v>767193</v>
      </c>
      <c r="AB19" s="30">
        <f t="shared" si="5"/>
        <v>0.78503023312711895</v>
      </c>
    </row>
    <row r="20" spans="1:33" ht="18" customHeight="1" x14ac:dyDescent="0.3">
      <c r="A20" s="2">
        <v>2019</v>
      </c>
      <c r="B20" s="2" t="s">
        <v>40</v>
      </c>
      <c r="C20" s="2" t="s">
        <v>20</v>
      </c>
      <c r="D20" s="2">
        <v>2851</v>
      </c>
      <c r="E20" s="2">
        <v>3423</v>
      </c>
      <c r="F20" s="2">
        <v>16627</v>
      </c>
      <c r="G20" s="2">
        <v>18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N20" s="12">
        <f t="shared" si="1"/>
        <v>158.38888888888889</v>
      </c>
      <c r="O20">
        <f t="shared" si="2"/>
        <v>190.16666666666666</v>
      </c>
      <c r="P20" s="13">
        <f t="shared" si="3"/>
        <v>923.72222222222217</v>
      </c>
      <c r="V20" s="23">
        <v>2019</v>
      </c>
      <c r="W20" s="24">
        <f t="shared" si="0"/>
        <v>5</v>
      </c>
      <c r="X20" s="28">
        <f t="shared" si="4"/>
        <v>43586</v>
      </c>
      <c r="Y20" s="24">
        <f t="shared" si="7"/>
        <v>206949</v>
      </c>
      <c r="Z20" s="24">
        <f t="shared" si="6"/>
        <v>200791</v>
      </c>
      <c r="AA20" s="24">
        <f t="shared" si="6"/>
        <v>783820</v>
      </c>
      <c r="AB20" s="30">
        <f t="shared" si="5"/>
        <v>0.85362973611253723</v>
      </c>
    </row>
    <row r="21" spans="1:33" ht="18" customHeight="1" x14ac:dyDescent="0.3">
      <c r="A21" s="2">
        <v>2019</v>
      </c>
      <c r="B21" s="2" t="s">
        <v>40</v>
      </c>
      <c r="C21" s="2" t="s">
        <v>21</v>
      </c>
      <c r="D21" s="2">
        <v>10798</v>
      </c>
      <c r="E21" s="2">
        <v>9997</v>
      </c>
      <c r="F21" s="2">
        <v>33876</v>
      </c>
      <c r="G21" s="2">
        <v>30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N21" s="12">
        <f t="shared" si="1"/>
        <v>359.93333333333334</v>
      </c>
      <c r="O21">
        <f t="shared" si="2"/>
        <v>333.23333333333335</v>
      </c>
      <c r="P21" s="13">
        <f t="shared" si="3"/>
        <v>1129.2</v>
      </c>
      <c r="V21" s="23">
        <v>2019</v>
      </c>
      <c r="W21" s="24">
        <f t="shared" si="0"/>
        <v>6</v>
      </c>
      <c r="X21" s="28">
        <f t="shared" si="4"/>
        <v>43617</v>
      </c>
      <c r="Y21" s="24">
        <f t="shared" si="7"/>
        <v>217747</v>
      </c>
      <c r="Z21" s="24">
        <f t="shared" si="6"/>
        <v>210788</v>
      </c>
      <c r="AA21" s="24">
        <f t="shared" si="6"/>
        <v>817696</v>
      </c>
      <c r="AB21" s="30">
        <f t="shared" si="5"/>
        <v>0.75829341451403498</v>
      </c>
    </row>
    <row r="22" spans="1:33" ht="18" customHeight="1" x14ac:dyDescent="0.3">
      <c r="A22" s="2">
        <v>2019</v>
      </c>
      <c r="B22" s="2" t="s">
        <v>40</v>
      </c>
      <c r="C22" s="2" t="s">
        <v>22</v>
      </c>
      <c r="D22" s="2">
        <v>15284</v>
      </c>
      <c r="E22" s="2">
        <v>21300</v>
      </c>
      <c r="F22" s="2">
        <v>58729</v>
      </c>
      <c r="G22" s="2">
        <v>29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N22" s="12">
        <f t="shared" si="1"/>
        <v>527.0344827586207</v>
      </c>
      <c r="O22">
        <f t="shared" si="2"/>
        <v>734.48275862068965</v>
      </c>
      <c r="P22" s="13">
        <f t="shared" si="3"/>
        <v>2025.1379310344828</v>
      </c>
      <c r="V22" s="23">
        <v>2019</v>
      </c>
      <c r="W22" s="24">
        <f t="shared" si="0"/>
        <v>7</v>
      </c>
      <c r="X22" s="28">
        <f t="shared" si="4"/>
        <v>43647</v>
      </c>
      <c r="Y22" s="24">
        <f t="shared" si="7"/>
        <v>233031</v>
      </c>
      <c r="Z22" s="24">
        <f t="shared" si="6"/>
        <v>232088</v>
      </c>
      <c r="AA22" s="24">
        <f t="shared" si="6"/>
        <v>876425</v>
      </c>
      <c r="AB22" s="30">
        <f t="shared" si="5"/>
        <v>0.7934957372353505</v>
      </c>
    </row>
    <row r="23" spans="1:33" ht="18" customHeight="1" x14ac:dyDescent="0.3">
      <c r="A23" s="2">
        <v>2019</v>
      </c>
      <c r="B23" s="2" t="s">
        <v>40</v>
      </c>
      <c r="C23" s="2" t="s">
        <v>23</v>
      </c>
      <c r="D23" s="2">
        <v>14638</v>
      </c>
      <c r="E23" s="2">
        <v>27121</v>
      </c>
      <c r="F23" s="2">
        <v>53307</v>
      </c>
      <c r="G23" s="2">
        <v>31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N23" s="12">
        <f t="shared" si="1"/>
        <v>472.19354838709677</v>
      </c>
      <c r="O23">
        <f t="shared" si="2"/>
        <v>874.87096774193549</v>
      </c>
      <c r="P23" s="13">
        <f t="shared" si="3"/>
        <v>1719.5806451612902</v>
      </c>
      <c r="V23" s="23">
        <v>2019</v>
      </c>
      <c r="W23" s="24">
        <f t="shared" si="0"/>
        <v>8</v>
      </c>
      <c r="X23" s="28">
        <f t="shared" si="4"/>
        <v>43678</v>
      </c>
      <c r="Y23" s="24">
        <f t="shared" si="7"/>
        <v>247669</v>
      </c>
      <c r="Z23" s="24">
        <f t="shared" si="6"/>
        <v>259209</v>
      </c>
      <c r="AA23" s="24">
        <f t="shared" si="6"/>
        <v>929732</v>
      </c>
      <c r="AB23" s="30">
        <f t="shared" si="5"/>
        <v>0.78456104201928034</v>
      </c>
    </row>
    <row r="24" spans="1:33" ht="18" customHeight="1" x14ac:dyDescent="0.3">
      <c r="A24" s="2">
        <v>2019</v>
      </c>
      <c r="B24" s="2" t="s">
        <v>40</v>
      </c>
      <c r="C24" s="2" t="s">
        <v>24</v>
      </c>
      <c r="D24" s="2">
        <v>12473</v>
      </c>
      <c r="E24" s="2">
        <v>22862</v>
      </c>
      <c r="F24" s="2">
        <v>52604</v>
      </c>
      <c r="G24" s="2">
        <v>30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N24" s="12">
        <f t="shared" si="1"/>
        <v>415.76666666666665</v>
      </c>
      <c r="O24">
        <f t="shared" si="2"/>
        <v>762.06666666666672</v>
      </c>
      <c r="P24" s="13">
        <f t="shared" si="3"/>
        <v>1753.4666666666667</v>
      </c>
      <c r="V24" s="23">
        <v>2019</v>
      </c>
      <c r="W24" s="24">
        <f t="shared" si="0"/>
        <v>9</v>
      </c>
      <c r="X24" s="28">
        <f t="shared" si="4"/>
        <v>43709</v>
      </c>
      <c r="Y24" s="24">
        <f t="shared" si="7"/>
        <v>260142</v>
      </c>
      <c r="Z24" s="24">
        <f t="shared" si="6"/>
        <v>282071</v>
      </c>
      <c r="AA24" s="24">
        <f t="shared" si="6"/>
        <v>982336</v>
      </c>
      <c r="AB24" s="30">
        <f t="shared" si="5"/>
        <v>0.80833474192110888</v>
      </c>
    </row>
    <row r="25" spans="1:33" ht="18" customHeight="1" x14ac:dyDescent="0.3">
      <c r="A25" s="2">
        <v>2019</v>
      </c>
      <c r="B25" s="2" t="s">
        <v>40</v>
      </c>
      <c r="C25" s="2" t="s">
        <v>25</v>
      </c>
      <c r="D25" s="2">
        <v>11728</v>
      </c>
      <c r="E25" s="2">
        <v>24561</v>
      </c>
      <c r="F25" s="2">
        <v>42654</v>
      </c>
      <c r="G25" s="2">
        <v>31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N25" s="12">
        <f t="shared" si="1"/>
        <v>378.32258064516128</v>
      </c>
      <c r="O25">
        <f t="shared" si="2"/>
        <v>792.29032258064512</v>
      </c>
      <c r="P25" s="13">
        <f t="shared" si="3"/>
        <v>1375.9354838709678</v>
      </c>
      <c r="V25" s="23">
        <v>2019</v>
      </c>
      <c r="W25" s="24">
        <f t="shared" si="0"/>
        <v>10</v>
      </c>
      <c r="X25" s="28">
        <f t="shared" si="4"/>
        <v>43739</v>
      </c>
      <c r="Y25" s="24">
        <f t="shared" si="7"/>
        <v>271870</v>
      </c>
      <c r="Z25" s="24">
        <f t="shared" si="6"/>
        <v>306632</v>
      </c>
      <c r="AA25" s="24">
        <f t="shared" si="6"/>
        <v>1024990</v>
      </c>
      <c r="AB25" s="30">
        <f t="shared" si="5"/>
        <v>0.78434040675223415</v>
      </c>
    </row>
    <row r="26" spans="1:33" ht="18" customHeight="1" x14ac:dyDescent="0.3">
      <c r="A26" s="2">
        <v>2019</v>
      </c>
      <c r="B26" s="2" t="s">
        <v>40</v>
      </c>
      <c r="C26" s="2" t="s">
        <v>26</v>
      </c>
      <c r="D26" s="2">
        <v>9597</v>
      </c>
      <c r="E26" s="2">
        <v>17668</v>
      </c>
      <c r="F26" s="2">
        <v>31617</v>
      </c>
      <c r="G26" s="2">
        <v>28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N26" s="12">
        <f t="shared" si="1"/>
        <v>342.75</v>
      </c>
      <c r="O26">
        <f t="shared" si="2"/>
        <v>631</v>
      </c>
      <c r="P26" s="13">
        <f t="shared" si="3"/>
        <v>1129.1785714285713</v>
      </c>
      <c r="V26" s="23">
        <v>2019</v>
      </c>
      <c r="W26" s="24">
        <f t="shared" si="0"/>
        <v>11</v>
      </c>
      <c r="X26" s="28">
        <f t="shared" si="4"/>
        <v>43770</v>
      </c>
      <c r="Y26" s="24">
        <f t="shared" si="7"/>
        <v>281467</v>
      </c>
      <c r="Z26" s="24">
        <f t="shared" si="6"/>
        <v>324300</v>
      </c>
      <c r="AA26" s="24">
        <f t="shared" si="6"/>
        <v>1056607</v>
      </c>
      <c r="AB26" s="30">
        <f t="shared" si="5"/>
        <v>0.76714223322172082</v>
      </c>
    </row>
    <row r="27" spans="1:33" ht="18" customHeight="1" x14ac:dyDescent="0.3">
      <c r="A27" s="2">
        <v>2019</v>
      </c>
      <c r="B27" s="2" t="s">
        <v>40</v>
      </c>
      <c r="C27" s="2" t="s">
        <v>27</v>
      </c>
      <c r="D27" s="2">
        <v>11285</v>
      </c>
      <c r="E27" s="2">
        <v>23572</v>
      </c>
      <c r="F27" s="2">
        <v>52786</v>
      </c>
      <c r="G27" s="2">
        <v>31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N27" s="12">
        <f t="shared" si="1"/>
        <v>364.03225806451616</v>
      </c>
      <c r="O27">
        <f t="shared" si="2"/>
        <v>760.38709677419354</v>
      </c>
      <c r="P27" s="13">
        <f t="shared" si="3"/>
        <v>1702.7741935483871</v>
      </c>
      <c r="V27" s="23">
        <v>2019</v>
      </c>
      <c r="W27" s="24">
        <f t="shared" si="0"/>
        <v>12</v>
      </c>
      <c r="X27" s="28">
        <f t="shared" si="4"/>
        <v>43800</v>
      </c>
      <c r="Y27" s="24">
        <f t="shared" si="7"/>
        <v>292752</v>
      </c>
      <c r="Z27" s="24">
        <f t="shared" si="6"/>
        <v>347872</v>
      </c>
      <c r="AA27" s="24">
        <f t="shared" si="6"/>
        <v>1109393</v>
      </c>
      <c r="AB27" s="30">
        <f t="shared" si="5"/>
        <v>0.82386727224485334</v>
      </c>
    </row>
    <row r="28" spans="1:33" ht="18" customHeight="1" x14ac:dyDescent="0.3">
      <c r="A28" s="2">
        <v>2020</v>
      </c>
      <c r="B28" s="2" t="s">
        <v>40</v>
      </c>
      <c r="C28" s="2" t="s">
        <v>28</v>
      </c>
      <c r="D28" s="2">
        <v>9290</v>
      </c>
      <c r="E28" s="2">
        <v>21109</v>
      </c>
      <c r="F28" s="2">
        <v>45446</v>
      </c>
      <c r="G28" s="2">
        <v>31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N28" s="12">
        <f t="shared" si="1"/>
        <v>299.67741935483872</v>
      </c>
      <c r="O28">
        <f t="shared" si="2"/>
        <v>680.93548387096769</v>
      </c>
      <c r="P28" s="13">
        <f t="shared" si="3"/>
        <v>1466</v>
      </c>
      <c r="V28" s="23">
        <v>2019</v>
      </c>
      <c r="W28" s="24">
        <f t="shared" si="0"/>
        <v>1</v>
      </c>
      <c r="X28" s="28">
        <f t="shared" si="4"/>
        <v>43466</v>
      </c>
      <c r="Y28" s="24">
        <f t="shared" si="7"/>
        <v>302042</v>
      </c>
      <c r="Z28" s="24">
        <f t="shared" si="6"/>
        <v>368981</v>
      </c>
      <c r="AA28" s="24">
        <f t="shared" si="6"/>
        <v>1154839</v>
      </c>
      <c r="AB28" s="30">
        <f t="shared" si="5"/>
        <v>0.83027623501900027</v>
      </c>
    </row>
    <row r="29" spans="1:33" ht="18" customHeight="1" x14ac:dyDescent="0.3">
      <c r="A29" s="2">
        <v>2020</v>
      </c>
      <c r="B29" s="2" t="s">
        <v>40</v>
      </c>
      <c r="C29" s="2" t="s">
        <v>29</v>
      </c>
      <c r="D29" s="2">
        <v>4256</v>
      </c>
      <c r="E29" s="2">
        <v>7168</v>
      </c>
      <c r="F29" s="2">
        <v>9971</v>
      </c>
      <c r="G29" s="2">
        <v>15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N29" s="12">
        <f t="shared" si="1"/>
        <v>283.73333333333335</v>
      </c>
      <c r="O29">
        <f t="shared" si="2"/>
        <v>477.86666666666667</v>
      </c>
      <c r="P29" s="13">
        <f t="shared" si="3"/>
        <v>664.73333333333335</v>
      </c>
      <c r="V29" s="23">
        <v>2020</v>
      </c>
      <c r="W29" s="24">
        <f t="shared" si="0"/>
        <v>2</v>
      </c>
      <c r="X29" s="28">
        <f t="shared" si="4"/>
        <v>43862</v>
      </c>
      <c r="Y29" s="24">
        <f t="shared" si="7"/>
        <v>306298</v>
      </c>
      <c r="Z29" s="24">
        <f t="shared" si="6"/>
        <v>376149</v>
      </c>
      <c r="AA29" s="24">
        <f t="shared" si="6"/>
        <v>1164810</v>
      </c>
      <c r="AB29" s="30">
        <f t="shared" si="5"/>
        <v>0.70085049553665568</v>
      </c>
    </row>
    <row r="30" spans="1:33" ht="18" customHeight="1" x14ac:dyDescent="0.3">
      <c r="A30" s="2">
        <v>2020</v>
      </c>
      <c r="B30" s="2" t="s">
        <v>40</v>
      </c>
      <c r="C30" s="2" t="s">
        <v>18</v>
      </c>
      <c r="D30" s="2">
        <v>9156</v>
      </c>
      <c r="E30" s="2">
        <v>14933</v>
      </c>
      <c r="F30" s="2">
        <v>26937</v>
      </c>
      <c r="G30" s="2">
        <v>31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N30" s="12">
        <f t="shared" si="1"/>
        <v>295.35483870967744</v>
      </c>
      <c r="O30">
        <f t="shared" si="2"/>
        <v>481.70967741935482</v>
      </c>
      <c r="P30" s="13">
        <f t="shared" si="3"/>
        <v>868.93548387096769</v>
      </c>
      <c r="V30" s="23">
        <v>2020</v>
      </c>
      <c r="W30" s="24">
        <f t="shared" si="0"/>
        <v>3</v>
      </c>
      <c r="X30" s="28">
        <f t="shared" si="4"/>
        <v>43891</v>
      </c>
      <c r="Y30" s="24">
        <f t="shared" si="7"/>
        <v>315454</v>
      </c>
      <c r="Z30" s="24">
        <f t="shared" si="6"/>
        <v>391082</v>
      </c>
      <c r="AA30" s="24">
        <f t="shared" si="6"/>
        <v>1191747</v>
      </c>
      <c r="AB30" s="30">
        <f t="shared" si="5"/>
        <v>0.74632200149613503</v>
      </c>
    </row>
    <row r="31" spans="1:33" ht="18" customHeight="1" x14ac:dyDescent="0.3">
      <c r="A31" s="2">
        <v>2020</v>
      </c>
      <c r="B31" s="2" t="s">
        <v>40</v>
      </c>
      <c r="C31" s="2" t="s">
        <v>19</v>
      </c>
      <c r="D31" s="2">
        <v>8509</v>
      </c>
      <c r="E31" s="2">
        <v>15424</v>
      </c>
      <c r="F31" s="2">
        <v>25830</v>
      </c>
      <c r="G31" s="2">
        <v>30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N31" s="12">
        <f t="shared" si="1"/>
        <v>283.63333333333333</v>
      </c>
      <c r="O31">
        <f t="shared" si="2"/>
        <v>514.13333333333333</v>
      </c>
      <c r="P31" s="13">
        <f t="shared" si="3"/>
        <v>861</v>
      </c>
      <c r="V31" s="23">
        <v>2020</v>
      </c>
      <c r="W31" s="24">
        <f t="shared" si="0"/>
        <v>4</v>
      </c>
      <c r="X31" s="28">
        <f t="shared" si="4"/>
        <v>43922</v>
      </c>
      <c r="Y31" s="24">
        <f t="shared" si="7"/>
        <v>323963</v>
      </c>
      <c r="Z31" s="24">
        <f t="shared" si="6"/>
        <v>406506</v>
      </c>
      <c r="AA31" s="24">
        <f t="shared" si="6"/>
        <v>1217577</v>
      </c>
      <c r="AB31" s="30">
        <f t="shared" si="5"/>
        <v>0.75220594659133933</v>
      </c>
    </row>
    <row r="32" spans="1:33" ht="18" customHeight="1" x14ac:dyDescent="0.3">
      <c r="A32" s="2">
        <v>2020</v>
      </c>
      <c r="B32" s="2" t="s">
        <v>40</v>
      </c>
      <c r="C32" s="2" t="s">
        <v>20</v>
      </c>
      <c r="D32" s="2">
        <v>8107</v>
      </c>
      <c r="E32" s="2">
        <v>16616</v>
      </c>
      <c r="F32" s="2">
        <v>25372</v>
      </c>
      <c r="G32" s="2">
        <v>31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N32" s="12">
        <f t="shared" si="1"/>
        <v>261.51612903225805</v>
      </c>
      <c r="O32">
        <f t="shared" si="2"/>
        <v>536</v>
      </c>
      <c r="P32" s="13">
        <f t="shared" si="3"/>
        <v>818.45161290322585</v>
      </c>
      <c r="V32" s="23">
        <v>2020</v>
      </c>
      <c r="W32" s="24">
        <f t="shared" si="0"/>
        <v>5</v>
      </c>
      <c r="X32" s="28">
        <f t="shared" si="4"/>
        <v>43952</v>
      </c>
      <c r="Y32" s="24">
        <f t="shared" si="7"/>
        <v>332070</v>
      </c>
      <c r="Z32" s="24">
        <f t="shared" si="6"/>
        <v>423122</v>
      </c>
      <c r="AA32" s="24">
        <f t="shared" si="6"/>
        <v>1242949</v>
      </c>
      <c r="AB32" s="30">
        <f t="shared" si="5"/>
        <v>0.75784820335135461</v>
      </c>
    </row>
    <row r="33" spans="1:28" ht="18" customHeight="1" x14ac:dyDescent="0.3">
      <c r="A33" s="2">
        <v>2020</v>
      </c>
      <c r="B33" s="2" t="s">
        <v>40</v>
      </c>
      <c r="C33" s="2" t="s">
        <v>21</v>
      </c>
      <c r="D33" s="2">
        <v>6125</v>
      </c>
      <c r="E33" s="2">
        <v>11677</v>
      </c>
      <c r="F33" s="2">
        <v>14945</v>
      </c>
      <c r="G33" s="2">
        <v>27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N33" s="12">
        <f t="shared" si="1"/>
        <v>226.85185185185185</v>
      </c>
      <c r="O33">
        <f t="shared" si="2"/>
        <v>432.48148148148147</v>
      </c>
      <c r="P33" s="13">
        <f t="shared" si="3"/>
        <v>553.51851851851848</v>
      </c>
      <c r="V33" s="23">
        <v>2020</v>
      </c>
      <c r="W33" s="24">
        <f t="shared" si="0"/>
        <v>6</v>
      </c>
      <c r="X33" s="28">
        <f t="shared" si="4"/>
        <v>43983</v>
      </c>
      <c r="Y33" s="24">
        <f t="shared" si="7"/>
        <v>338195</v>
      </c>
      <c r="Z33" s="24">
        <f t="shared" si="6"/>
        <v>434799</v>
      </c>
      <c r="AA33" s="24">
        <f t="shared" si="6"/>
        <v>1257894</v>
      </c>
      <c r="AB33" s="30">
        <f t="shared" si="5"/>
        <v>0.70930232558139539</v>
      </c>
    </row>
    <row r="34" spans="1:28" ht="18" customHeight="1" x14ac:dyDescent="0.3">
      <c r="A34" s="2">
        <v>2020</v>
      </c>
      <c r="B34" s="2" t="s">
        <v>40</v>
      </c>
      <c r="C34" s="2" t="s">
        <v>22</v>
      </c>
      <c r="D34" s="2">
        <v>6688</v>
      </c>
      <c r="E34" s="2">
        <v>14024</v>
      </c>
      <c r="F34" s="2">
        <v>19171</v>
      </c>
      <c r="G34" s="2">
        <v>31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N34" s="12">
        <f t="shared" si="1"/>
        <v>215.74193548387098</v>
      </c>
      <c r="O34">
        <f t="shared" si="2"/>
        <v>452.38709677419354</v>
      </c>
      <c r="P34" s="13">
        <f t="shared" si="3"/>
        <v>618.41935483870964</v>
      </c>
      <c r="V34" s="23">
        <v>2020</v>
      </c>
      <c r="W34" s="24">
        <f t="shared" si="0"/>
        <v>7</v>
      </c>
      <c r="X34" s="28">
        <f t="shared" si="4"/>
        <v>44013</v>
      </c>
      <c r="Y34" s="24">
        <f t="shared" si="7"/>
        <v>344883</v>
      </c>
      <c r="Z34" s="24">
        <f t="shared" si="6"/>
        <v>448823</v>
      </c>
      <c r="AA34" s="24">
        <f t="shared" si="6"/>
        <v>1277065</v>
      </c>
      <c r="AB34" s="30">
        <f t="shared" si="5"/>
        <v>0.74136664217487147</v>
      </c>
    </row>
    <row r="35" spans="1:28" ht="18" customHeight="1" x14ac:dyDescent="0.3">
      <c r="A35" s="2">
        <v>2020</v>
      </c>
      <c r="B35" s="2" t="s">
        <v>40</v>
      </c>
      <c r="C35" s="2" t="s">
        <v>23</v>
      </c>
      <c r="D35" s="2">
        <v>6486</v>
      </c>
      <c r="E35" s="2">
        <v>13523</v>
      </c>
      <c r="F35" s="2">
        <v>19123</v>
      </c>
      <c r="G35" s="2">
        <v>31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N35" s="12">
        <f t="shared" si="1"/>
        <v>209.2258064516129</v>
      </c>
      <c r="O35">
        <f t="shared" si="2"/>
        <v>436.22580645161293</v>
      </c>
      <c r="P35" s="13">
        <f t="shared" si="3"/>
        <v>616.87096774193549</v>
      </c>
      <c r="V35" s="23">
        <v>2020</v>
      </c>
      <c r="W35" s="24">
        <f t="shared" si="0"/>
        <v>8</v>
      </c>
      <c r="X35" s="28">
        <f t="shared" si="4"/>
        <v>44044</v>
      </c>
      <c r="Y35" s="24">
        <f t="shared" si="7"/>
        <v>351369</v>
      </c>
      <c r="Z35" s="24">
        <f t="shared" si="6"/>
        <v>462346</v>
      </c>
      <c r="AA35" s="24">
        <f t="shared" si="6"/>
        <v>1296188</v>
      </c>
      <c r="AB35" s="30">
        <f t="shared" si="5"/>
        <v>0.74672966535202467</v>
      </c>
    </row>
    <row r="36" spans="1:28" ht="18" customHeight="1" x14ac:dyDescent="0.3">
      <c r="A36" s="2">
        <v>2020</v>
      </c>
      <c r="B36" s="2" t="s">
        <v>40</v>
      </c>
      <c r="C36" s="2" t="s">
        <v>24</v>
      </c>
      <c r="D36" s="2">
        <v>6034</v>
      </c>
      <c r="E36" s="2">
        <v>12533</v>
      </c>
      <c r="F36" s="2">
        <v>17615</v>
      </c>
      <c r="G36" s="2">
        <v>30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N36" s="12">
        <f t="shared" si="1"/>
        <v>201.13333333333333</v>
      </c>
      <c r="O36">
        <f t="shared" si="2"/>
        <v>417.76666666666665</v>
      </c>
      <c r="P36" s="13">
        <f t="shared" si="3"/>
        <v>587.16666666666663</v>
      </c>
      <c r="V36" s="23">
        <v>2020</v>
      </c>
      <c r="W36" s="24">
        <f t="shared" si="0"/>
        <v>9</v>
      </c>
      <c r="X36" s="28">
        <f t="shared" si="4"/>
        <v>44075</v>
      </c>
      <c r="Y36" s="24">
        <f t="shared" si="7"/>
        <v>357403</v>
      </c>
      <c r="Z36" s="24">
        <f t="shared" si="6"/>
        <v>474879</v>
      </c>
      <c r="AA36" s="24">
        <f t="shared" si="6"/>
        <v>1313803</v>
      </c>
      <c r="AB36" s="30">
        <f t="shared" si="5"/>
        <v>0.74485179077339425</v>
      </c>
    </row>
    <row r="37" spans="1:28" ht="18" customHeight="1" x14ac:dyDescent="0.3">
      <c r="A37" s="2">
        <v>2020</v>
      </c>
      <c r="B37" s="2" t="s">
        <v>40</v>
      </c>
      <c r="C37" s="2" t="s">
        <v>25</v>
      </c>
      <c r="D37" s="2">
        <v>6284</v>
      </c>
      <c r="E37" s="2">
        <v>13141</v>
      </c>
      <c r="F37" s="2">
        <v>18060</v>
      </c>
      <c r="G37" s="2">
        <v>31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N37" s="12">
        <f t="shared" si="1"/>
        <v>202.70967741935485</v>
      </c>
      <c r="O37">
        <f t="shared" si="2"/>
        <v>423.90322580645159</v>
      </c>
      <c r="P37" s="13">
        <f t="shared" si="3"/>
        <v>582.58064516129036</v>
      </c>
      <c r="V37" s="23">
        <v>2020</v>
      </c>
      <c r="W37" s="24">
        <f t="shared" si="0"/>
        <v>10</v>
      </c>
      <c r="X37" s="28">
        <f t="shared" si="4"/>
        <v>44105</v>
      </c>
      <c r="Y37" s="24">
        <f t="shared" si="7"/>
        <v>363687</v>
      </c>
      <c r="Z37" s="24">
        <f t="shared" si="6"/>
        <v>488020</v>
      </c>
      <c r="AA37" s="24">
        <f t="shared" si="6"/>
        <v>1331863</v>
      </c>
      <c r="AB37" s="30">
        <f t="shared" si="5"/>
        <v>0.74186657903384823</v>
      </c>
    </row>
    <row r="38" spans="1:28" ht="18" customHeight="1" x14ac:dyDescent="0.3">
      <c r="A38" s="2">
        <v>2020</v>
      </c>
      <c r="B38" s="2" t="s">
        <v>40</v>
      </c>
      <c r="C38" s="2" t="s">
        <v>26</v>
      </c>
      <c r="D38" s="2">
        <v>4787</v>
      </c>
      <c r="E38" s="2">
        <v>10496</v>
      </c>
      <c r="F38" s="2">
        <v>14399</v>
      </c>
      <c r="G38" s="2">
        <v>26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N38" s="12">
        <f t="shared" si="1"/>
        <v>184.11538461538461</v>
      </c>
      <c r="O38">
        <f t="shared" si="2"/>
        <v>403.69230769230768</v>
      </c>
      <c r="P38" s="13">
        <f t="shared" si="3"/>
        <v>553.80769230769226</v>
      </c>
      <c r="V38" s="23">
        <v>2020</v>
      </c>
      <c r="W38" s="24">
        <f t="shared" si="0"/>
        <v>11</v>
      </c>
      <c r="X38" s="28">
        <f t="shared" si="4"/>
        <v>44136</v>
      </c>
      <c r="Y38" s="24">
        <f t="shared" si="7"/>
        <v>368474</v>
      </c>
      <c r="Z38" s="24">
        <f t="shared" si="6"/>
        <v>498516</v>
      </c>
      <c r="AA38" s="24">
        <f t="shared" si="6"/>
        <v>1346262</v>
      </c>
      <c r="AB38" s="30">
        <f t="shared" si="5"/>
        <v>0.7504951527155217</v>
      </c>
    </row>
    <row r="39" spans="1:28" ht="18" customHeight="1" x14ac:dyDescent="0.3">
      <c r="A39" s="2">
        <v>2020</v>
      </c>
      <c r="B39" s="2" t="s">
        <v>40</v>
      </c>
      <c r="C39" s="2" t="s">
        <v>27</v>
      </c>
      <c r="D39" s="2">
        <v>6649</v>
      </c>
      <c r="E39" s="2">
        <v>13188</v>
      </c>
      <c r="F39" s="2">
        <v>19197</v>
      </c>
      <c r="G39" s="2">
        <v>31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N39" s="12">
        <f t="shared" si="1"/>
        <v>214.48387096774192</v>
      </c>
      <c r="O39">
        <f t="shared" si="2"/>
        <v>425.41935483870969</v>
      </c>
      <c r="P39" s="13">
        <f t="shared" si="3"/>
        <v>619.25806451612902</v>
      </c>
      <c r="V39" s="23">
        <v>2020</v>
      </c>
      <c r="W39" s="24">
        <f t="shared" si="0"/>
        <v>12</v>
      </c>
      <c r="X39" s="28">
        <f t="shared" si="4"/>
        <v>44166</v>
      </c>
      <c r="Y39" s="24">
        <f t="shared" si="7"/>
        <v>375123</v>
      </c>
      <c r="Z39" s="24">
        <f t="shared" si="6"/>
        <v>511704</v>
      </c>
      <c r="AA39" s="24">
        <f t="shared" si="6"/>
        <v>1365459</v>
      </c>
      <c r="AB39" s="30">
        <f t="shared" si="5"/>
        <v>0.74274549253269362</v>
      </c>
    </row>
    <row r="40" spans="1:28" ht="18" customHeight="1" x14ac:dyDescent="0.3">
      <c r="A40" s="2">
        <v>2021</v>
      </c>
      <c r="B40" s="2" t="s">
        <v>40</v>
      </c>
      <c r="C40" s="2" t="s">
        <v>28</v>
      </c>
      <c r="D40" s="2">
        <v>5653</v>
      </c>
      <c r="E40" s="2">
        <v>13189</v>
      </c>
      <c r="F40" s="2">
        <v>21092</v>
      </c>
      <c r="G40" s="2">
        <v>31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N40" s="12">
        <f t="shared" si="1"/>
        <v>182.35483870967741</v>
      </c>
      <c r="O40">
        <f t="shared" si="2"/>
        <v>425.45161290322579</v>
      </c>
      <c r="P40" s="13">
        <f t="shared" si="3"/>
        <v>680.38709677419354</v>
      </c>
      <c r="V40" s="23">
        <v>2020</v>
      </c>
      <c r="W40" s="24">
        <f t="shared" si="0"/>
        <v>1</v>
      </c>
      <c r="X40" s="28">
        <f t="shared" si="4"/>
        <v>43831</v>
      </c>
      <c r="Y40" s="24">
        <f t="shared" si="7"/>
        <v>380776</v>
      </c>
      <c r="Z40" s="24">
        <f t="shared" si="6"/>
        <v>524893</v>
      </c>
      <c r="AA40" s="24">
        <f t="shared" si="6"/>
        <v>1386551</v>
      </c>
      <c r="AB40" s="30">
        <f t="shared" si="5"/>
        <v>0.78863338941858296</v>
      </c>
    </row>
    <row r="41" spans="1:28" ht="18" customHeight="1" x14ac:dyDescent="0.3">
      <c r="A41" s="2">
        <v>2021</v>
      </c>
      <c r="B41" s="2" t="s">
        <v>40</v>
      </c>
      <c r="C41" s="2" t="s">
        <v>29</v>
      </c>
      <c r="D41" s="2">
        <v>4926</v>
      </c>
      <c r="E41" s="2">
        <v>12148</v>
      </c>
      <c r="F41" s="2">
        <v>17069</v>
      </c>
      <c r="G41" s="2">
        <v>28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N41" s="12">
        <f t="shared" si="1"/>
        <v>175.92857142857142</v>
      </c>
      <c r="O41">
        <f t="shared" si="2"/>
        <v>433.85714285714283</v>
      </c>
      <c r="P41" s="13">
        <f t="shared" si="3"/>
        <v>609.60714285714289</v>
      </c>
      <c r="V41" s="23">
        <v>2021</v>
      </c>
      <c r="W41" s="24">
        <f t="shared" si="0"/>
        <v>2</v>
      </c>
      <c r="X41" s="28">
        <f t="shared" si="4"/>
        <v>44228</v>
      </c>
      <c r="Y41" s="24">
        <f t="shared" si="7"/>
        <v>385702</v>
      </c>
      <c r="Z41" s="24">
        <f t="shared" si="6"/>
        <v>537041</v>
      </c>
      <c r="AA41" s="24">
        <f t="shared" si="6"/>
        <v>1403620</v>
      </c>
      <c r="AB41" s="30">
        <f t="shared" si="5"/>
        <v>0.77604000909297566</v>
      </c>
    </row>
    <row r="42" spans="1:28" ht="18" customHeight="1" x14ac:dyDescent="0.3">
      <c r="A42" s="2">
        <v>2021</v>
      </c>
      <c r="B42" s="2" t="s">
        <v>40</v>
      </c>
      <c r="C42" s="2" t="s">
        <v>18</v>
      </c>
      <c r="D42" s="2">
        <v>5601</v>
      </c>
      <c r="E42" s="2">
        <v>13697</v>
      </c>
      <c r="F42" s="2">
        <v>19095</v>
      </c>
      <c r="G42" s="2">
        <v>31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N42" s="12">
        <f t="shared" si="1"/>
        <v>180.67741935483872</v>
      </c>
      <c r="O42">
        <f t="shared" si="2"/>
        <v>441.83870967741933</v>
      </c>
      <c r="P42" s="13">
        <f t="shared" si="3"/>
        <v>615.9677419354839</v>
      </c>
      <c r="V42" s="23">
        <v>2021</v>
      </c>
      <c r="W42" s="24">
        <f t="shared" si="0"/>
        <v>3</v>
      </c>
      <c r="X42" s="28">
        <f t="shared" si="4"/>
        <v>44256</v>
      </c>
      <c r="Y42" s="24">
        <f t="shared" si="7"/>
        <v>391303</v>
      </c>
      <c r="Z42" s="24">
        <f t="shared" si="6"/>
        <v>550738</v>
      </c>
      <c r="AA42" s="24">
        <f t="shared" si="6"/>
        <v>1422715</v>
      </c>
      <c r="AB42" s="30">
        <f t="shared" si="5"/>
        <v>0.77320213799805637</v>
      </c>
    </row>
    <row r="43" spans="1:28" ht="18" customHeight="1" x14ac:dyDescent="0.3">
      <c r="A43" s="2">
        <v>2021</v>
      </c>
      <c r="B43" s="2" t="s">
        <v>40</v>
      </c>
      <c r="C43" s="2" t="s">
        <v>19</v>
      </c>
      <c r="D43" s="2">
        <v>4434</v>
      </c>
      <c r="E43" s="2">
        <v>12691</v>
      </c>
      <c r="F43" s="2">
        <v>16870</v>
      </c>
      <c r="G43" s="2">
        <v>30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N43" s="12">
        <f t="shared" si="1"/>
        <v>147.80000000000001</v>
      </c>
      <c r="O43">
        <f t="shared" si="2"/>
        <v>423.03333333333336</v>
      </c>
      <c r="P43" s="13">
        <f t="shared" si="3"/>
        <v>562.33333333333337</v>
      </c>
      <c r="V43" s="23">
        <v>2021</v>
      </c>
      <c r="W43" s="24">
        <f t="shared" si="0"/>
        <v>4</v>
      </c>
      <c r="X43" s="28">
        <f t="shared" si="4"/>
        <v>44287</v>
      </c>
      <c r="Y43" s="24">
        <f t="shared" si="7"/>
        <v>395737</v>
      </c>
      <c r="Z43" s="24">
        <f t="shared" si="6"/>
        <v>563429</v>
      </c>
      <c r="AA43" s="24">
        <f t="shared" si="6"/>
        <v>1439585</v>
      </c>
      <c r="AB43" s="30">
        <f t="shared" si="5"/>
        <v>0.79187007134810361</v>
      </c>
    </row>
    <row r="44" spans="1:28" ht="18" customHeight="1" x14ac:dyDescent="0.3">
      <c r="A44" s="2">
        <v>2021</v>
      </c>
      <c r="B44" s="2" t="s">
        <v>40</v>
      </c>
      <c r="C44" s="2" t="s">
        <v>20</v>
      </c>
      <c r="D44" s="2">
        <v>5270</v>
      </c>
      <c r="E44" s="2">
        <v>12542</v>
      </c>
      <c r="F44" s="2">
        <v>16076</v>
      </c>
      <c r="G44" s="2">
        <v>31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N44" s="12">
        <f t="shared" si="1"/>
        <v>170</v>
      </c>
      <c r="O44">
        <f t="shared" si="2"/>
        <v>404.58064516129031</v>
      </c>
      <c r="P44" s="13">
        <f t="shared" si="3"/>
        <v>518.58064516129036</v>
      </c>
      <c r="V44" s="31">
        <v>2021</v>
      </c>
      <c r="W44" s="32">
        <f t="shared" si="0"/>
        <v>5</v>
      </c>
      <c r="X44" s="33">
        <f t="shared" si="4"/>
        <v>44317</v>
      </c>
      <c r="Y44" s="32">
        <f t="shared" si="7"/>
        <v>401007</v>
      </c>
      <c r="Z44" s="32">
        <f t="shared" si="6"/>
        <v>575971</v>
      </c>
      <c r="AA44" s="32">
        <f t="shared" si="6"/>
        <v>1455661</v>
      </c>
      <c r="AB44" s="34">
        <f t="shared" si="5"/>
        <v>0.75311533776820017</v>
      </c>
    </row>
    <row r="45" spans="1:28" ht="18" customHeight="1" thickBot="1" x14ac:dyDescent="0.35">
      <c r="A45" s="2">
        <v>2021</v>
      </c>
      <c r="B45" s="2" t="s">
        <v>40</v>
      </c>
      <c r="C45" s="2" t="s">
        <v>21</v>
      </c>
      <c r="D45" s="2">
        <v>4601</v>
      </c>
      <c r="E45" s="2">
        <v>12371</v>
      </c>
      <c r="F45" s="2">
        <v>15920</v>
      </c>
      <c r="G45" s="2">
        <v>30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N45" s="14">
        <f t="shared" si="1"/>
        <v>153.36666666666667</v>
      </c>
      <c r="O45" s="15">
        <f t="shared" si="2"/>
        <v>412.36666666666667</v>
      </c>
      <c r="P45" s="16">
        <f t="shared" si="3"/>
        <v>530.66666666666663</v>
      </c>
      <c r="V45" s="29">
        <v>2021</v>
      </c>
      <c r="W45" s="24">
        <f t="shared" si="0"/>
        <v>6</v>
      </c>
      <c r="X45" s="28">
        <f t="shared" si="4"/>
        <v>44348</v>
      </c>
      <c r="Y45" s="24">
        <f t="shared" si="7"/>
        <v>405608</v>
      </c>
      <c r="Z45" s="24">
        <f t="shared" si="6"/>
        <v>588342</v>
      </c>
      <c r="AA45" s="24">
        <f t="shared" si="6"/>
        <v>1471581</v>
      </c>
      <c r="AB45" s="30">
        <f t="shared" si="5"/>
        <v>0.77579065347692611</v>
      </c>
    </row>
    <row r="46" spans="1:28" x14ac:dyDescent="0.3">
      <c r="V46" s="35"/>
      <c r="W46" s="36"/>
      <c r="X46" s="37"/>
      <c r="Y46" s="36"/>
      <c r="Z46" s="36"/>
      <c r="AA46" s="36"/>
      <c r="AB46" s="38"/>
    </row>
    <row r="47" spans="1:28" ht="15" thickBot="1" x14ac:dyDescent="0.35"/>
    <row r="48" spans="1:28" ht="15" thickBot="1" x14ac:dyDescent="0.35">
      <c r="B48" s="4" t="s">
        <v>54</v>
      </c>
      <c r="C48" s="5"/>
      <c r="D48" s="5">
        <f>SUM(D7:D45)</f>
        <v>405608</v>
      </c>
      <c r="E48" s="5">
        <f t="shared" ref="E48:F48" si="8">SUM(E7:E45)</f>
        <v>588342</v>
      </c>
      <c r="F48" s="6">
        <f t="shared" si="8"/>
        <v>1471581</v>
      </c>
    </row>
    <row r="50" spans="4:7" ht="15" thickBot="1" x14ac:dyDescent="0.35"/>
    <row r="51" spans="4:7" ht="15" thickBot="1" x14ac:dyDescent="0.35">
      <c r="D51" s="45" t="s">
        <v>55</v>
      </c>
      <c r="E51" s="46"/>
      <c r="F51" s="46"/>
      <c r="G51" s="6">
        <f>SUM(G7:G45)</f>
        <v>1119</v>
      </c>
    </row>
  </sheetData>
  <mergeCells count="9">
    <mergeCell ref="D51:F51"/>
    <mergeCell ref="R5:T5"/>
    <mergeCell ref="A1:L1"/>
    <mergeCell ref="A2:L2"/>
    <mergeCell ref="A3:L3"/>
    <mergeCell ref="A4:L4"/>
    <mergeCell ref="A5:B5"/>
    <mergeCell ref="C5:G5"/>
    <mergeCell ref="H5:L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E5BA0-D1F4-4EE0-ABBC-634FE032EC4B}">
  <dimension ref="A1:AG52"/>
  <sheetViews>
    <sheetView topLeftCell="A73" zoomScale="60" zoomScaleNormal="60" workbookViewId="0">
      <selection activeCell="AB107" sqref="AB107"/>
    </sheetView>
  </sheetViews>
  <sheetFormatPr defaultRowHeight="14.4" x14ac:dyDescent="0.3"/>
  <cols>
    <col min="2" max="2" width="43" customWidth="1"/>
    <col min="24" max="24" width="9.6640625" bestFit="1" customWidth="1"/>
  </cols>
  <sheetData>
    <row r="1" spans="1:33" x14ac:dyDescent="0.3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33" x14ac:dyDescent="0.3">
      <c r="A2" s="53" t="s">
        <v>41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33" x14ac:dyDescent="0.3">
      <c r="A3" s="53" t="s">
        <v>42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</row>
    <row r="4" spans="1:33" ht="15" thickBot="1" x14ac:dyDescent="0.35">
      <c r="A4" s="56" t="s">
        <v>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8"/>
    </row>
    <row r="5" spans="1:33" ht="15" thickBot="1" x14ac:dyDescent="0.35">
      <c r="A5" s="59" t="s">
        <v>4</v>
      </c>
      <c r="B5" s="60"/>
      <c r="C5" s="61" t="s">
        <v>5</v>
      </c>
      <c r="D5" s="62"/>
      <c r="E5" s="62"/>
      <c r="F5" s="62"/>
      <c r="G5" s="63"/>
      <c r="H5" s="61" t="s">
        <v>6</v>
      </c>
      <c r="I5" s="62"/>
      <c r="J5" s="62"/>
      <c r="K5" s="62"/>
      <c r="L5" s="63"/>
      <c r="R5" s="47" t="s">
        <v>60</v>
      </c>
      <c r="S5" s="48"/>
      <c r="T5" s="49"/>
    </row>
    <row r="6" spans="1:33" ht="72.599999999999994" thickBot="1" x14ac:dyDescent="0.3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12</v>
      </c>
      <c r="I6" s="1" t="s">
        <v>14</v>
      </c>
      <c r="J6" s="1" t="s">
        <v>11</v>
      </c>
      <c r="K6" s="1" t="s">
        <v>15</v>
      </c>
      <c r="L6" s="1" t="s">
        <v>16</v>
      </c>
      <c r="N6" s="17" t="s">
        <v>57</v>
      </c>
      <c r="O6" s="18" t="s">
        <v>58</v>
      </c>
      <c r="P6" s="19" t="s">
        <v>59</v>
      </c>
      <c r="R6" s="17" t="s">
        <v>61</v>
      </c>
      <c r="S6" s="18" t="s">
        <v>58</v>
      </c>
      <c r="T6" s="19" t="s">
        <v>59</v>
      </c>
      <c r="V6" s="26" t="s">
        <v>7</v>
      </c>
      <c r="W6" s="27" t="s">
        <v>9</v>
      </c>
      <c r="X6" s="27" t="s">
        <v>63</v>
      </c>
      <c r="Y6" s="27" t="s">
        <v>64</v>
      </c>
      <c r="Z6" s="27" t="s">
        <v>66</v>
      </c>
      <c r="AA6" s="27" t="s">
        <v>65</v>
      </c>
      <c r="AB6" s="27" t="s">
        <v>67</v>
      </c>
      <c r="AF6" s="25" t="s">
        <v>9</v>
      </c>
      <c r="AG6" s="25" t="s">
        <v>62</v>
      </c>
    </row>
    <row r="7" spans="1:33" ht="20.7" customHeight="1" thickBot="1" x14ac:dyDescent="0.35">
      <c r="A7" s="2">
        <v>2018</v>
      </c>
      <c r="B7" s="2" t="s">
        <v>43</v>
      </c>
      <c r="C7" s="2" t="s">
        <v>19</v>
      </c>
      <c r="D7" s="2">
        <v>2337</v>
      </c>
      <c r="E7" s="2">
        <v>1782</v>
      </c>
      <c r="F7" s="2">
        <v>16548</v>
      </c>
      <c r="G7" s="2">
        <v>30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N7" s="20">
        <f>D7/G7</f>
        <v>77.900000000000006</v>
      </c>
      <c r="O7" s="21">
        <f>E7/G7</f>
        <v>59.4</v>
      </c>
      <c r="P7" s="22">
        <f>F7/G7</f>
        <v>551.6</v>
      </c>
      <c r="R7" s="14">
        <f>SUM(N7:N9)/3</f>
        <v>827.25340501792118</v>
      </c>
      <c r="S7" s="15">
        <f>SUM(O7:O9)/3</f>
        <v>809.37526881720441</v>
      </c>
      <c r="T7" s="16">
        <f>SUM(P7:P9)/3</f>
        <v>1598.837992831541</v>
      </c>
      <c r="V7" s="23">
        <v>2018</v>
      </c>
      <c r="W7" s="24">
        <f t="shared" ref="W7:W45" si="0">VLOOKUP(C7,$AF$7:$AG$18,2,FALSE)</f>
        <v>4</v>
      </c>
      <c r="X7" s="28">
        <f>DATE(V7,W7,1)</f>
        <v>43191</v>
      </c>
      <c r="Y7" s="29">
        <f>D7</f>
        <v>2337</v>
      </c>
      <c r="Z7" s="24">
        <f>E7</f>
        <v>1782</v>
      </c>
      <c r="AA7" s="24">
        <f>F7</f>
        <v>16548</v>
      </c>
      <c r="AB7" s="30">
        <f>F7/(F7+D7)</f>
        <v>0.87625099285146946</v>
      </c>
      <c r="AF7" s="24" t="s">
        <v>28</v>
      </c>
      <c r="AG7" s="24">
        <v>1</v>
      </c>
    </row>
    <row r="8" spans="1:33" ht="20.7" customHeight="1" x14ac:dyDescent="0.3">
      <c r="A8" s="2">
        <v>2018</v>
      </c>
      <c r="B8" s="2" t="s">
        <v>43</v>
      </c>
      <c r="C8" s="2" t="s">
        <v>20</v>
      </c>
      <c r="D8" s="2">
        <v>47684</v>
      </c>
      <c r="E8" s="2">
        <v>48801</v>
      </c>
      <c r="F8" s="2">
        <v>96490</v>
      </c>
      <c r="G8" s="2">
        <v>31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N8" s="12">
        <f t="shared" ref="N8:N45" si="1">D8/G8</f>
        <v>1538.1935483870968</v>
      </c>
      <c r="O8">
        <f t="shared" ref="O8:O45" si="2">E8/G8</f>
        <v>1574.2258064516129</v>
      </c>
      <c r="P8" s="13">
        <f t="shared" ref="P8:P45" si="3">F8/G8</f>
        <v>3112.5806451612902</v>
      </c>
      <c r="V8" s="23">
        <v>2018</v>
      </c>
      <c r="W8" s="24">
        <f t="shared" si="0"/>
        <v>5</v>
      </c>
      <c r="X8" s="28">
        <f t="shared" ref="X8:X45" si="4">DATE(V8,W8,1)</f>
        <v>43221</v>
      </c>
      <c r="Y8" s="24">
        <f>Y7+D8</f>
        <v>50021</v>
      </c>
      <c r="Z8" s="24">
        <f>Z7+E8</f>
        <v>50583</v>
      </c>
      <c r="AA8" s="24">
        <f>AA7+F8</f>
        <v>113038</v>
      </c>
      <c r="AB8" s="30">
        <f t="shared" ref="AB8:AB45" si="5">F8/(F8+D8)</f>
        <v>0.66926075436625188</v>
      </c>
      <c r="AF8" s="24" t="s">
        <v>29</v>
      </c>
      <c r="AG8" s="24">
        <v>2</v>
      </c>
    </row>
    <row r="9" spans="1:33" ht="20.7" customHeight="1" x14ac:dyDescent="0.3">
      <c r="A9" s="2">
        <v>2018</v>
      </c>
      <c r="B9" s="2" t="s">
        <v>43</v>
      </c>
      <c r="C9" s="2" t="s">
        <v>21</v>
      </c>
      <c r="D9" s="2">
        <v>25970</v>
      </c>
      <c r="E9" s="2">
        <v>23835</v>
      </c>
      <c r="F9" s="2">
        <v>33970</v>
      </c>
      <c r="G9" s="2">
        <v>30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N9" s="12">
        <f t="shared" si="1"/>
        <v>865.66666666666663</v>
      </c>
      <c r="O9">
        <f t="shared" si="2"/>
        <v>794.5</v>
      </c>
      <c r="P9" s="13">
        <f t="shared" si="3"/>
        <v>1132.3333333333333</v>
      </c>
      <c r="V9" s="23">
        <v>2018</v>
      </c>
      <c r="W9" s="24">
        <f t="shared" si="0"/>
        <v>6</v>
      </c>
      <c r="X9" s="28">
        <f t="shared" si="4"/>
        <v>43252</v>
      </c>
      <c r="Y9" s="24">
        <f>Y8+D9</f>
        <v>75991</v>
      </c>
      <c r="Z9" s="24">
        <f t="shared" ref="Z9:AA45" si="6">Z8+E9</f>
        <v>74418</v>
      </c>
      <c r="AA9" s="24">
        <f t="shared" si="6"/>
        <v>147008</v>
      </c>
      <c r="AB9" s="30">
        <f t="shared" si="5"/>
        <v>0.56673340006673345</v>
      </c>
      <c r="AF9" s="24" t="s">
        <v>18</v>
      </c>
      <c r="AG9" s="24">
        <v>3</v>
      </c>
    </row>
    <row r="10" spans="1:33" ht="20.7" customHeight="1" x14ac:dyDescent="0.3">
      <c r="A10" s="2">
        <v>2018</v>
      </c>
      <c r="B10" s="2" t="s">
        <v>43</v>
      </c>
      <c r="C10" s="2" t="s">
        <v>22</v>
      </c>
      <c r="D10" s="2">
        <v>19070</v>
      </c>
      <c r="E10" s="2">
        <v>17625</v>
      </c>
      <c r="F10" s="2">
        <v>23320</v>
      </c>
      <c r="G10" s="2">
        <v>31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N10" s="12">
        <f t="shared" si="1"/>
        <v>615.16129032258061</v>
      </c>
      <c r="O10">
        <f t="shared" si="2"/>
        <v>568.54838709677415</v>
      </c>
      <c r="P10" s="13">
        <f t="shared" si="3"/>
        <v>752.25806451612902</v>
      </c>
      <c r="V10" s="23">
        <v>2018</v>
      </c>
      <c r="W10" s="24">
        <f t="shared" si="0"/>
        <v>7</v>
      </c>
      <c r="X10" s="28">
        <f t="shared" si="4"/>
        <v>43282</v>
      </c>
      <c r="Y10" s="24">
        <f t="shared" ref="Y10:Y45" si="7">Y9+D10</f>
        <v>95061</v>
      </c>
      <c r="Z10" s="24">
        <f t="shared" si="6"/>
        <v>92043</v>
      </c>
      <c r="AA10" s="24">
        <f t="shared" si="6"/>
        <v>170328</v>
      </c>
      <c r="AB10" s="30">
        <f t="shared" si="5"/>
        <v>0.55012974758197686</v>
      </c>
      <c r="AF10" s="24" t="s">
        <v>19</v>
      </c>
      <c r="AG10" s="24">
        <v>4</v>
      </c>
    </row>
    <row r="11" spans="1:33" ht="20.7" customHeight="1" x14ac:dyDescent="0.3">
      <c r="A11" s="2">
        <v>2018</v>
      </c>
      <c r="B11" s="2" t="s">
        <v>43</v>
      </c>
      <c r="C11" s="2" t="s">
        <v>23</v>
      </c>
      <c r="D11" s="2">
        <v>17326</v>
      </c>
      <c r="E11" s="2">
        <v>15292</v>
      </c>
      <c r="F11" s="2">
        <v>21255</v>
      </c>
      <c r="G11" s="2">
        <v>31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N11" s="12">
        <f t="shared" si="1"/>
        <v>558.90322580645159</v>
      </c>
      <c r="O11">
        <f t="shared" si="2"/>
        <v>493.29032258064518</v>
      </c>
      <c r="P11" s="13">
        <f t="shared" si="3"/>
        <v>685.64516129032256</v>
      </c>
      <c r="V11" s="23">
        <v>2018</v>
      </c>
      <c r="W11" s="24">
        <f t="shared" si="0"/>
        <v>8</v>
      </c>
      <c r="X11" s="28">
        <f t="shared" si="4"/>
        <v>43313</v>
      </c>
      <c r="Y11" s="24">
        <f t="shared" si="7"/>
        <v>112387</v>
      </c>
      <c r="Z11" s="24">
        <f t="shared" si="6"/>
        <v>107335</v>
      </c>
      <c r="AA11" s="24">
        <f t="shared" si="6"/>
        <v>191583</v>
      </c>
      <c r="AB11" s="30">
        <f t="shared" si="5"/>
        <v>0.55091884606412478</v>
      </c>
      <c r="AF11" s="24" t="s">
        <v>20</v>
      </c>
      <c r="AG11" s="24">
        <v>5</v>
      </c>
    </row>
    <row r="12" spans="1:33" ht="20.7" customHeight="1" x14ac:dyDescent="0.3">
      <c r="A12" s="2">
        <v>2018</v>
      </c>
      <c r="B12" s="2" t="s">
        <v>43</v>
      </c>
      <c r="C12" s="2" t="s">
        <v>24</v>
      </c>
      <c r="D12" s="2">
        <v>15079</v>
      </c>
      <c r="E12" s="2">
        <v>13961</v>
      </c>
      <c r="F12" s="2">
        <v>20045</v>
      </c>
      <c r="G12" s="2">
        <v>30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N12" s="12">
        <f t="shared" si="1"/>
        <v>502.63333333333333</v>
      </c>
      <c r="O12">
        <f t="shared" si="2"/>
        <v>465.36666666666667</v>
      </c>
      <c r="P12" s="13">
        <f t="shared" si="3"/>
        <v>668.16666666666663</v>
      </c>
      <c r="V12" s="23">
        <v>2018</v>
      </c>
      <c r="W12" s="24">
        <f t="shared" si="0"/>
        <v>9</v>
      </c>
      <c r="X12" s="28">
        <f t="shared" si="4"/>
        <v>43344</v>
      </c>
      <c r="Y12" s="24">
        <f t="shared" si="7"/>
        <v>127466</v>
      </c>
      <c r="Z12" s="24">
        <f t="shared" si="6"/>
        <v>121296</v>
      </c>
      <c r="AA12" s="24">
        <f t="shared" si="6"/>
        <v>211628</v>
      </c>
      <c r="AB12" s="30">
        <f t="shared" si="5"/>
        <v>0.57069240405420796</v>
      </c>
      <c r="AF12" s="24" t="s">
        <v>21</v>
      </c>
      <c r="AG12" s="24">
        <v>6</v>
      </c>
    </row>
    <row r="13" spans="1:33" ht="20.7" customHeight="1" x14ac:dyDescent="0.3">
      <c r="A13" s="2">
        <v>2018</v>
      </c>
      <c r="B13" s="2" t="s">
        <v>43</v>
      </c>
      <c r="C13" s="2" t="s">
        <v>25</v>
      </c>
      <c r="D13" s="2">
        <v>12976</v>
      </c>
      <c r="E13" s="2">
        <v>11593</v>
      </c>
      <c r="F13" s="2">
        <v>14565</v>
      </c>
      <c r="G13" s="2">
        <v>31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N13" s="12">
        <f t="shared" si="1"/>
        <v>418.58064516129031</v>
      </c>
      <c r="O13">
        <f t="shared" si="2"/>
        <v>373.96774193548384</v>
      </c>
      <c r="P13" s="13">
        <f t="shared" si="3"/>
        <v>469.83870967741933</v>
      </c>
      <c r="V13" s="23">
        <v>2018</v>
      </c>
      <c r="W13" s="24">
        <f t="shared" si="0"/>
        <v>10</v>
      </c>
      <c r="X13" s="28">
        <f t="shared" si="4"/>
        <v>43374</v>
      </c>
      <c r="Y13" s="24">
        <f t="shared" si="7"/>
        <v>140442</v>
      </c>
      <c r="Z13" s="24">
        <f t="shared" si="6"/>
        <v>132889</v>
      </c>
      <c r="AA13" s="24">
        <f t="shared" si="6"/>
        <v>226193</v>
      </c>
      <c r="AB13" s="30">
        <f t="shared" si="5"/>
        <v>0.52884789949529787</v>
      </c>
      <c r="AF13" s="24" t="s">
        <v>22</v>
      </c>
      <c r="AG13" s="24">
        <v>7</v>
      </c>
    </row>
    <row r="14" spans="1:33" ht="20.7" customHeight="1" x14ac:dyDescent="0.3">
      <c r="A14" s="2">
        <v>2018</v>
      </c>
      <c r="B14" s="2" t="s">
        <v>43</v>
      </c>
      <c r="C14" s="2" t="s">
        <v>26</v>
      </c>
      <c r="D14" s="2">
        <v>11117</v>
      </c>
      <c r="E14" s="2">
        <v>9911</v>
      </c>
      <c r="F14" s="2">
        <v>14188</v>
      </c>
      <c r="G14" s="2">
        <v>30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N14" s="12">
        <f t="shared" si="1"/>
        <v>370.56666666666666</v>
      </c>
      <c r="O14">
        <f t="shared" si="2"/>
        <v>330.36666666666667</v>
      </c>
      <c r="P14" s="13">
        <f t="shared" si="3"/>
        <v>472.93333333333334</v>
      </c>
      <c r="V14" s="23">
        <v>2018</v>
      </c>
      <c r="W14" s="24">
        <f t="shared" si="0"/>
        <v>11</v>
      </c>
      <c r="X14" s="28">
        <f t="shared" si="4"/>
        <v>43405</v>
      </c>
      <c r="Y14" s="24">
        <f t="shared" si="7"/>
        <v>151559</v>
      </c>
      <c r="Z14" s="24">
        <f t="shared" si="6"/>
        <v>142800</v>
      </c>
      <c r="AA14" s="24">
        <f t="shared" si="6"/>
        <v>240381</v>
      </c>
      <c r="AB14" s="30">
        <f t="shared" si="5"/>
        <v>0.56067970756767438</v>
      </c>
      <c r="AF14" s="24" t="s">
        <v>23</v>
      </c>
      <c r="AG14" s="24">
        <v>8</v>
      </c>
    </row>
    <row r="15" spans="1:33" ht="20.7" customHeight="1" x14ac:dyDescent="0.3">
      <c r="A15" s="2">
        <v>2018</v>
      </c>
      <c r="B15" s="2" t="s">
        <v>43</v>
      </c>
      <c r="C15" s="2" t="s">
        <v>27</v>
      </c>
      <c r="D15" s="2">
        <v>11329</v>
      </c>
      <c r="E15" s="2">
        <v>8994</v>
      </c>
      <c r="F15" s="2">
        <v>14518</v>
      </c>
      <c r="G15" s="2">
        <v>31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N15" s="12">
        <f t="shared" si="1"/>
        <v>365.45161290322579</v>
      </c>
      <c r="O15">
        <f t="shared" si="2"/>
        <v>290.12903225806451</v>
      </c>
      <c r="P15" s="13">
        <f t="shared" si="3"/>
        <v>468.32258064516128</v>
      </c>
      <c r="V15" s="23">
        <v>2018</v>
      </c>
      <c r="W15" s="24">
        <f t="shared" si="0"/>
        <v>12</v>
      </c>
      <c r="X15" s="28">
        <f t="shared" si="4"/>
        <v>43435</v>
      </c>
      <c r="Y15" s="24">
        <f t="shared" si="7"/>
        <v>162888</v>
      </c>
      <c r="Z15" s="24">
        <f t="shared" si="6"/>
        <v>151794</v>
      </c>
      <c r="AA15" s="24">
        <f t="shared" si="6"/>
        <v>254899</v>
      </c>
      <c r="AB15" s="30">
        <f t="shared" si="5"/>
        <v>0.56168994467443034</v>
      </c>
      <c r="AF15" s="24" t="s">
        <v>24</v>
      </c>
      <c r="AG15" s="24">
        <v>9</v>
      </c>
    </row>
    <row r="16" spans="1:33" ht="20.7" customHeight="1" x14ac:dyDescent="0.3">
      <c r="A16" s="2">
        <v>2019</v>
      </c>
      <c r="B16" s="2" t="s">
        <v>43</v>
      </c>
      <c r="C16" s="2" t="s">
        <v>28</v>
      </c>
      <c r="D16" s="2">
        <v>9727</v>
      </c>
      <c r="E16" s="2">
        <v>7672</v>
      </c>
      <c r="F16" s="2">
        <v>13872</v>
      </c>
      <c r="G16" s="2">
        <v>31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N16" s="12">
        <f t="shared" si="1"/>
        <v>313.77419354838707</v>
      </c>
      <c r="O16">
        <f t="shared" si="2"/>
        <v>247.48387096774192</v>
      </c>
      <c r="P16" s="13">
        <f t="shared" si="3"/>
        <v>447.48387096774195</v>
      </c>
      <c r="V16" s="23">
        <v>2018</v>
      </c>
      <c r="W16" s="24">
        <f t="shared" si="0"/>
        <v>1</v>
      </c>
      <c r="X16" s="28">
        <f t="shared" si="4"/>
        <v>43101</v>
      </c>
      <c r="Y16" s="24">
        <f t="shared" si="7"/>
        <v>172615</v>
      </c>
      <c r="Z16" s="24">
        <f t="shared" si="6"/>
        <v>159466</v>
      </c>
      <c r="AA16" s="24">
        <f t="shared" si="6"/>
        <v>268771</v>
      </c>
      <c r="AB16" s="30">
        <f t="shared" si="5"/>
        <v>0.58782151786092629</v>
      </c>
      <c r="AF16" s="24" t="s">
        <v>25</v>
      </c>
      <c r="AG16" s="24">
        <v>10</v>
      </c>
    </row>
    <row r="17" spans="1:33" ht="20.7" customHeight="1" x14ac:dyDescent="0.3">
      <c r="A17" s="2">
        <v>2019</v>
      </c>
      <c r="B17" s="2" t="s">
        <v>43</v>
      </c>
      <c r="C17" s="2" t="s">
        <v>29</v>
      </c>
      <c r="D17" s="2">
        <v>8210</v>
      </c>
      <c r="E17" s="2">
        <v>6585</v>
      </c>
      <c r="F17" s="2">
        <v>14444</v>
      </c>
      <c r="G17" s="2">
        <v>28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N17" s="12">
        <f t="shared" si="1"/>
        <v>293.21428571428572</v>
      </c>
      <c r="O17">
        <f t="shared" si="2"/>
        <v>235.17857142857142</v>
      </c>
      <c r="P17" s="13">
        <f t="shared" si="3"/>
        <v>515.85714285714289</v>
      </c>
      <c r="V17" s="23">
        <v>2019</v>
      </c>
      <c r="W17" s="24">
        <f t="shared" si="0"/>
        <v>2</v>
      </c>
      <c r="X17" s="28">
        <f t="shared" si="4"/>
        <v>43497</v>
      </c>
      <c r="Y17" s="24">
        <f t="shared" si="7"/>
        <v>180825</v>
      </c>
      <c r="Z17" s="24">
        <f t="shared" si="6"/>
        <v>166051</v>
      </c>
      <c r="AA17" s="24">
        <f t="shared" si="6"/>
        <v>283215</v>
      </c>
      <c r="AB17" s="30">
        <f t="shared" si="5"/>
        <v>0.63759159530325771</v>
      </c>
      <c r="AF17" s="24" t="s">
        <v>26</v>
      </c>
      <c r="AG17" s="24">
        <v>11</v>
      </c>
    </row>
    <row r="18" spans="1:33" ht="20.7" customHeight="1" x14ac:dyDescent="0.3">
      <c r="A18" s="2">
        <v>2019</v>
      </c>
      <c r="B18" s="2" t="s">
        <v>43</v>
      </c>
      <c r="C18" s="2" t="s">
        <v>18</v>
      </c>
      <c r="D18" s="2">
        <v>9927</v>
      </c>
      <c r="E18" s="2">
        <v>8507</v>
      </c>
      <c r="F18" s="2">
        <v>15182</v>
      </c>
      <c r="G18" s="2">
        <v>31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N18" s="12">
        <f t="shared" si="1"/>
        <v>320.22580645161293</v>
      </c>
      <c r="O18">
        <f t="shared" si="2"/>
        <v>274.41935483870969</v>
      </c>
      <c r="P18" s="13">
        <f t="shared" si="3"/>
        <v>489.74193548387098</v>
      </c>
      <c r="V18" s="23">
        <v>2019</v>
      </c>
      <c r="W18" s="24">
        <f t="shared" si="0"/>
        <v>3</v>
      </c>
      <c r="X18" s="28">
        <f t="shared" si="4"/>
        <v>43525</v>
      </c>
      <c r="Y18" s="24">
        <f t="shared" si="7"/>
        <v>190752</v>
      </c>
      <c r="Z18" s="24">
        <f t="shared" si="6"/>
        <v>174558</v>
      </c>
      <c r="AA18" s="24">
        <f t="shared" si="6"/>
        <v>298397</v>
      </c>
      <c r="AB18" s="30">
        <f t="shared" si="5"/>
        <v>0.60464375323589148</v>
      </c>
      <c r="AF18" s="24" t="s">
        <v>27</v>
      </c>
      <c r="AG18" s="24">
        <v>12</v>
      </c>
    </row>
    <row r="19" spans="1:33" ht="20.7" customHeight="1" x14ac:dyDescent="0.3">
      <c r="A19" s="2">
        <v>2019</v>
      </c>
      <c r="B19" s="2" t="s">
        <v>43</v>
      </c>
      <c r="C19" s="2" t="s">
        <v>19</v>
      </c>
      <c r="D19" s="2">
        <v>7275</v>
      </c>
      <c r="E19" s="2">
        <v>4349</v>
      </c>
      <c r="F19" s="2">
        <v>13529</v>
      </c>
      <c r="G19" s="2">
        <v>30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N19" s="12">
        <f t="shared" si="1"/>
        <v>242.5</v>
      </c>
      <c r="O19">
        <f t="shared" si="2"/>
        <v>144.96666666666667</v>
      </c>
      <c r="P19" s="13">
        <f t="shared" si="3"/>
        <v>450.96666666666664</v>
      </c>
      <c r="V19" s="23">
        <v>2019</v>
      </c>
      <c r="W19" s="24">
        <f t="shared" si="0"/>
        <v>4</v>
      </c>
      <c r="X19" s="28">
        <f t="shared" si="4"/>
        <v>43556</v>
      </c>
      <c r="Y19" s="24">
        <f t="shared" si="7"/>
        <v>198027</v>
      </c>
      <c r="Z19" s="24">
        <f t="shared" si="6"/>
        <v>178907</v>
      </c>
      <c r="AA19" s="24">
        <f t="shared" si="6"/>
        <v>311926</v>
      </c>
      <c r="AB19" s="30">
        <f t="shared" si="5"/>
        <v>0.65030763314747164</v>
      </c>
    </row>
    <row r="20" spans="1:33" ht="20.7" customHeight="1" x14ac:dyDescent="0.3">
      <c r="A20" s="2">
        <v>2019</v>
      </c>
      <c r="B20" s="2" t="s">
        <v>43</v>
      </c>
      <c r="C20" s="2" t="s">
        <v>20</v>
      </c>
      <c r="D20" s="2">
        <v>8677</v>
      </c>
      <c r="E20" s="2">
        <v>4348</v>
      </c>
      <c r="F20" s="2">
        <v>13916</v>
      </c>
      <c r="G20" s="2">
        <v>31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N20" s="12">
        <f t="shared" si="1"/>
        <v>279.90322580645159</v>
      </c>
      <c r="O20">
        <f t="shared" si="2"/>
        <v>140.25806451612902</v>
      </c>
      <c r="P20" s="13">
        <f t="shared" si="3"/>
        <v>448.90322580645159</v>
      </c>
      <c r="V20" s="23">
        <v>2019</v>
      </c>
      <c r="W20" s="24">
        <f t="shared" si="0"/>
        <v>5</v>
      </c>
      <c r="X20" s="28">
        <f t="shared" si="4"/>
        <v>43586</v>
      </c>
      <c r="Y20" s="24">
        <f t="shared" si="7"/>
        <v>206704</v>
      </c>
      <c r="Z20" s="24">
        <f t="shared" si="6"/>
        <v>183255</v>
      </c>
      <c r="AA20" s="24">
        <f t="shared" si="6"/>
        <v>325842</v>
      </c>
      <c r="AB20" s="30">
        <f t="shared" si="5"/>
        <v>0.61594299119196216</v>
      </c>
    </row>
    <row r="21" spans="1:33" ht="20.7" customHeight="1" x14ac:dyDescent="0.3">
      <c r="A21" s="2">
        <v>2019</v>
      </c>
      <c r="B21" s="2" t="s">
        <v>43</v>
      </c>
      <c r="C21" s="2" t="s">
        <v>21</v>
      </c>
      <c r="D21" s="2">
        <v>8738</v>
      </c>
      <c r="E21" s="2">
        <v>5513</v>
      </c>
      <c r="F21" s="2">
        <v>12879</v>
      </c>
      <c r="G21" s="2">
        <v>30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N21" s="12">
        <f t="shared" si="1"/>
        <v>291.26666666666665</v>
      </c>
      <c r="O21">
        <f t="shared" si="2"/>
        <v>183.76666666666668</v>
      </c>
      <c r="P21" s="13">
        <f t="shared" si="3"/>
        <v>429.3</v>
      </c>
      <c r="V21" s="23">
        <v>2019</v>
      </c>
      <c r="W21" s="24">
        <f t="shared" si="0"/>
        <v>6</v>
      </c>
      <c r="X21" s="28">
        <f t="shared" si="4"/>
        <v>43617</v>
      </c>
      <c r="Y21" s="24">
        <f t="shared" si="7"/>
        <v>215442</v>
      </c>
      <c r="Z21" s="24">
        <f t="shared" si="6"/>
        <v>188768</v>
      </c>
      <c r="AA21" s="24">
        <f t="shared" si="6"/>
        <v>338721</v>
      </c>
      <c r="AB21" s="30">
        <f t="shared" si="5"/>
        <v>0.59578109820974234</v>
      </c>
    </row>
    <row r="22" spans="1:33" ht="20.7" customHeight="1" x14ac:dyDescent="0.3">
      <c r="A22" s="2">
        <v>2019</v>
      </c>
      <c r="B22" s="2" t="s">
        <v>43</v>
      </c>
      <c r="C22" s="2" t="s">
        <v>22</v>
      </c>
      <c r="D22" s="2">
        <v>7731</v>
      </c>
      <c r="E22" s="2">
        <v>5343</v>
      </c>
      <c r="F22" s="2">
        <v>8440</v>
      </c>
      <c r="G22" s="2">
        <v>31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N22" s="12">
        <f t="shared" si="1"/>
        <v>249.38709677419354</v>
      </c>
      <c r="O22">
        <f t="shared" si="2"/>
        <v>172.35483870967741</v>
      </c>
      <c r="P22" s="13">
        <f t="shared" si="3"/>
        <v>272.25806451612902</v>
      </c>
      <c r="V22" s="23">
        <v>2019</v>
      </c>
      <c r="W22" s="24">
        <f t="shared" si="0"/>
        <v>7</v>
      </c>
      <c r="X22" s="28">
        <f t="shared" si="4"/>
        <v>43647</v>
      </c>
      <c r="Y22" s="24">
        <f t="shared" si="7"/>
        <v>223173</v>
      </c>
      <c r="Z22" s="24">
        <f t="shared" si="6"/>
        <v>194111</v>
      </c>
      <c r="AA22" s="24">
        <f t="shared" si="6"/>
        <v>347161</v>
      </c>
      <c r="AB22" s="30">
        <f t="shared" si="5"/>
        <v>0.52192195906251937</v>
      </c>
    </row>
    <row r="23" spans="1:33" ht="20.7" customHeight="1" x14ac:dyDescent="0.3">
      <c r="A23" s="2">
        <v>2019</v>
      </c>
      <c r="B23" s="2" t="s">
        <v>43</v>
      </c>
      <c r="C23" s="2" t="s">
        <v>23</v>
      </c>
      <c r="D23" s="2">
        <v>8042</v>
      </c>
      <c r="E23" s="2">
        <v>6485</v>
      </c>
      <c r="F23" s="2">
        <v>9257</v>
      </c>
      <c r="G23" s="2">
        <v>31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N23" s="12">
        <f t="shared" si="1"/>
        <v>259.41935483870969</v>
      </c>
      <c r="O23">
        <f t="shared" si="2"/>
        <v>209.19354838709677</v>
      </c>
      <c r="P23" s="13">
        <f t="shared" si="3"/>
        <v>298.61290322580646</v>
      </c>
      <c r="V23" s="23">
        <v>2019</v>
      </c>
      <c r="W23" s="24">
        <f t="shared" si="0"/>
        <v>8</v>
      </c>
      <c r="X23" s="28">
        <f t="shared" si="4"/>
        <v>43678</v>
      </c>
      <c r="Y23" s="24">
        <f t="shared" si="7"/>
        <v>231215</v>
      </c>
      <c r="Z23" s="24">
        <f t="shared" si="6"/>
        <v>200596</v>
      </c>
      <c r="AA23" s="24">
        <f t="shared" si="6"/>
        <v>356418</v>
      </c>
      <c r="AB23" s="30">
        <f t="shared" si="5"/>
        <v>0.53511763685762181</v>
      </c>
    </row>
    <row r="24" spans="1:33" ht="20.7" customHeight="1" x14ac:dyDescent="0.3">
      <c r="A24" s="2">
        <v>2019</v>
      </c>
      <c r="B24" s="2" t="s">
        <v>43</v>
      </c>
      <c r="C24" s="2" t="s">
        <v>24</v>
      </c>
      <c r="D24" s="2">
        <v>8101</v>
      </c>
      <c r="E24" s="2">
        <v>8018</v>
      </c>
      <c r="F24" s="2">
        <v>12823</v>
      </c>
      <c r="G24" s="2">
        <v>30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N24" s="12">
        <f t="shared" si="1"/>
        <v>270.03333333333336</v>
      </c>
      <c r="O24">
        <f t="shared" si="2"/>
        <v>267.26666666666665</v>
      </c>
      <c r="P24" s="13">
        <f t="shared" si="3"/>
        <v>427.43333333333334</v>
      </c>
      <c r="V24" s="23">
        <v>2019</v>
      </c>
      <c r="W24" s="24">
        <f t="shared" si="0"/>
        <v>9</v>
      </c>
      <c r="X24" s="28">
        <f t="shared" si="4"/>
        <v>43709</v>
      </c>
      <c r="Y24" s="24">
        <f t="shared" si="7"/>
        <v>239316</v>
      </c>
      <c r="Z24" s="24">
        <f t="shared" si="6"/>
        <v>208614</v>
      </c>
      <c r="AA24" s="24">
        <f t="shared" si="6"/>
        <v>369241</v>
      </c>
      <c r="AB24" s="30">
        <f t="shared" si="5"/>
        <v>0.61283693366469127</v>
      </c>
    </row>
    <row r="25" spans="1:33" ht="20.7" customHeight="1" x14ac:dyDescent="0.3">
      <c r="A25" s="2">
        <v>2019</v>
      </c>
      <c r="B25" s="2" t="s">
        <v>43</v>
      </c>
      <c r="C25" s="2" t="s">
        <v>25</v>
      </c>
      <c r="D25" s="2">
        <v>6848</v>
      </c>
      <c r="E25" s="2">
        <v>5365</v>
      </c>
      <c r="F25" s="2">
        <v>15035</v>
      </c>
      <c r="G25" s="2">
        <v>31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N25" s="12">
        <f t="shared" si="1"/>
        <v>220.90322580645162</v>
      </c>
      <c r="O25">
        <f t="shared" si="2"/>
        <v>173.06451612903226</v>
      </c>
      <c r="P25" s="13">
        <f t="shared" si="3"/>
        <v>485</v>
      </c>
      <c r="V25" s="23">
        <v>2019</v>
      </c>
      <c r="W25" s="24">
        <f t="shared" si="0"/>
        <v>10</v>
      </c>
      <c r="X25" s="28">
        <f t="shared" si="4"/>
        <v>43739</v>
      </c>
      <c r="Y25" s="24">
        <f t="shared" si="7"/>
        <v>246164</v>
      </c>
      <c r="Z25" s="24">
        <f t="shared" si="6"/>
        <v>213979</v>
      </c>
      <c r="AA25" s="24">
        <f t="shared" si="6"/>
        <v>384276</v>
      </c>
      <c r="AB25" s="30">
        <f t="shared" si="5"/>
        <v>0.68706301695379979</v>
      </c>
    </row>
    <row r="26" spans="1:33" ht="20.7" customHeight="1" x14ac:dyDescent="0.3">
      <c r="A26" s="2">
        <v>2019</v>
      </c>
      <c r="B26" s="2" t="s">
        <v>43</v>
      </c>
      <c r="C26" s="2" t="s">
        <v>26</v>
      </c>
      <c r="D26" s="2">
        <v>6322</v>
      </c>
      <c r="E26" s="2">
        <v>4112</v>
      </c>
      <c r="F26" s="2">
        <v>8091</v>
      </c>
      <c r="G26" s="2">
        <v>30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N26" s="12">
        <f t="shared" si="1"/>
        <v>210.73333333333332</v>
      </c>
      <c r="O26">
        <f t="shared" si="2"/>
        <v>137.06666666666666</v>
      </c>
      <c r="P26" s="13">
        <f t="shared" si="3"/>
        <v>269.7</v>
      </c>
      <c r="V26" s="23">
        <v>2019</v>
      </c>
      <c r="W26" s="24">
        <f t="shared" si="0"/>
        <v>11</v>
      </c>
      <c r="X26" s="28">
        <f t="shared" si="4"/>
        <v>43770</v>
      </c>
      <c r="Y26" s="24">
        <f t="shared" si="7"/>
        <v>252486</v>
      </c>
      <c r="Z26" s="24">
        <f t="shared" si="6"/>
        <v>218091</v>
      </c>
      <c r="AA26" s="24">
        <f t="shared" si="6"/>
        <v>392367</v>
      </c>
      <c r="AB26" s="30">
        <f t="shared" si="5"/>
        <v>0.56136820925553321</v>
      </c>
    </row>
    <row r="27" spans="1:33" ht="20.7" customHeight="1" x14ac:dyDescent="0.3">
      <c r="A27" s="2">
        <v>2019</v>
      </c>
      <c r="B27" s="2" t="s">
        <v>43</v>
      </c>
      <c r="C27" s="2" t="s">
        <v>27</v>
      </c>
      <c r="D27" s="2">
        <v>5561</v>
      </c>
      <c r="E27" s="2">
        <v>2828</v>
      </c>
      <c r="F27" s="2">
        <v>5519</v>
      </c>
      <c r="G27" s="2">
        <v>31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N27" s="12">
        <f t="shared" si="1"/>
        <v>179.38709677419354</v>
      </c>
      <c r="O27">
        <f t="shared" si="2"/>
        <v>91.225806451612897</v>
      </c>
      <c r="P27" s="13">
        <f t="shared" si="3"/>
        <v>178.03225806451613</v>
      </c>
      <c r="V27" s="23">
        <v>2019</v>
      </c>
      <c r="W27" s="24">
        <f t="shared" si="0"/>
        <v>12</v>
      </c>
      <c r="X27" s="28">
        <f t="shared" si="4"/>
        <v>43800</v>
      </c>
      <c r="Y27" s="24">
        <f t="shared" si="7"/>
        <v>258047</v>
      </c>
      <c r="Z27" s="24">
        <f t="shared" si="6"/>
        <v>220919</v>
      </c>
      <c r="AA27" s="24">
        <f t="shared" si="6"/>
        <v>397886</v>
      </c>
      <c r="AB27" s="30">
        <f t="shared" si="5"/>
        <v>0.4981046931407942</v>
      </c>
    </row>
    <row r="28" spans="1:33" ht="20.7" customHeight="1" x14ac:dyDescent="0.3">
      <c r="A28" s="2">
        <v>2020</v>
      </c>
      <c r="B28" s="2" t="s">
        <v>43</v>
      </c>
      <c r="C28" s="2" t="s">
        <v>28</v>
      </c>
      <c r="D28" s="2">
        <v>5597</v>
      </c>
      <c r="E28" s="2">
        <v>5273</v>
      </c>
      <c r="F28" s="2">
        <v>8147</v>
      </c>
      <c r="G28" s="2">
        <v>31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N28" s="12">
        <f t="shared" si="1"/>
        <v>180.54838709677421</v>
      </c>
      <c r="O28">
        <f t="shared" si="2"/>
        <v>170.09677419354838</v>
      </c>
      <c r="P28" s="13">
        <f t="shared" si="3"/>
        <v>262.80645161290323</v>
      </c>
      <c r="V28" s="23">
        <v>2019</v>
      </c>
      <c r="W28" s="24">
        <f t="shared" si="0"/>
        <v>1</v>
      </c>
      <c r="X28" s="28">
        <f t="shared" si="4"/>
        <v>43466</v>
      </c>
      <c r="Y28" s="24">
        <f t="shared" si="7"/>
        <v>263644</v>
      </c>
      <c r="Z28" s="24">
        <f t="shared" si="6"/>
        <v>226192</v>
      </c>
      <c r="AA28" s="24">
        <f t="shared" si="6"/>
        <v>406033</v>
      </c>
      <c r="AB28" s="30">
        <f t="shared" si="5"/>
        <v>0.59276775320139696</v>
      </c>
    </row>
    <row r="29" spans="1:33" ht="20.7" customHeight="1" x14ac:dyDescent="0.3">
      <c r="A29" s="2">
        <v>2020</v>
      </c>
      <c r="B29" s="2" t="s">
        <v>43</v>
      </c>
      <c r="C29" s="2" t="s">
        <v>29</v>
      </c>
      <c r="D29" s="2">
        <v>4946</v>
      </c>
      <c r="E29" s="2">
        <v>5016</v>
      </c>
      <c r="F29" s="2">
        <v>7525</v>
      </c>
      <c r="G29" s="2">
        <v>29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N29" s="12">
        <f t="shared" si="1"/>
        <v>170.55172413793105</v>
      </c>
      <c r="O29">
        <f t="shared" si="2"/>
        <v>172.9655172413793</v>
      </c>
      <c r="P29" s="13">
        <f t="shared" si="3"/>
        <v>259.48275862068965</v>
      </c>
      <c r="V29" s="23">
        <v>2020</v>
      </c>
      <c r="W29" s="24">
        <f t="shared" si="0"/>
        <v>2</v>
      </c>
      <c r="X29" s="28">
        <f t="shared" si="4"/>
        <v>43862</v>
      </c>
      <c r="Y29" s="24">
        <f t="shared" si="7"/>
        <v>268590</v>
      </c>
      <c r="Z29" s="24">
        <f t="shared" si="6"/>
        <v>231208</v>
      </c>
      <c r="AA29" s="24">
        <f t="shared" si="6"/>
        <v>413558</v>
      </c>
      <c r="AB29" s="30">
        <f t="shared" si="5"/>
        <v>0.60339988773955577</v>
      </c>
    </row>
    <row r="30" spans="1:33" ht="20.7" customHeight="1" x14ac:dyDescent="0.3">
      <c r="A30" s="2">
        <v>2020</v>
      </c>
      <c r="B30" s="2" t="s">
        <v>43</v>
      </c>
      <c r="C30" s="2" t="s">
        <v>18</v>
      </c>
      <c r="D30" s="2">
        <v>5300</v>
      </c>
      <c r="E30" s="2">
        <v>6477</v>
      </c>
      <c r="F30" s="2">
        <v>8507</v>
      </c>
      <c r="G30" s="2">
        <v>31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N30" s="12">
        <f t="shared" si="1"/>
        <v>170.96774193548387</v>
      </c>
      <c r="O30">
        <f t="shared" si="2"/>
        <v>208.93548387096774</v>
      </c>
      <c r="P30" s="13">
        <f t="shared" si="3"/>
        <v>274.41935483870969</v>
      </c>
      <c r="V30" s="23">
        <v>2020</v>
      </c>
      <c r="W30" s="24">
        <f t="shared" si="0"/>
        <v>3</v>
      </c>
      <c r="X30" s="28">
        <f t="shared" si="4"/>
        <v>43891</v>
      </c>
      <c r="Y30" s="24">
        <f t="shared" si="7"/>
        <v>273890</v>
      </c>
      <c r="Z30" s="24">
        <f t="shared" si="6"/>
        <v>237685</v>
      </c>
      <c r="AA30" s="24">
        <f t="shared" si="6"/>
        <v>422065</v>
      </c>
      <c r="AB30" s="30">
        <f t="shared" si="5"/>
        <v>0.61613674223220105</v>
      </c>
    </row>
    <row r="31" spans="1:33" ht="20.7" customHeight="1" x14ac:dyDescent="0.3">
      <c r="A31" s="2">
        <v>2020</v>
      </c>
      <c r="B31" s="2" t="s">
        <v>43</v>
      </c>
      <c r="C31" s="2" t="s">
        <v>19</v>
      </c>
      <c r="D31" s="2">
        <v>5114</v>
      </c>
      <c r="E31" s="2">
        <v>10238</v>
      </c>
      <c r="F31" s="2">
        <v>6830</v>
      </c>
      <c r="G31" s="2">
        <v>30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N31" s="12">
        <f t="shared" si="1"/>
        <v>170.46666666666667</v>
      </c>
      <c r="O31">
        <f t="shared" si="2"/>
        <v>341.26666666666665</v>
      </c>
      <c r="P31" s="13">
        <f t="shared" si="3"/>
        <v>227.66666666666666</v>
      </c>
      <c r="V31" s="23">
        <v>2020</v>
      </c>
      <c r="W31" s="24">
        <f t="shared" si="0"/>
        <v>4</v>
      </c>
      <c r="X31" s="28">
        <f t="shared" si="4"/>
        <v>43922</v>
      </c>
      <c r="Y31" s="24">
        <f t="shared" si="7"/>
        <v>279004</v>
      </c>
      <c r="Z31" s="24">
        <f t="shared" si="6"/>
        <v>247923</v>
      </c>
      <c r="AA31" s="24">
        <f t="shared" si="6"/>
        <v>428895</v>
      </c>
      <c r="AB31" s="30">
        <f t="shared" si="5"/>
        <v>0.57183523107836576</v>
      </c>
    </row>
    <row r="32" spans="1:33" ht="20.7" customHeight="1" x14ac:dyDescent="0.3">
      <c r="A32" s="2">
        <v>2020</v>
      </c>
      <c r="B32" s="2" t="s">
        <v>43</v>
      </c>
      <c r="C32" s="2" t="s">
        <v>20</v>
      </c>
      <c r="D32" s="2">
        <v>4945</v>
      </c>
      <c r="E32" s="2">
        <v>5802</v>
      </c>
      <c r="F32" s="2">
        <v>5709</v>
      </c>
      <c r="G32" s="2">
        <v>31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N32" s="12">
        <f t="shared" si="1"/>
        <v>159.51612903225808</v>
      </c>
      <c r="O32">
        <f t="shared" si="2"/>
        <v>187.16129032258064</v>
      </c>
      <c r="P32" s="13">
        <f t="shared" si="3"/>
        <v>184.16129032258064</v>
      </c>
      <c r="V32" s="23">
        <v>2020</v>
      </c>
      <c r="W32" s="24">
        <f t="shared" si="0"/>
        <v>5</v>
      </c>
      <c r="X32" s="28">
        <f t="shared" si="4"/>
        <v>43952</v>
      </c>
      <c r="Y32" s="24">
        <f t="shared" si="7"/>
        <v>283949</v>
      </c>
      <c r="Z32" s="24">
        <f t="shared" si="6"/>
        <v>253725</v>
      </c>
      <c r="AA32" s="24">
        <f t="shared" si="6"/>
        <v>434604</v>
      </c>
      <c r="AB32" s="30">
        <f t="shared" si="5"/>
        <v>0.53585507790501219</v>
      </c>
    </row>
    <row r="33" spans="1:28" ht="20.7" customHeight="1" x14ac:dyDescent="0.3">
      <c r="A33" s="2">
        <v>2020</v>
      </c>
      <c r="B33" s="2" t="s">
        <v>43</v>
      </c>
      <c r="C33" s="2" t="s">
        <v>21</v>
      </c>
      <c r="D33" s="2">
        <v>5038</v>
      </c>
      <c r="E33" s="2">
        <v>6696</v>
      </c>
      <c r="F33" s="2">
        <v>5957</v>
      </c>
      <c r="G33" s="2">
        <v>30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N33" s="12">
        <f t="shared" si="1"/>
        <v>167.93333333333334</v>
      </c>
      <c r="O33">
        <f t="shared" si="2"/>
        <v>223.2</v>
      </c>
      <c r="P33" s="13">
        <f t="shared" si="3"/>
        <v>198.56666666666666</v>
      </c>
      <c r="V33" s="23">
        <v>2020</v>
      </c>
      <c r="W33" s="24">
        <f t="shared" si="0"/>
        <v>6</v>
      </c>
      <c r="X33" s="28">
        <f t="shared" si="4"/>
        <v>43983</v>
      </c>
      <c r="Y33" s="24">
        <f t="shared" si="7"/>
        <v>288987</v>
      </c>
      <c r="Z33" s="24">
        <f t="shared" si="6"/>
        <v>260421</v>
      </c>
      <c r="AA33" s="24">
        <f t="shared" si="6"/>
        <v>440561</v>
      </c>
      <c r="AB33" s="30">
        <f t="shared" si="5"/>
        <v>0.54179172351068672</v>
      </c>
    </row>
    <row r="34" spans="1:28" ht="20.7" customHeight="1" x14ac:dyDescent="0.3">
      <c r="A34" s="2">
        <v>2020</v>
      </c>
      <c r="B34" s="2" t="s">
        <v>43</v>
      </c>
      <c r="C34" s="2" t="s">
        <v>22</v>
      </c>
      <c r="D34" s="2">
        <v>3891</v>
      </c>
      <c r="E34" s="2">
        <v>6998</v>
      </c>
      <c r="F34" s="2">
        <v>5674</v>
      </c>
      <c r="G34" s="2">
        <v>31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N34" s="12">
        <f t="shared" si="1"/>
        <v>125.51612903225806</v>
      </c>
      <c r="O34">
        <f t="shared" si="2"/>
        <v>225.74193548387098</v>
      </c>
      <c r="P34" s="13">
        <f t="shared" si="3"/>
        <v>183.03225806451613</v>
      </c>
      <c r="V34" s="23">
        <v>2020</v>
      </c>
      <c r="W34" s="24">
        <f t="shared" si="0"/>
        <v>7</v>
      </c>
      <c r="X34" s="28">
        <f t="shared" si="4"/>
        <v>44013</v>
      </c>
      <c r="Y34" s="24">
        <f t="shared" si="7"/>
        <v>292878</v>
      </c>
      <c r="Z34" s="24">
        <f t="shared" si="6"/>
        <v>267419</v>
      </c>
      <c r="AA34" s="24">
        <f t="shared" si="6"/>
        <v>446235</v>
      </c>
      <c r="AB34" s="30">
        <f t="shared" si="5"/>
        <v>0.59320439100888656</v>
      </c>
    </row>
    <row r="35" spans="1:28" ht="20.7" customHeight="1" x14ac:dyDescent="0.3">
      <c r="A35" s="2">
        <v>2020</v>
      </c>
      <c r="B35" s="2" t="s">
        <v>43</v>
      </c>
      <c r="C35" s="2" t="s">
        <v>23</v>
      </c>
      <c r="D35" s="2">
        <v>4375</v>
      </c>
      <c r="E35" s="2">
        <v>7944</v>
      </c>
      <c r="F35" s="2">
        <v>5503</v>
      </c>
      <c r="G35" s="2">
        <v>31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N35" s="12">
        <f t="shared" si="1"/>
        <v>141.12903225806451</v>
      </c>
      <c r="O35">
        <f t="shared" si="2"/>
        <v>256.25806451612902</v>
      </c>
      <c r="P35" s="13">
        <f t="shared" si="3"/>
        <v>177.51612903225808</v>
      </c>
      <c r="V35" s="23">
        <v>2020</v>
      </c>
      <c r="W35" s="24">
        <f t="shared" si="0"/>
        <v>8</v>
      </c>
      <c r="X35" s="28">
        <f t="shared" si="4"/>
        <v>44044</v>
      </c>
      <c r="Y35" s="24">
        <f t="shared" si="7"/>
        <v>297253</v>
      </c>
      <c r="Z35" s="24">
        <f t="shared" si="6"/>
        <v>275363</v>
      </c>
      <c r="AA35" s="24">
        <f t="shared" si="6"/>
        <v>451738</v>
      </c>
      <c r="AB35" s="30">
        <f t="shared" si="5"/>
        <v>0.55709657825470738</v>
      </c>
    </row>
    <row r="36" spans="1:28" ht="20.7" customHeight="1" x14ac:dyDescent="0.3">
      <c r="A36" s="2">
        <v>2020</v>
      </c>
      <c r="B36" s="2" t="s">
        <v>43</v>
      </c>
      <c r="C36" s="2" t="s">
        <v>24</v>
      </c>
      <c r="D36" s="2">
        <v>3846</v>
      </c>
      <c r="E36" s="2">
        <v>7099</v>
      </c>
      <c r="F36" s="2">
        <v>4897</v>
      </c>
      <c r="G36" s="2">
        <v>30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N36" s="12">
        <f t="shared" si="1"/>
        <v>128.19999999999999</v>
      </c>
      <c r="O36">
        <f t="shared" si="2"/>
        <v>236.63333333333333</v>
      </c>
      <c r="P36" s="13">
        <f t="shared" si="3"/>
        <v>163.23333333333332</v>
      </c>
      <c r="V36" s="23">
        <v>2020</v>
      </c>
      <c r="W36" s="24">
        <f t="shared" si="0"/>
        <v>9</v>
      </c>
      <c r="X36" s="28">
        <f t="shared" si="4"/>
        <v>44075</v>
      </c>
      <c r="Y36" s="24">
        <f t="shared" si="7"/>
        <v>301099</v>
      </c>
      <c r="Z36" s="24">
        <f t="shared" si="6"/>
        <v>282462</v>
      </c>
      <c r="AA36" s="24">
        <f t="shared" si="6"/>
        <v>456635</v>
      </c>
      <c r="AB36" s="30">
        <f t="shared" si="5"/>
        <v>0.56010522703877386</v>
      </c>
    </row>
    <row r="37" spans="1:28" ht="20.7" customHeight="1" x14ac:dyDescent="0.3">
      <c r="A37" s="2">
        <v>2020</v>
      </c>
      <c r="B37" s="2" t="s">
        <v>43</v>
      </c>
      <c r="C37" s="2" t="s">
        <v>25</v>
      </c>
      <c r="D37" s="2">
        <v>3945</v>
      </c>
      <c r="E37" s="2">
        <v>7741</v>
      </c>
      <c r="F37" s="2">
        <v>4642</v>
      </c>
      <c r="G37" s="2">
        <v>31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N37" s="12">
        <f t="shared" si="1"/>
        <v>127.25806451612904</v>
      </c>
      <c r="O37">
        <f t="shared" si="2"/>
        <v>249.70967741935485</v>
      </c>
      <c r="P37" s="13">
        <f t="shared" si="3"/>
        <v>149.74193548387098</v>
      </c>
      <c r="V37" s="23">
        <v>2020</v>
      </c>
      <c r="W37" s="24">
        <f t="shared" si="0"/>
        <v>10</v>
      </c>
      <c r="X37" s="28">
        <f t="shared" si="4"/>
        <v>44105</v>
      </c>
      <c r="Y37" s="24">
        <f t="shared" si="7"/>
        <v>305044</v>
      </c>
      <c r="Z37" s="24">
        <f t="shared" si="6"/>
        <v>290203</v>
      </c>
      <c r="AA37" s="24">
        <f t="shared" si="6"/>
        <v>461277</v>
      </c>
      <c r="AB37" s="30">
        <f t="shared" si="5"/>
        <v>0.5405846046349132</v>
      </c>
    </row>
    <row r="38" spans="1:28" ht="20.7" customHeight="1" x14ac:dyDescent="0.3">
      <c r="A38" s="2">
        <v>2020</v>
      </c>
      <c r="B38" s="2" t="s">
        <v>43</v>
      </c>
      <c r="C38" s="2" t="s">
        <v>26</v>
      </c>
      <c r="D38" s="2">
        <v>3851</v>
      </c>
      <c r="E38" s="2">
        <v>6260</v>
      </c>
      <c r="F38" s="2">
        <v>4737</v>
      </c>
      <c r="G38" s="2">
        <v>30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N38" s="12">
        <f t="shared" si="1"/>
        <v>128.36666666666667</v>
      </c>
      <c r="O38">
        <f t="shared" si="2"/>
        <v>208.66666666666666</v>
      </c>
      <c r="P38" s="13">
        <f t="shared" si="3"/>
        <v>157.9</v>
      </c>
      <c r="V38" s="23">
        <v>2020</v>
      </c>
      <c r="W38" s="24">
        <f t="shared" si="0"/>
        <v>11</v>
      </c>
      <c r="X38" s="28">
        <f t="shared" si="4"/>
        <v>44136</v>
      </c>
      <c r="Y38" s="24">
        <f t="shared" si="7"/>
        <v>308895</v>
      </c>
      <c r="Z38" s="24">
        <f t="shared" si="6"/>
        <v>296463</v>
      </c>
      <c r="AA38" s="24">
        <f t="shared" si="6"/>
        <v>466014</v>
      </c>
      <c r="AB38" s="30">
        <f t="shared" si="5"/>
        <v>0.55158360503027482</v>
      </c>
    </row>
    <row r="39" spans="1:28" ht="20.7" customHeight="1" x14ac:dyDescent="0.3">
      <c r="A39" s="2">
        <v>2020</v>
      </c>
      <c r="B39" s="2" t="s">
        <v>43</v>
      </c>
      <c r="C39" s="2" t="s">
        <v>27</v>
      </c>
      <c r="D39" s="2">
        <v>3918</v>
      </c>
      <c r="E39" s="2">
        <v>5354</v>
      </c>
      <c r="F39" s="2">
        <v>4444</v>
      </c>
      <c r="G39" s="2">
        <v>31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N39" s="12">
        <f t="shared" si="1"/>
        <v>126.38709677419355</v>
      </c>
      <c r="O39">
        <f t="shared" si="2"/>
        <v>172.70967741935485</v>
      </c>
      <c r="P39" s="13">
        <f t="shared" si="3"/>
        <v>143.35483870967741</v>
      </c>
      <c r="V39" s="23">
        <v>2020</v>
      </c>
      <c r="W39" s="24">
        <f t="shared" si="0"/>
        <v>12</v>
      </c>
      <c r="X39" s="28">
        <f t="shared" si="4"/>
        <v>44166</v>
      </c>
      <c r="Y39" s="24">
        <f t="shared" si="7"/>
        <v>312813</v>
      </c>
      <c r="Z39" s="24">
        <f t="shared" si="6"/>
        <v>301817</v>
      </c>
      <c r="AA39" s="24">
        <f t="shared" si="6"/>
        <v>470458</v>
      </c>
      <c r="AB39" s="30">
        <f t="shared" si="5"/>
        <v>0.53145180578808893</v>
      </c>
    </row>
    <row r="40" spans="1:28" ht="20.7" customHeight="1" x14ac:dyDescent="0.3">
      <c r="A40" s="2">
        <v>2021</v>
      </c>
      <c r="B40" s="2" t="s">
        <v>43</v>
      </c>
      <c r="C40" s="2" t="s">
        <v>28</v>
      </c>
      <c r="D40" s="2">
        <v>3669</v>
      </c>
      <c r="E40" s="2">
        <v>5847</v>
      </c>
      <c r="F40" s="2">
        <v>4220</v>
      </c>
      <c r="G40" s="2">
        <v>31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N40" s="12">
        <f t="shared" si="1"/>
        <v>118.35483870967742</v>
      </c>
      <c r="O40">
        <f t="shared" si="2"/>
        <v>188.61290322580646</v>
      </c>
      <c r="P40" s="13">
        <f t="shared" si="3"/>
        <v>136.12903225806451</v>
      </c>
      <c r="V40" s="23">
        <v>2020</v>
      </c>
      <c r="W40" s="24">
        <f t="shared" si="0"/>
        <v>1</v>
      </c>
      <c r="X40" s="28">
        <f t="shared" si="4"/>
        <v>43831</v>
      </c>
      <c r="Y40" s="24">
        <f t="shared" si="7"/>
        <v>316482</v>
      </c>
      <c r="Z40" s="24">
        <f t="shared" si="6"/>
        <v>307664</v>
      </c>
      <c r="AA40" s="24">
        <f t="shared" si="6"/>
        <v>474678</v>
      </c>
      <c r="AB40" s="30">
        <f t="shared" si="5"/>
        <v>0.53492204335150206</v>
      </c>
    </row>
    <row r="41" spans="1:28" ht="20.7" customHeight="1" x14ac:dyDescent="0.3">
      <c r="A41" s="2">
        <v>2021</v>
      </c>
      <c r="B41" s="2" t="s">
        <v>43</v>
      </c>
      <c r="C41" s="2" t="s">
        <v>29</v>
      </c>
      <c r="D41" s="2">
        <v>2347</v>
      </c>
      <c r="E41" s="2">
        <v>3636</v>
      </c>
      <c r="F41" s="2">
        <v>2763</v>
      </c>
      <c r="G41" s="2">
        <v>26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N41" s="12">
        <f t="shared" si="1"/>
        <v>90.269230769230774</v>
      </c>
      <c r="O41">
        <f t="shared" si="2"/>
        <v>139.84615384615384</v>
      </c>
      <c r="P41" s="13">
        <f t="shared" si="3"/>
        <v>106.26923076923077</v>
      </c>
      <c r="V41" s="23">
        <v>2021</v>
      </c>
      <c r="W41" s="24">
        <f t="shared" si="0"/>
        <v>2</v>
      </c>
      <c r="X41" s="28">
        <f t="shared" si="4"/>
        <v>44228</v>
      </c>
      <c r="Y41" s="24">
        <f t="shared" si="7"/>
        <v>318829</v>
      </c>
      <c r="Z41" s="24">
        <f t="shared" si="6"/>
        <v>311300</v>
      </c>
      <c r="AA41" s="24">
        <f t="shared" si="6"/>
        <v>477441</v>
      </c>
      <c r="AB41" s="30">
        <f t="shared" si="5"/>
        <v>0.54070450097847356</v>
      </c>
    </row>
    <row r="42" spans="1:28" ht="20.7" customHeight="1" x14ac:dyDescent="0.3">
      <c r="A42" s="2">
        <v>2021</v>
      </c>
      <c r="B42" s="2" t="s">
        <v>43</v>
      </c>
      <c r="C42" s="2" t="s">
        <v>18</v>
      </c>
      <c r="D42" s="2">
        <v>3203</v>
      </c>
      <c r="E42" s="2">
        <v>4220</v>
      </c>
      <c r="F42" s="2">
        <v>4629</v>
      </c>
      <c r="G42" s="2">
        <v>31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N42" s="12">
        <f t="shared" si="1"/>
        <v>103.3225806451613</v>
      </c>
      <c r="O42">
        <f t="shared" si="2"/>
        <v>136.12903225806451</v>
      </c>
      <c r="P42" s="13">
        <f t="shared" si="3"/>
        <v>149.32258064516128</v>
      </c>
      <c r="V42" s="23">
        <v>2021</v>
      </c>
      <c r="W42" s="24">
        <f t="shared" si="0"/>
        <v>3</v>
      </c>
      <c r="X42" s="28">
        <f t="shared" si="4"/>
        <v>44256</v>
      </c>
      <c r="Y42" s="24">
        <f t="shared" si="7"/>
        <v>322032</v>
      </c>
      <c r="Z42" s="24">
        <f t="shared" si="6"/>
        <v>315520</v>
      </c>
      <c r="AA42" s="24">
        <f t="shared" si="6"/>
        <v>482070</v>
      </c>
      <c r="AB42" s="30">
        <f t="shared" si="5"/>
        <v>0.59103677221654749</v>
      </c>
    </row>
    <row r="43" spans="1:28" ht="20.7" customHeight="1" x14ac:dyDescent="0.3">
      <c r="A43" s="2">
        <v>2021</v>
      </c>
      <c r="B43" s="2" t="s">
        <v>43</v>
      </c>
      <c r="C43" s="2" t="s">
        <v>19</v>
      </c>
      <c r="D43" s="2">
        <v>4017</v>
      </c>
      <c r="E43" s="2">
        <v>2763</v>
      </c>
      <c r="F43" s="2">
        <v>5438</v>
      </c>
      <c r="G43" s="2">
        <v>30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N43" s="12">
        <f t="shared" si="1"/>
        <v>133.9</v>
      </c>
      <c r="O43">
        <f t="shared" si="2"/>
        <v>92.1</v>
      </c>
      <c r="P43" s="13">
        <f t="shared" si="3"/>
        <v>181.26666666666668</v>
      </c>
      <c r="V43" s="23">
        <v>2021</v>
      </c>
      <c r="W43" s="24">
        <f t="shared" si="0"/>
        <v>4</v>
      </c>
      <c r="X43" s="28">
        <f t="shared" si="4"/>
        <v>44287</v>
      </c>
      <c r="Y43" s="24">
        <f t="shared" si="7"/>
        <v>326049</v>
      </c>
      <c r="Z43" s="24">
        <f t="shared" si="6"/>
        <v>318283</v>
      </c>
      <c r="AA43" s="24">
        <f t="shared" si="6"/>
        <v>487508</v>
      </c>
      <c r="AB43" s="30">
        <f t="shared" si="5"/>
        <v>0.5751454257006875</v>
      </c>
    </row>
    <row r="44" spans="1:28" ht="20.7" customHeight="1" x14ac:dyDescent="0.3">
      <c r="A44" s="2">
        <v>2021</v>
      </c>
      <c r="B44" s="2" t="s">
        <v>43</v>
      </c>
      <c r="C44" s="2" t="s">
        <v>20</v>
      </c>
      <c r="D44" s="2">
        <v>3623</v>
      </c>
      <c r="E44" s="2">
        <v>4340</v>
      </c>
      <c r="F44" s="2">
        <v>4911</v>
      </c>
      <c r="G44" s="2">
        <v>31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N44" s="12">
        <f t="shared" si="1"/>
        <v>116.87096774193549</v>
      </c>
      <c r="O44">
        <f t="shared" si="2"/>
        <v>140</v>
      </c>
      <c r="P44" s="13">
        <f t="shared" si="3"/>
        <v>158.41935483870967</v>
      </c>
      <c r="V44" s="31">
        <v>2021</v>
      </c>
      <c r="W44" s="32">
        <f t="shared" si="0"/>
        <v>5</v>
      </c>
      <c r="X44" s="33">
        <f t="shared" si="4"/>
        <v>44317</v>
      </c>
      <c r="Y44" s="32">
        <f t="shared" si="7"/>
        <v>329672</v>
      </c>
      <c r="Z44" s="32">
        <f t="shared" si="6"/>
        <v>322623</v>
      </c>
      <c r="AA44" s="32">
        <f t="shared" si="6"/>
        <v>492419</v>
      </c>
      <c r="AB44" s="34">
        <f t="shared" si="5"/>
        <v>0.57546285446449497</v>
      </c>
    </row>
    <row r="45" spans="1:28" ht="20.7" customHeight="1" thickBot="1" x14ac:dyDescent="0.35">
      <c r="A45" s="2">
        <v>2021</v>
      </c>
      <c r="B45" s="2" t="s">
        <v>43</v>
      </c>
      <c r="C45" s="2" t="s">
        <v>21</v>
      </c>
      <c r="D45" s="2">
        <v>1569</v>
      </c>
      <c r="E45" s="2">
        <v>2248</v>
      </c>
      <c r="F45" s="2">
        <v>2326</v>
      </c>
      <c r="G45" s="2">
        <v>20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N45" s="14">
        <f t="shared" si="1"/>
        <v>78.45</v>
      </c>
      <c r="O45" s="15">
        <f t="shared" si="2"/>
        <v>112.4</v>
      </c>
      <c r="P45" s="16">
        <f t="shared" si="3"/>
        <v>116.3</v>
      </c>
      <c r="V45" s="29">
        <v>2021</v>
      </c>
      <c r="W45" s="24">
        <f t="shared" si="0"/>
        <v>6</v>
      </c>
      <c r="X45" s="28">
        <f t="shared" si="4"/>
        <v>44348</v>
      </c>
      <c r="Y45" s="24">
        <f t="shared" si="7"/>
        <v>331241</v>
      </c>
      <c r="Z45" s="24">
        <f t="shared" si="6"/>
        <v>324871</v>
      </c>
      <c r="AA45" s="24">
        <f t="shared" si="6"/>
        <v>494745</v>
      </c>
      <c r="AB45" s="30">
        <f t="shared" si="5"/>
        <v>0.59717586649550702</v>
      </c>
    </row>
    <row r="46" spans="1:28" x14ac:dyDescent="0.3">
      <c r="V46" s="35"/>
      <c r="W46" s="36"/>
      <c r="X46" s="37"/>
      <c r="Y46" s="36"/>
      <c r="Z46" s="36"/>
      <c r="AA46" s="36"/>
      <c r="AB46" s="38"/>
    </row>
    <row r="48" spans="1:28" ht="15" thickBot="1" x14ac:dyDescent="0.35"/>
    <row r="49" spans="2:7" ht="15" thickBot="1" x14ac:dyDescent="0.35">
      <c r="B49" s="4" t="s">
        <v>54</v>
      </c>
      <c r="C49" s="5"/>
      <c r="D49" s="5">
        <f>SUM(D7:D45)</f>
        <v>331241</v>
      </c>
      <c r="E49" s="5">
        <f t="shared" ref="E49:F49" si="8">SUM(E7:E45)</f>
        <v>324871</v>
      </c>
      <c r="F49" s="6">
        <f t="shared" si="8"/>
        <v>494745</v>
      </c>
    </row>
    <row r="51" spans="2:7" ht="15" thickBot="1" x14ac:dyDescent="0.35"/>
    <row r="52" spans="2:7" ht="15" thickBot="1" x14ac:dyDescent="0.35">
      <c r="D52" s="45" t="s">
        <v>55</v>
      </c>
      <c r="E52" s="46"/>
      <c r="F52" s="46"/>
      <c r="G52" s="6">
        <f>SUM(G7:G45)</f>
        <v>1175</v>
      </c>
    </row>
  </sheetData>
  <mergeCells count="9">
    <mergeCell ref="D52:F52"/>
    <mergeCell ref="R5:T5"/>
    <mergeCell ref="A1:L1"/>
    <mergeCell ref="A2:L2"/>
    <mergeCell ref="A3:L3"/>
    <mergeCell ref="A4:L4"/>
    <mergeCell ref="A5:B5"/>
    <mergeCell ref="C5:G5"/>
    <mergeCell ref="H5:L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2D4A-BD23-4D2E-AE70-B8C48246A927}">
  <dimension ref="A1:AG53"/>
  <sheetViews>
    <sheetView topLeftCell="A175" zoomScale="60" zoomScaleNormal="60" workbookViewId="0">
      <selection activeCell="T55" sqref="T55"/>
    </sheetView>
  </sheetViews>
  <sheetFormatPr defaultRowHeight="14.4" x14ac:dyDescent="0.3"/>
  <cols>
    <col min="2" max="2" width="30.77734375" customWidth="1"/>
    <col min="24" max="24" width="9.6640625" bestFit="1" customWidth="1"/>
  </cols>
  <sheetData>
    <row r="1" spans="1:33" x14ac:dyDescent="0.3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33" x14ac:dyDescent="0.3">
      <c r="A2" s="53" t="s">
        <v>44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33" x14ac:dyDescent="0.3">
      <c r="A3" s="53" t="s">
        <v>45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</row>
    <row r="4" spans="1:33" ht="15" thickBot="1" x14ac:dyDescent="0.35">
      <c r="A4" s="56" t="s">
        <v>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8"/>
    </row>
    <row r="5" spans="1:33" ht="15" thickBot="1" x14ac:dyDescent="0.35">
      <c r="A5" s="59" t="s">
        <v>4</v>
      </c>
      <c r="B5" s="60"/>
      <c r="C5" s="61" t="s">
        <v>5</v>
      </c>
      <c r="D5" s="62"/>
      <c r="E5" s="62"/>
      <c r="F5" s="62"/>
      <c r="G5" s="63"/>
      <c r="H5" s="61" t="s">
        <v>6</v>
      </c>
      <c r="I5" s="62"/>
      <c r="J5" s="62"/>
      <c r="K5" s="62"/>
      <c r="L5" s="63"/>
      <c r="R5" s="47" t="s">
        <v>60</v>
      </c>
      <c r="S5" s="48"/>
      <c r="T5" s="49"/>
    </row>
    <row r="6" spans="1:33" ht="72.599999999999994" thickBot="1" x14ac:dyDescent="0.3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12</v>
      </c>
      <c r="I6" s="1" t="s">
        <v>14</v>
      </c>
      <c r="J6" s="1" t="s">
        <v>11</v>
      </c>
      <c r="K6" s="1" t="s">
        <v>15</v>
      </c>
      <c r="L6" s="1" t="s">
        <v>16</v>
      </c>
      <c r="N6" s="17" t="s">
        <v>57</v>
      </c>
      <c r="O6" s="18" t="s">
        <v>58</v>
      </c>
      <c r="P6" s="19" t="s">
        <v>59</v>
      </c>
      <c r="R6" s="17" t="s">
        <v>61</v>
      </c>
      <c r="S6" s="18" t="s">
        <v>58</v>
      </c>
      <c r="T6" s="19" t="s">
        <v>59</v>
      </c>
      <c r="V6" s="26" t="s">
        <v>7</v>
      </c>
      <c r="W6" s="27" t="s">
        <v>9</v>
      </c>
      <c r="X6" s="27" t="s">
        <v>63</v>
      </c>
      <c r="Y6" s="27" t="s">
        <v>64</v>
      </c>
      <c r="Z6" s="27" t="s">
        <v>66</v>
      </c>
      <c r="AA6" s="27" t="s">
        <v>65</v>
      </c>
      <c r="AB6" s="27" t="s">
        <v>67</v>
      </c>
      <c r="AF6" s="25" t="s">
        <v>9</v>
      </c>
      <c r="AG6" s="25" t="s">
        <v>62</v>
      </c>
    </row>
    <row r="7" spans="1:33" ht="22.5" customHeight="1" thickBot="1" x14ac:dyDescent="0.35">
      <c r="A7" s="2">
        <v>2018</v>
      </c>
      <c r="B7" s="2" t="s">
        <v>46</v>
      </c>
      <c r="C7" s="2" t="s">
        <v>18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N7" s="20">
        <v>0</v>
      </c>
      <c r="O7" s="21">
        <v>0</v>
      </c>
      <c r="P7" s="22">
        <v>0</v>
      </c>
      <c r="R7" s="14">
        <f>SUM(N7:N9)/3</f>
        <v>6374.6330645161288</v>
      </c>
      <c r="S7" s="15">
        <f>SUM(O7:O9)/3</f>
        <v>8455.6155913978491</v>
      </c>
      <c r="T7" s="16">
        <f>SUM(P7:P9)/3</f>
        <v>3357.9126344086021</v>
      </c>
      <c r="V7" s="23">
        <v>2018</v>
      </c>
      <c r="W7" s="24">
        <f t="shared" ref="W7:W46" si="0">VLOOKUP(C7,$AF$7:$AG$18,2,FALSE)</f>
        <v>3</v>
      </c>
      <c r="X7" s="28">
        <f>DATE(V7,W7,1)</f>
        <v>43160</v>
      </c>
      <c r="Y7" s="29">
        <f>D7</f>
        <v>0</v>
      </c>
      <c r="Z7" s="24">
        <f>E7</f>
        <v>0</v>
      </c>
      <c r="AA7" s="24">
        <f>F7</f>
        <v>0</v>
      </c>
      <c r="AB7" s="30" t="e">
        <f>F7/(F7+D7)</f>
        <v>#DIV/0!</v>
      </c>
      <c r="AF7" s="24" t="s">
        <v>28</v>
      </c>
      <c r="AG7" s="24">
        <v>1</v>
      </c>
    </row>
    <row r="8" spans="1:33" ht="22.5" customHeight="1" x14ac:dyDescent="0.3">
      <c r="A8" s="2">
        <v>2018</v>
      </c>
      <c r="B8" s="2" t="s">
        <v>46</v>
      </c>
      <c r="C8" s="2" t="s">
        <v>19</v>
      </c>
      <c r="D8" s="2">
        <v>130553</v>
      </c>
      <c r="E8" s="2">
        <v>171854</v>
      </c>
      <c r="F8" s="2">
        <v>70505</v>
      </c>
      <c r="G8" s="2">
        <v>8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N8" s="12">
        <f t="shared" ref="N8:N46" si="1">D8/G8</f>
        <v>16319.125</v>
      </c>
      <c r="O8">
        <f t="shared" ref="O8:O46" si="2">E8/G8</f>
        <v>21481.75</v>
      </c>
      <c r="P8" s="13">
        <f t="shared" ref="P8:P46" si="3">F8/G8</f>
        <v>8813.125</v>
      </c>
      <c r="V8" s="23">
        <v>2018</v>
      </c>
      <c r="W8" s="24">
        <f t="shared" si="0"/>
        <v>4</v>
      </c>
      <c r="X8" s="28">
        <f t="shared" ref="X8:X45" si="4">DATE(V8,W8,1)</f>
        <v>43191</v>
      </c>
      <c r="Y8" s="24">
        <f>Y7+D8</f>
        <v>130553</v>
      </c>
      <c r="Z8" s="24">
        <f>Z7+E8</f>
        <v>171854</v>
      </c>
      <c r="AA8" s="24">
        <f>AA7+F8</f>
        <v>70505</v>
      </c>
      <c r="AB8" s="30">
        <f t="shared" ref="AB8:AB45" si="5">F8/(F8+D8)</f>
        <v>0.35066995593311384</v>
      </c>
      <c r="AF8" s="24" t="s">
        <v>29</v>
      </c>
      <c r="AG8" s="24">
        <v>2</v>
      </c>
    </row>
    <row r="9" spans="1:33" ht="22.5" customHeight="1" x14ac:dyDescent="0.3">
      <c r="A9" s="2">
        <v>2018</v>
      </c>
      <c r="B9" s="2" t="s">
        <v>46</v>
      </c>
      <c r="C9" s="2" t="s">
        <v>20</v>
      </c>
      <c r="D9" s="2">
        <v>86948</v>
      </c>
      <c r="E9" s="2">
        <v>120438</v>
      </c>
      <c r="F9" s="2">
        <v>39079</v>
      </c>
      <c r="G9" s="2">
        <v>31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N9" s="12">
        <f t="shared" si="1"/>
        <v>2804.7741935483873</v>
      </c>
      <c r="O9">
        <f t="shared" si="2"/>
        <v>3885.0967741935483</v>
      </c>
      <c r="P9" s="13">
        <f t="shared" si="3"/>
        <v>1260.6129032258063</v>
      </c>
      <c r="V9" s="23">
        <v>2018</v>
      </c>
      <c r="W9" s="24">
        <f t="shared" si="0"/>
        <v>5</v>
      </c>
      <c r="X9" s="28">
        <f t="shared" si="4"/>
        <v>43221</v>
      </c>
      <c r="Y9" s="24">
        <f>Y8+D9</f>
        <v>217501</v>
      </c>
      <c r="Z9" s="24">
        <f t="shared" ref="Z9:AA45" si="6">Z8+E9</f>
        <v>292292</v>
      </c>
      <c r="AA9" s="24">
        <f t="shared" si="6"/>
        <v>109584</v>
      </c>
      <c r="AB9" s="30">
        <f t="shared" si="5"/>
        <v>0.31008434700500687</v>
      </c>
      <c r="AF9" s="24" t="s">
        <v>18</v>
      </c>
      <c r="AG9" s="24">
        <v>3</v>
      </c>
    </row>
    <row r="10" spans="1:33" ht="22.5" customHeight="1" x14ac:dyDescent="0.3">
      <c r="A10" s="2">
        <v>2018</v>
      </c>
      <c r="B10" s="2" t="s">
        <v>46</v>
      </c>
      <c r="C10" s="2" t="s">
        <v>21</v>
      </c>
      <c r="D10" s="2">
        <v>58016</v>
      </c>
      <c r="E10" s="2">
        <v>87004</v>
      </c>
      <c r="F10" s="2">
        <v>27919</v>
      </c>
      <c r="G10" s="2">
        <v>30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N10" s="12">
        <f t="shared" si="1"/>
        <v>1933.8666666666666</v>
      </c>
      <c r="O10">
        <f t="shared" si="2"/>
        <v>2900.1333333333332</v>
      </c>
      <c r="P10" s="13">
        <f t="shared" si="3"/>
        <v>930.63333333333333</v>
      </c>
      <c r="V10" s="23">
        <v>2018</v>
      </c>
      <c r="W10" s="24">
        <f t="shared" si="0"/>
        <v>6</v>
      </c>
      <c r="X10" s="28">
        <f t="shared" si="4"/>
        <v>43252</v>
      </c>
      <c r="Y10" s="24">
        <f t="shared" ref="Y10:Y45" si="7">Y9+D10</f>
        <v>275517</v>
      </c>
      <c r="Z10" s="24">
        <f t="shared" si="6"/>
        <v>379296</v>
      </c>
      <c r="AA10" s="24">
        <f t="shared" si="6"/>
        <v>137503</v>
      </c>
      <c r="AB10" s="30">
        <f t="shared" si="5"/>
        <v>0.32488508756618373</v>
      </c>
      <c r="AF10" s="24" t="s">
        <v>19</v>
      </c>
      <c r="AG10" s="24">
        <v>4</v>
      </c>
    </row>
    <row r="11" spans="1:33" ht="22.5" customHeight="1" x14ac:dyDescent="0.3">
      <c r="A11" s="2">
        <v>2018</v>
      </c>
      <c r="B11" s="2" t="s">
        <v>46</v>
      </c>
      <c r="C11" s="2" t="s">
        <v>22</v>
      </c>
      <c r="D11" s="2">
        <v>48185</v>
      </c>
      <c r="E11" s="2">
        <v>131744</v>
      </c>
      <c r="F11" s="2">
        <v>29818</v>
      </c>
      <c r="G11" s="2">
        <v>31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N11" s="12">
        <f t="shared" si="1"/>
        <v>1554.3548387096773</v>
      </c>
      <c r="O11">
        <f t="shared" si="2"/>
        <v>4249.8064516129034</v>
      </c>
      <c r="P11" s="13">
        <f t="shared" si="3"/>
        <v>961.87096774193549</v>
      </c>
      <c r="V11" s="23">
        <v>2018</v>
      </c>
      <c r="W11" s="24">
        <f t="shared" si="0"/>
        <v>7</v>
      </c>
      <c r="X11" s="28">
        <f t="shared" si="4"/>
        <v>43282</v>
      </c>
      <c r="Y11" s="24">
        <f t="shared" si="7"/>
        <v>323702</v>
      </c>
      <c r="Z11" s="24">
        <f t="shared" si="6"/>
        <v>511040</v>
      </c>
      <c r="AA11" s="24">
        <f t="shared" si="6"/>
        <v>167321</v>
      </c>
      <c r="AB11" s="30">
        <f t="shared" si="5"/>
        <v>0.38226734869171697</v>
      </c>
      <c r="AF11" s="24" t="s">
        <v>20</v>
      </c>
      <c r="AG11" s="24">
        <v>5</v>
      </c>
    </row>
    <row r="12" spans="1:33" ht="22.5" customHeight="1" x14ac:dyDescent="0.3">
      <c r="A12" s="2">
        <v>2018</v>
      </c>
      <c r="B12" s="2" t="s">
        <v>46</v>
      </c>
      <c r="C12" s="2" t="s">
        <v>23</v>
      </c>
      <c r="D12" s="2">
        <v>39987</v>
      </c>
      <c r="E12" s="2">
        <v>141059</v>
      </c>
      <c r="F12" s="2">
        <v>26778</v>
      </c>
      <c r="G12" s="2">
        <v>31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N12" s="12">
        <f t="shared" si="1"/>
        <v>1289.9032258064517</v>
      </c>
      <c r="O12">
        <f t="shared" si="2"/>
        <v>4550.2903225806449</v>
      </c>
      <c r="P12" s="13">
        <f t="shared" si="3"/>
        <v>863.80645161290317</v>
      </c>
      <c r="V12" s="23">
        <v>2018</v>
      </c>
      <c r="W12" s="24">
        <f t="shared" si="0"/>
        <v>8</v>
      </c>
      <c r="X12" s="28">
        <f t="shared" si="4"/>
        <v>43313</v>
      </c>
      <c r="Y12" s="24">
        <f t="shared" si="7"/>
        <v>363689</v>
      </c>
      <c r="Z12" s="24">
        <f t="shared" si="6"/>
        <v>652099</v>
      </c>
      <c r="AA12" s="24">
        <f t="shared" si="6"/>
        <v>194099</v>
      </c>
      <c r="AB12" s="30">
        <f t="shared" si="5"/>
        <v>0.40107840934621436</v>
      </c>
      <c r="AF12" s="24" t="s">
        <v>21</v>
      </c>
      <c r="AG12" s="24">
        <v>6</v>
      </c>
    </row>
    <row r="13" spans="1:33" ht="22.5" customHeight="1" x14ac:dyDescent="0.3">
      <c r="A13" s="2">
        <v>2018</v>
      </c>
      <c r="B13" s="2" t="s">
        <v>46</v>
      </c>
      <c r="C13" s="2" t="s">
        <v>24</v>
      </c>
      <c r="D13" s="2">
        <v>30659</v>
      </c>
      <c r="E13" s="2">
        <v>117217</v>
      </c>
      <c r="F13" s="2">
        <v>23174</v>
      </c>
      <c r="G13" s="2">
        <v>30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N13" s="12">
        <f t="shared" si="1"/>
        <v>1021.9666666666667</v>
      </c>
      <c r="O13">
        <f t="shared" si="2"/>
        <v>3907.2333333333331</v>
      </c>
      <c r="P13" s="13">
        <f t="shared" si="3"/>
        <v>772.4666666666667</v>
      </c>
      <c r="V13" s="23">
        <v>2018</v>
      </c>
      <c r="W13" s="24">
        <f t="shared" si="0"/>
        <v>9</v>
      </c>
      <c r="X13" s="28">
        <f t="shared" si="4"/>
        <v>43344</v>
      </c>
      <c r="Y13" s="24">
        <f t="shared" si="7"/>
        <v>394348</v>
      </c>
      <c r="Z13" s="24">
        <f t="shared" si="6"/>
        <v>769316</v>
      </c>
      <c r="AA13" s="24">
        <f t="shared" si="6"/>
        <v>217273</v>
      </c>
      <c r="AB13" s="30">
        <f t="shared" si="5"/>
        <v>0.43047944569316221</v>
      </c>
      <c r="AF13" s="24" t="s">
        <v>22</v>
      </c>
      <c r="AG13" s="24">
        <v>7</v>
      </c>
    </row>
    <row r="14" spans="1:33" ht="22.5" customHeight="1" x14ac:dyDescent="0.3">
      <c r="A14" s="2">
        <v>2018</v>
      </c>
      <c r="B14" s="2" t="s">
        <v>46</v>
      </c>
      <c r="C14" s="2" t="s">
        <v>25</v>
      </c>
      <c r="D14" s="2">
        <v>14985</v>
      </c>
      <c r="E14" s="2">
        <v>46379</v>
      </c>
      <c r="F14" s="2">
        <v>10401</v>
      </c>
      <c r="G14" s="2">
        <v>24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N14" s="12">
        <f t="shared" si="1"/>
        <v>624.375</v>
      </c>
      <c r="O14">
        <f t="shared" si="2"/>
        <v>1932.4583333333333</v>
      </c>
      <c r="P14" s="13">
        <f t="shared" si="3"/>
        <v>433.375</v>
      </c>
      <c r="V14" s="23">
        <v>2018</v>
      </c>
      <c r="W14" s="24">
        <f t="shared" si="0"/>
        <v>10</v>
      </c>
      <c r="X14" s="28">
        <f t="shared" si="4"/>
        <v>43374</v>
      </c>
      <c r="Y14" s="24">
        <f t="shared" si="7"/>
        <v>409333</v>
      </c>
      <c r="Z14" s="24">
        <f t="shared" si="6"/>
        <v>815695</v>
      </c>
      <c r="AA14" s="24">
        <f t="shared" si="6"/>
        <v>227674</v>
      </c>
      <c r="AB14" s="30">
        <f t="shared" si="5"/>
        <v>0.40971401559914916</v>
      </c>
      <c r="AF14" s="24" t="s">
        <v>23</v>
      </c>
      <c r="AG14" s="24">
        <v>8</v>
      </c>
    </row>
    <row r="15" spans="1:33" ht="22.5" customHeight="1" x14ac:dyDescent="0.3">
      <c r="A15" s="2">
        <v>2018</v>
      </c>
      <c r="B15" s="2" t="s">
        <v>46</v>
      </c>
      <c r="C15" s="2" t="s">
        <v>26</v>
      </c>
      <c r="D15" s="2">
        <v>19073</v>
      </c>
      <c r="E15" s="2">
        <v>34513</v>
      </c>
      <c r="F15" s="2">
        <v>11636</v>
      </c>
      <c r="G15" s="2">
        <v>27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N15" s="12">
        <f t="shared" si="1"/>
        <v>706.40740740740739</v>
      </c>
      <c r="O15">
        <f t="shared" si="2"/>
        <v>1278.2592592592594</v>
      </c>
      <c r="P15" s="13">
        <f t="shared" si="3"/>
        <v>430.96296296296299</v>
      </c>
      <c r="V15" s="23">
        <v>2018</v>
      </c>
      <c r="W15" s="24">
        <f t="shared" si="0"/>
        <v>11</v>
      </c>
      <c r="X15" s="28">
        <f t="shared" si="4"/>
        <v>43405</v>
      </c>
      <c r="Y15" s="24">
        <f t="shared" si="7"/>
        <v>428406</v>
      </c>
      <c r="Z15" s="24">
        <f t="shared" si="6"/>
        <v>850208</v>
      </c>
      <c r="AA15" s="24">
        <f t="shared" si="6"/>
        <v>239310</v>
      </c>
      <c r="AB15" s="30">
        <f t="shared" si="5"/>
        <v>0.37891171969129572</v>
      </c>
      <c r="AF15" s="24" t="s">
        <v>24</v>
      </c>
      <c r="AG15" s="24">
        <v>9</v>
      </c>
    </row>
    <row r="16" spans="1:33" ht="22.5" customHeight="1" x14ac:dyDescent="0.3">
      <c r="A16" s="2">
        <v>2018</v>
      </c>
      <c r="B16" s="2" t="s">
        <v>46</v>
      </c>
      <c r="C16" s="2" t="s">
        <v>27</v>
      </c>
      <c r="D16" s="2">
        <v>18877</v>
      </c>
      <c r="E16" s="2">
        <v>57082</v>
      </c>
      <c r="F16" s="2">
        <v>16198</v>
      </c>
      <c r="G16" s="2">
        <v>31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N16" s="12">
        <f t="shared" si="1"/>
        <v>608.93548387096769</v>
      </c>
      <c r="O16">
        <f t="shared" si="2"/>
        <v>1841.3548387096773</v>
      </c>
      <c r="P16" s="13">
        <f t="shared" si="3"/>
        <v>522.51612903225805</v>
      </c>
      <c r="V16" s="23">
        <v>2018</v>
      </c>
      <c r="W16" s="24">
        <f t="shared" si="0"/>
        <v>12</v>
      </c>
      <c r="X16" s="28">
        <f t="shared" si="4"/>
        <v>43435</v>
      </c>
      <c r="Y16" s="24">
        <f t="shared" si="7"/>
        <v>447283</v>
      </c>
      <c r="Z16" s="24">
        <f t="shared" si="6"/>
        <v>907290</v>
      </c>
      <c r="AA16" s="24">
        <f t="shared" si="6"/>
        <v>255508</v>
      </c>
      <c r="AB16" s="30">
        <f t="shared" si="5"/>
        <v>0.46181040627227371</v>
      </c>
      <c r="AF16" s="24" t="s">
        <v>25</v>
      </c>
      <c r="AG16" s="24">
        <v>10</v>
      </c>
    </row>
    <row r="17" spans="1:33" ht="22.5" customHeight="1" x14ac:dyDescent="0.3">
      <c r="A17" s="2">
        <v>2019</v>
      </c>
      <c r="B17" s="2" t="s">
        <v>46</v>
      </c>
      <c r="C17" s="2" t="s">
        <v>28</v>
      </c>
      <c r="D17" s="2">
        <v>20387</v>
      </c>
      <c r="E17" s="2">
        <v>68062</v>
      </c>
      <c r="F17" s="2">
        <v>12335</v>
      </c>
      <c r="G17" s="2">
        <v>31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N17" s="12">
        <f t="shared" si="1"/>
        <v>657.64516129032256</v>
      </c>
      <c r="O17">
        <f t="shared" si="2"/>
        <v>2195.5483870967741</v>
      </c>
      <c r="P17" s="13">
        <f t="shared" si="3"/>
        <v>397.90322580645159</v>
      </c>
      <c r="V17" s="23">
        <v>2019</v>
      </c>
      <c r="W17" s="24">
        <f t="shared" si="0"/>
        <v>1</v>
      </c>
      <c r="X17" s="28">
        <f t="shared" si="4"/>
        <v>43466</v>
      </c>
      <c r="Y17" s="24">
        <f t="shared" si="7"/>
        <v>467670</v>
      </c>
      <c r="Z17" s="24">
        <f t="shared" si="6"/>
        <v>975352</v>
      </c>
      <c r="AA17" s="24">
        <f t="shared" si="6"/>
        <v>267843</v>
      </c>
      <c r="AB17" s="30">
        <f t="shared" si="5"/>
        <v>0.37696351078784918</v>
      </c>
      <c r="AF17" s="24" t="s">
        <v>26</v>
      </c>
      <c r="AG17" s="24">
        <v>11</v>
      </c>
    </row>
    <row r="18" spans="1:33" ht="22.5" customHeight="1" x14ac:dyDescent="0.3">
      <c r="A18" s="2">
        <v>2019</v>
      </c>
      <c r="B18" s="2" t="s">
        <v>46</v>
      </c>
      <c r="C18" s="2" t="s">
        <v>29</v>
      </c>
      <c r="D18" s="2">
        <v>17244</v>
      </c>
      <c r="E18" s="2">
        <v>26446</v>
      </c>
      <c r="F18" s="2">
        <v>688</v>
      </c>
      <c r="G18" s="2">
        <v>28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N18" s="12">
        <f t="shared" si="1"/>
        <v>615.85714285714289</v>
      </c>
      <c r="O18">
        <f t="shared" si="2"/>
        <v>944.5</v>
      </c>
      <c r="P18" s="13">
        <f t="shared" si="3"/>
        <v>24.571428571428573</v>
      </c>
      <c r="V18" s="23">
        <v>2019</v>
      </c>
      <c r="W18" s="24">
        <f t="shared" si="0"/>
        <v>2</v>
      </c>
      <c r="X18" s="28">
        <f t="shared" si="4"/>
        <v>43497</v>
      </c>
      <c r="Y18" s="24">
        <f t="shared" si="7"/>
        <v>484914</v>
      </c>
      <c r="Z18" s="24">
        <f t="shared" si="6"/>
        <v>1001798</v>
      </c>
      <c r="AA18" s="24">
        <f t="shared" si="6"/>
        <v>268531</v>
      </c>
      <c r="AB18" s="30">
        <f t="shared" si="5"/>
        <v>3.8367164844969888E-2</v>
      </c>
      <c r="AF18" s="24" t="s">
        <v>27</v>
      </c>
      <c r="AG18" s="24">
        <v>12</v>
      </c>
    </row>
    <row r="19" spans="1:33" ht="22.5" customHeight="1" x14ac:dyDescent="0.3">
      <c r="A19" s="2">
        <v>2019</v>
      </c>
      <c r="B19" s="2" t="s">
        <v>46</v>
      </c>
      <c r="C19" s="2" t="s">
        <v>18</v>
      </c>
      <c r="D19" s="2">
        <v>19183</v>
      </c>
      <c r="E19" s="2">
        <v>66238</v>
      </c>
      <c r="F19" s="2">
        <v>13480</v>
      </c>
      <c r="G19" s="2">
        <v>31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N19" s="12">
        <f t="shared" si="1"/>
        <v>618.80645161290317</v>
      </c>
      <c r="O19">
        <f t="shared" si="2"/>
        <v>2136.7096774193546</v>
      </c>
      <c r="P19" s="13">
        <f t="shared" si="3"/>
        <v>434.83870967741933</v>
      </c>
      <c r="V19" s="23">
        <v>2019</v>
      </c>
      <c r="W19" s="24">
        <f t="shared" si="0"/>
        <v>3</v>
      </c>
      <c r="X19" s="28">
        <f t="shared" si="4"/>
        <v>43525</v>
      </c>
      <c r="Y19" s="24">
        <f t="shared" si="7"/>
        <v>504097</v>
      </c>
      <c r="Z19" s="24">
        <f t="shared" si="6"/>
        <v>1068036</v>
      </c>
      <c r="AA19" s="24">
        <f t="shared" si="6"/>
        <v>282011</v>
      </c>
      <c r="AB19" s="30">
        <f t="shared" si="5"/>
        <v>0.41269938462480482</v>
      </c>
    </row>
    <row r="20" spans="1:33" ht="22.5" customHeight="1" x14ac:dyDescent="0.3">
      <c r="A20" s="2">
        <v>2019</v>
      </c>
      <c r="B20" s="2" t="s">
        <v>46</v>
      </c>
      <c r="C20" s="2" t="s">
        <v>19</v>
      </c>
      <c r="D20" s="2">
        <v>15460</v>
      </c>
      <c r="E20" s="2">
        <v>72535</v>
      </c>
      <c r="F20" s="2">
        <v>8305</v>
      </c>
      <c r="G20" s="2">
        <v>30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N20" s="12">
        <f t="shared" si="1"/>
        <v>515.33333333333337</v>
      </c>
      <c r="O20">
        <f t="shared" si="2"/>
        <v>2417.8333333333335</v>
      </c>
      <c r="P20" s="13">
        <f t="shared" si="3"/>
        <v>276.83333333333331</v>
      </c>
      <c r="V20" s="23">
        <v>2019</v>
      </c>
      <c r="W20" s="24">
        <f t="shared" si="0"/>
        <v>4</v>
      </c>
      <c r="X20" s="28">
        <f t="shared" si="4"/>
        <v>43556</v>
      </c>
      <c r="Y20" s="24">
        <f t="shared" si="7"/>
        <v>519557</v>
      </c>
      <c r="Z20" s="24">
        <f t="shared" si="6"/>
        <v>1140571</v>
      </c>
      <c r="AA20" s="24">
        <f t="shared" si="6"/>
        <v>290316</v>
      </c>
      <c r="AB20" s="30">
        <f t="shared" si="5"/>
        <v>0.34946349673890176</v>
      </c>
    </row>
    <row r="21" spans="1:33" ht="22.5" customHeight="1" x14ac:dyDescent="0.3">
      <c r="A21" s="2">
        <v>2019</v>
      </c>
      <c r="B21" s="2" t="s">
        <v>46</v>
      </c>
      <c r="C21" s="2" t="s">
        <v>20</v>
      </c>
      <c r="D21" s="2">
        <v>14336</v>
      </c>
      <c r="E21" s="2">
        <v>70076</v>
      </c>
      <c r="F21" s="2">
        <v>11285</v>
      </c>
      <c r="G21" s="2">
        <v>31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N21" s="12">
        <f t="shared" si="1"/>
        <v>462.45161290322579</v>
      </c>
      <c r="O21">
        <f t="shared" si="2"/>
        <v>2260.516129032258</v>
      </c>
      <c r="P21" s="13">
        <f t="shared" si="3"/>
        <v>364.03225806451616</v>
      </c>
      <c r="V21" s="23">
        <v>2019</v>
      </c>
      <c r="W21" s="24">
        <f t="shared" si="0"/>
        <v>5</v>
      </c>
      <c r="X21" s="28">
        <f t="shared" si="4"/>
        <v>43586</v>
      </c>
      <c r="Y21" s="24">
        <f t="shared" si="7"/>
        <v>533893</v>
      </c>
      <c r="Z21" s="24">
        <f t="shared" si="6"/>
        <v>1210647</v>
      </c>
      <c r="AA21" s="24">
        <f t="shared" si="6"/>
        <v>301601</v>
      </c>
      <c r="AB21" s="30">
        <f t="shared" si="5"/>
        <v>0.44045899847781117</v>
      </c>
    </row>
    <row r="22" spans="1:33" ht="22.5" customHeight="1" x14ac:dyDescent="0.3">
      <c r="A22" s="2">
        <v>2019</v>
      </c>
      <c r="B22" s="2" t="s">
        <v>46</v>
      </c>
      <c r="C22" s="2" t="s">
        <v>21</v>
      </c>
      <c r="D22" s="2">
        <v>12854</v>
      </c>
      <c r="E22" s="2">
        <v>66394</v>
      </c>
      <c r="F22" s="2">
        <v>10177</v>
      </c>
      <c r="G22" s="2">
        <v>30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N22" s="12">
        <f t="shared" si="1"/>
        <v>428.46666666666664</v>
      </c>
      <c r="O22">
        <f t="shared" si="2"/>
        <v>2213.1333333333332</v>
      </c>
      <c r="P22" s="13">
        <f t="shared" si="3"/>
        <v>339.23333333333335</v>
      </c>
      <c r="V22" s="23">
        <v>2019</v>
      </c>
      <c r="W22" s="24">
        <f t="shared" si="0"/>
        <v>6</v>
      </c>
      <c r="X22" s="28">
        <f t="shared" si="4"/>
        <v>43617</v>
      </c>
      <c r="Y22" s="24">
        <f t="shared" si="7"/>
        <v>546747</v>
      </c>
      <c r="Z22" s="24">
        <f t="shared" si="6"/>
        <v>1277041</v>
      </c>
      <c r="AA22" s="24">
        <f t="shared" si="6"/>
        <v>311778</v>
      </c>
      <c r="AB22" s="30">
        <f t="shared" si="5"/>
        <v>0.44188267986626723</v>
      </c>
    </row>
    <row r="23" spans="1:33" ht="22.5" customHeight="1" x14ac:dyDescent="0.3">
      <c r="A23" s="2">
        <v>2019</v>
      </c>
      <c r="B23" s="2" t="s">
        <v>46</v>
      </c>
      <c r="C23" s="2" t="s">
        <v>22</v>
      </c>
      <c r="D23" s="2">
        <v>12499</v>
      </c>
      <c r="E23" s="2">
        <v>69539</v>
      </c>
      <c r="F23" s="2">
        <v>10647</v>
      </c>
      <c r="G23" s="2">
        <v>31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N23" s="12">
        <f t="shared" si="1"/>
        <v>403.19354838709677</v>
      </c>
      <c r="O23">
        <f t="shared" si="2"/>
        <v>2243.1935483870966</v>
      </c>
      <c r="P23" s="13">
        <f t="shared" si="3"/>
        <v>343.45161290322579</v>
      </c>
      <c r="V23" s="23">
        <v>2019</v>
      </c>
      <c r="W23" s="24">
        <f t="shared" si="0"/>
        <v>7</v>
      </c>
      <c r="X23" s="28">
        <f t="shared" si="4"/>
        <v>43647</v>
      </c>
      <c r="Y23" s="24">
        <f t="shared" si="7"/>
        <v>559246</v>
      </c>
      <c r="Z23" s="24">
        <f t="shared" si="6"/>
        <v>1346580</v>
      </c>
      <c r="AA23" s="24">
        <f t="shared" si="6"/>
        <v>322425</v>
      </c>
      <c r="AB23" s="30">
        <f t="shared" si="5"/>
        <v>0.45999308735850686</v>
      </c>
    </row>
    <row r="24" spans="1:33" ht="22.5" customHeight="1" x14ac:dyDescent="0.3">
      <c r="A24" s="2">
        <v>2019</v>
      </c>
      <c r="B24" s="2" t="s">
        <v>46</v>
      </c>
      <c r="C24" s="2" t="s">
        <v>23</v>
      </c>
      <c r="D24" s="2">
        <v>11315</v>
      </c>
      <c r="E24" s="2">
        <v>62652</v>
      </c>
      <c r="F24" s="2">
        <v>14507</v>
      </c>
      <c r="G24" s="2">
        <v>31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N24" s="12">
        <f t="shared" si="1"/>
        <v>365</v>
      </c>
      <c r="O24">
        <f t="shared" si="2"/>
        <v>2021.0322580645161</v>
      </c>
      <c r="P24" s="13">
        <f t="shared" si="3"/>
        <v>467.96774193548384</v>
      </c>
      <c r="V24" s="23">
        <v>2019</v>
      </c>
      <c r="W24" s="24">
        <f t="shared" si="0"/>
        <v>8</v>
      </c>
      <c r="X24" s="28">
        <f t="shared" si="4"/>
        <v>43678</v>
      </c>
      <c r="Y24" s="24">
        <f t="shared" si="7"/>
        <v>570561</v>
      </c>
      <c r="Z24" s="24">
        <f t="shared" si="6"/>
        <v>1409232</v>
      </c>
      <c r="AA24" s="24">
        <f t="shared" si="6"/>
        <v>336932</v>
      </c>
      <c r="AB24" s="30">
        <f t="shared" si="5"/>
        <v>0.56180776082410344</v>
      </c>
    </row>
    <row r="25" spans="1:33" ht="22.5" customHeight="1" x14ac:dyDescent="0.3">
      <c r="A25" s="2">
        <v>2019</v>
      </c>
      <c r="B25" s="2" t="s">
        <v>46</v>
      </c>
      <c r="C25" s="2" t="s">
        <v>24</v>
      </c>
      <c r="D25" s="2">
        <v>9904</v>
      </c>
      <c r="E25" s="2">
        <v>49172</v>
      </c>
      <c r="F25" s="2">
        <v>8773</v>
      </c>
      <c r="G25" s="2">
        <v>30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N25" s="12">
        <f t="shared" si="1"/>
        <v>330.13333333333333</v>
      </c>
      <c r="O25">
        <f t="shared" si="2"/>
        <v>1639.0666666666666</v>
      </c>
      <c r="P25" s="13">
        <f t="shared" si="3"/>
        <v>292.43333333333334</v>
      </c>
      <c r="V25" s="23">
        <v>2019</v>
      </c>
      <c r="W25" s="24">
        <f t="shared" si="0"/>
        <v>9</v>
      </c>
      <c r="X25" s="28">
        <f t="shared" si="4"/>
        <v>43709</v>
      </c>
      <c r="Y25" s="24">
        <f t="shared" si="7"/>
        <v>580465</v>
      </c>
      <c r="Z25" s="24">
        <f t="shared" si="6"/>
        <v>1458404</v>
      </c>
      <c r="AA25" s="24">
        <f t="shared" si="6"/>
        <v>345705</v>
      </c>
      <c r="AB25" s="30">
        <f t="shared" si="5"/>
        <v>0.46972211811318737</v>
      </c>
    </row>
    <row r="26" spans="1:33" ht="22.5" customHeight="1" x14ac:dyDescent="0.3">
      <c r="A26" s="2">
        <v>2019</v>
      </c>
      <c r="B26" s="2" t="s">
        <v>46</v>
      </c>
      <c r="C26" s="2" t="s">
        <v>25</v>
      </c>
      <c r="D26" s="2">
        <v>10831</v>
      </c>
      <c r="E26" s="2">
        <v>57165</v>
      </c>
      <c r="F26" s="2">
        <v>12921</v>
      </c>
      <c r="G26" s="2">
        <v>31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N26" s="12">
        <f t="shared" si="1"/>
        <v>349.38709677419354</v>
      </c>
      <c r="O26">
        <f t="shared" si="2"/>
        <v>1844.0322580645161</v>
      </c>
      <c r="P26" s="13">
        <f t="shared" si="3"/>
        <v>416.80645161290323</v>
      </c>
      <c r="V26" s="23">
        <v>2019</v>
      </c>
      <c r="W26" s="24">
        <f t="shared" si="0"/>
        <v>10</v>
      </c>
      <c r="X26" s="28">
        <f t="shared" si="4"/>
        <v>43739</v>
      </c>
      <c r="Y26" s="24">
        <f t="shared" si="7"/>
        <v>591296</v>
      </c>
      <c r="Z26" s="24">
        <f t="shared" si="6"/>
        <v>1515569</v>
      </c>
      <c r="AA26" s="24">
        <f t="shared" si="6"/>
        <v>358626</v>
      </c>
      <c r="AB26" s="30">
        <f t="shared" si="5"/>
        <v>0.54399629504883795</v>
      </c>
    </row>
    <row r="27" spans="1:33" ht="22.5" customHeight="1" x14ac:dyDescent="0.3">
      <c r="A27" s="2">
        <v>2019</v>
      </c>
      <c r="B27" s="2" t="s">
        <v>46</v>
      </c>
      <c r="C27" s="2" t="s">
        <v>26</v>
      </c>
      <c r="D27" s="2">
        <v>9595</v>
      </c>
      <c r="E27" s="2">
        <v>54157</v>
      </c>
      <c r="F27" s="2">
        <v>10772</v>
      </c>
      <c r="G27" s="2">
        <v>30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N27" s="12">
        <f t="shared" si="1"/>
        <v>319.83333333333331</v>
      </c>
      <c r="O27">
        <f t="shared" si="2"/>
        <v>1805.2333333333333</v>
      </c>
      <c r="P27" s="13">
        <f t="shared" si="3"/>
        <v>359.06666666666666</v>
      </c>
      <c r="V27" s="23">
        <v>2019</v>
      </c>
      <c r="W27" s="24">
        <f t="shared" si="0"/>
        <v>11</v>
      </c>
      <c r="X27" s="28">
        <f t="shared" si="4"/>
        <v>43770</v>
      </c>
      <c r="Y27" s="24">
        <f t="shared" si="7"/>
        <v>600891</v>
      </c>
      <c r="Z27" s="24">
        <f t="shared" si="6"/>
        <v>1569726</v>
      </c>
      <c r="AA27" s="24">
        <f t="shared" si="6"/>
        <v>369398</v>
      </c>
      <c r="AB27" s="30">
        <f t="shared" si="5"/>
        <v>0.52889478077281882</v>
      </c>
    </row>
    <row r="28" spans="1:33" ht="22.5" customHeight="1" x14ac:dyDescent="0.3">
      <c r="A28" s="2">
        <v>2019</v>
      </c>
      <c r="B28" s="2" t="s">
        <v>46</v>
      </c>
      <c r="C28" s="2" t="s">
        <v>27</v>
      </c>
      <c r="D28" s="2">
        <v>9208</v>
      </c>
      <c r="E28" s="2">
        <v>50706</v>
      </c>
      <c r="F28" s="2">
        <v>10270</v>
      </c>
      <c r="G28" s="2">
        <v>31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N28" s="12">
        <f t="shared" si="1"/>
        <v>297.03225806451616</v>
      </c>
      <c r="O28">
        <f t="shared" si="2"/>
        <v>1635.6774193548388</v>
      </c>
      <c r="P28" s="13">
        <f t="shared" si="3"/>
        <v>331.29032258064518</v>
      </c>
      <c r="V28" s="23">
        <v>2019</v>
      </c>
      <c r="W28" s="24">
        <f t="shared" si="0"/>
        <v>12</v>
      </c>
      <c r="X28" s="28">
        <f t="shared" si="4"/>
        <v>43800</v>
      </c>
      <c r="Y28" s="24">
        <f t="shared" si="7"/>
        <v>610099</v>
      </c>
      <c r="Z28" s="24">
        <f t="shared" si="6"/>
        <v>1620432</v>
      </c>
      <c r="AA28" s="24">
        <f t="shared" si="6"/>
        <v>379668</v>
      </c>
      <c r="AB28" s="30">
        <f t="shared" si="5"/>
        <v>0.52726152582400654</v>
      </c>
    </row>
    <row r="29" spans="1:33" ht="22.5" customHeight="1" x14ac:dyDescent="0.3">
      <c r="A29" s="2">
        <v>2020</v>
      </c>
      <c r="B29" s="2" t="s">
        <v>46</v>
      </c>
      <c r="C29" s="2" t="s">
        <v>28</v>
      </c>
      <c r="D29" s="2">
        <v>9067</v>
      </c>
      <c r="E29" s="2">
        <v>49093</v>
      </c>
      <c r="F29" s="2">
        <v>9712</v>
      </c>
      <c r="G29" s="2">
        <v>31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N29" s="12">
        <f t="shared" si="1"/>
        <v>292.48387096774195</v>
      </c>
      <c r="O29">
        <f t="shared" si="2"/>
        <v>1583.6451612903227</v>
      </c>
      <c r="P29" s="13">
        <f t="shared" si="3"/>
        <v>313.29032258064518</v>
      </c>
      <c r="V29" s="23">
        <v>2020</v>
      </c>
      <c r="W29" s="24">
        <f t="shared" si="0"/>
        <v>1</v>
      </c>
      <c r="X29" s="28">
        <f t="shared" si="4"/>
        <v>43831</v>
      </c>
      <c r="Y29" s="24">
        <f t="shared" si="7"/>
        <v>619166</v>
      </c>
      <c r="Z29" s="24">
        <f t="shared" si="6"/>
        <v>1669525</v>
      </c>
      <c r="AA29" s="24">
        <f t="shared" si="6"/>
        <v>389380</v>
      </c>
      <c r="AB29" s="30">
        <f t="shared" si="5"/>
        <v>0.5171734384152511</v>
      </c>
    </row>
    <row r="30" spans="1:33" ht="22.5" customHeight="1" x14ac:dyDescent="0.3">
      <c r="A30" s="2">
        <v>2020</v>
      </c>
      <c r="B30" s="2" t="s">
        <v>46</v>
      </c>
      <c r="C30" s="2" t="s">
        <v>29</v>
      </c>
      <c r="D30" s="2">
        <v>7446</v>
      </c>
      <c r="E30" s="2">
        <v>38889</v>
      </c>
      <c r="F30" s="2">
        <v>8092</v>
      </c>
      <c r="G30" s="2">
        <v>29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N30" s="12">
        <f t="shared" si="1"/>
        <v>256.75862068965517</v>
      </c>
      <c r="O30">
        <f t="shared" si="2"/>
        <v>1341</v>
      </c>
      <c r="P30" s="13">
        <f t="shared" si="3"/>
        <v>279.0344827586207</v>
      </c>
      <c r="V30" s="23">
        <v>2020</v>
      </c>
      <c r="W30" s="24">
        <f t="shared" si="0"/>
        <v>2</v>
      </c>
      <c r="X30" s="28">
        <f t="shared" si="4"/>
        <v>43862</v>
      </c>
      <c r="Y30" s="24">
        <f t="shared" si="7"/>
        <v>626612</v>
      </c>
      <c r="Z30" s="24">
        <f t="shared" si="6"/>
        <v>1708414</v>
      </c>
      <c r="AA30" s="24">
        <f t="shared" si="6"/>
        <v>397472</v>
      </c>
      <c r="AB30" s="30">
        <f t="shared" si="5"/>
        <v>0.52078774617067836</v>
      </c>
    </row>
    <row r="31" spans="1:33" ht="22.5" customHeight="1" x14ac:dyDescent="0.3">
      <c r="A31" s="2">
        <v>2020</v>
      </c>
      <c r="B31" s="2" t="s">
        <v>46</v>
      </c>
      <c r="C31" s="2" t="s">
        <v>18</v>
      </c>
      <c r="D31" s="2">
        <v>8160</v>
      </c>
      <c r="E31" s="2">
        <v>40442</v>
      </c>
      <c r="F31" s="2">
        <v>9450</v>
      </c>
      <c r="G31" s="2">
        <v>31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N31" s="12">
        <f t="shared" si="1"/>
        <v>263.22580645161293</v>
      </c>
      <c r="O31">
        <f t="shared" si="2"/>
        <v>1304.5806451612902</v>
      </c>
      <c r="P31" s="13">
        <f t="shared" si="3"/>
        <v>304.83870967741933</v>
      </c>
      <c r="V31" s="23">
        <v>2020</v>
      </c>
      <c r="W31" s="24">
        <f t="shared" si="0"/>
        <v>3</v>
      </c>
      <c r="X31" s="28">
        <f t="shared" si="4"/>
        <v>43891</v>
      </c>
      <c r="Y31" s="24">
        <f t="shared" si="7"/>
        <v>634772</v>
      </c>
      <c r="Z31" s="24">
        <f t="shared" si="6"/>
        <v>1748856</v>
      </c>
      <c r="AA31" s="24">
        <f t="shared" si="6"/>
        <v>406922</v>
      </c>
      <c r="AB31" s="30">
        <f t="shared" si="5"/>
        <v>0.53662691652470185</v>
      </c>
    </row>
    <row r="32" spans="1:33" ht="22.5" customHeight="1" x14ac:dyDescent="0.3">
      <c r="A32" s="2">
        <v>2020</v>
      </c>
      <c r="B32" s="2" t="s">
        <v>46</v>
      </c>
      <c r="C32" s="2" t="s">
        <v>19</v>
      </c>
      <c r="D32" s="2">
        <v>7505</v>
      </c>
      <c r="E32" s="2">
        <v>38965</v>
      </c>
      <c r="F32" s="2">
        <v>8007</v>
      </c>
      <c r="G32" s="2">
        <v>30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N32" s="12">
        <f t="shared" si="1"/>
        <v>250.16666666666666</v>
      </c>
      <c r="O32">
        <f t="shared" si="2"/>
        <v>1298.8333333333333</v>
      </c>
      <c r="P32" s="13">
        <f t="shared" si="3"/>
        <v>266.89999999999998</v>
      </c>
      <c r="V32" s="23">
        <v>2020</v>
      </c>
      <c r="W32" s="24">
        <f t="shared" si="0"/>
        <v>4</v>
      </c>
      <c r="X32" s="28">
        <f t="shared" si="4"/>
        <v>43922</v>
      </c>
      <c r="Y32" s="24">
        <f t="shared" si="7"/>
        <v>642277</v>
      </c>
      <c r="Z32" s="24">
        <f t="shared" si="6"/>
        <v>1787821</v>
      </c>
      <c r="AA32" s="24">
        <f t="shared" si="6"/>
        <v>414929</v>
      </c>
      <c r="AB32" s="30">
        <f t="shared" si="5"/>
        <v>0.51618102114492004</v>
      </c>
    </row>
    <row r="33" spans="1:28" ht="22.5" customHeight="1" x14ac:dyDescent="0.3">
      <c r="A33" s="2">
        <v>2020</v>
      </c>
      <c r="B33" s="2" t="s">
        <v>46</v>
      </c>
      <c r="C33" s="2" t="s">
        <v>20</v>
      </c>
      <c r="D33" s="2">
        <v>7352</v>
      </c>
      <c r="E33" s="2">
        <v>38903</v>
      </c>
      <c r="F33" s="2">
        <v>9181</v>
      </c>
      <c r="G33" s="2">
        <v>31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N33" s="12">
        <f t="shared" si="1"/>
        <v>237.16129032258064</v>
      </c>
      <c r="O33">
        <f t="shared" si="2"/>
        <v>1254.9354838709678</v>
      </c>
      <c r="P33" s="13">
        <f t="shared" si="3"/>
        <v>296.16129032258067</v>
      </c>
      <c r="V33" s="23">
        <v>2020</v>
      </c>
      <c r="W33" s="24">
        <f t="shared" si="0"/>
        <v>5</v>
      </c>
      <c r="X33" s="28">
        <f t="shared" si="4"/>
        <v>43952</v>
      </c>
      <c r="Y33" s="24">
        <f t="shared" si="7"/>
        <v>649629</v>
      </c>
      <c r="Z33" s="24">
        <f t="shared" si="6"/>
        <v>1826724</v>
      </c>
      <c r="AA33" s="24">
        <f t="shared" si="6"/>
        <v>424110</v>
      </c>
      <c r="AB33" s="30">
        <f t="shared" si="5"/>
        <v>0.55531361519385469</v>
      </c>
    </row>
    <row r="34" spans="1:28" ht="22.5" customHeight="1" x14ac:dyDescent="0.3">
      <c r="A34" s="2">
        <v>2020</v>
      </c>
      <c r="B34" s="2" t="s">
        <v>46</v>
      </c>
      <c r="C34" s="2" t="s">
        <v>21</v>
      </c>
      <c r="D34" s="2">
        <v>6790</v>
      </c>
      <c r="E34" s="2">
        <v>35235</v>
      </c>
      <c r="F34" s="2">
        <v>8206</v>
      </c>
      <c r="G34" s="2">
        <v>30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N34" s="12">
        <f t="shared" si="1"/>
        <v>226.33333333333334</v>
      </c>
      <c r="O34">
        <f t="shared" si="2"/>
        <v>1174.5</v>
      </c>
      <c r="P34" s="13">
        <f t="shared" si="3"/>
        <v>273.53333333333336</v>
      </c>
      <c r="V34" s="23">
        <v>2020</v>
      </c>
      <c r="W34" s="24">
        <f t="shared" si="0"/>
        <v>6</v>
      </c>
      <c r="X34" s="28">
        <f t="shared" si="4"/>
        <v>43983</v>
      </c>
      <c r="Y34" s="24">
        <f t="shared" si="7"/>
        <v>656419</v>
      </c>
      <c r="Z34" s="24">
        <f t="shared" si="6"/>
        <v>1861959</v>
      </c>
      <c r="AA34" s="24">
        <f t="shared" si="6"/>
        <v>432316</v>
      </c>
      <c r="AB34" s="30">
        <f t="shared" si="5"/>
        <v>0.54721259002400635</v>
      </c>
    </row>
    <row r="35" spans="1:28" ht="22.5" customHeight="1" x14ac:dyDescent="0.3">
      <c r="A35" s="2">
        <v>2020</v>
      </c>
      <c r="B35" s="2" t="s">
        <v>46</v>
      </c>
      <c r="C35" s="2" t="s">
        <v>22</v>
      </c>
      <c r="D35" s="2">
        <v>6863</v>
      </c>
      <c r="E35" s="2">
        <v>35777</v>
      </c>
      <c r="F35" s="2">
        <v>7870</v>
      </c>
      <c r="G35" s="2">
        <v>31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N35" s="12">
        <f t="shared" si="1"/>
        <v>221.38709677419354</v>
      </c>
      <c r="O35">
        <f t="shared" si="2"/>
        <v>1154.0967741935483</v>
      </c>
      <c r="P35" s="13">
        <f t="shared" si="3"/>
        <v>253.87096774193549</v>
      </c>
      <c r="V35" s="23">
        <v>2020</v>
      </c>
      <c r="W35" s="24">
        <f t="shared" si="0"/>
        <v>7</v>
      </c>
      <c r="X35" s="28">
        <f t="shared" si="4"/>
        <v>44013</v>
      </c>
      <c r="Y35" s="24">
        <f t="shared" si="7"/>
        <v>663282</v>
      </c>
      <c r="Z35" s="24">
        <f t="shared" si="6"/>
        <v>1897736</v>
      </c>
      <c r="AA35" s="24">
        <f t="shared" si="6"/>
        <v>440186</v>
      </c>
      <c r="AB35" s="30">
        <f t="shared" si="5"/>
        <v>0.53417498133441932</v>
      </c>
    </row>
    <row r="36" spans="1:28" ht="22.5" customHeight="1" x14ac:dyDescent="0.3">
      <c r="A36" s="2">
        <v>2020</v>
      </c>
      <c r="B36" s="2" t="s">
        <v>46</v>
      </c>
      <c r="C36" s="2" t="s">
        <v>23</v>
      </c>
      <c r="D36" s="2">
        <v>6528</v>
      </c>
      <c r="E36" s="2">
        <v>34864</v>
      </c>
      <c r="F36" s="2">
        <v>5967</v>
      </c>
      <c r="G36" s="2">
        <v>31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N36" s="12">
        <f t="shared" si="1"/>
        <v>210.58064516129033</v>
      </c>
      <c r="O36">
        <f t="shared" si="2"/>
        <v>1124.6451612903227</v>
      </c>
      <c r="P36" s="13">
        <f t="shared" si="3"/>
        <v>192.48387096774192</v>
      </c>
      <c r="V36" s="23">
        <v>2020</v>
      </c>
      <c r="W36" s="24">
        <f t="shared" si="0"/>
        <v>8</v>
      </c>
      <c r="X36" s="28">
        <f t="shared" si="4"/>
        <v>44044</v>
      </c>
      <c r="Y36" s="24">
        <f t="shared" si="7"/>
        <v>669810</v>
      </c>
      <c r="Z36" s="24">
        <f t="shared" si="6"/>
        <v>1932600</v>
      </c>
      <c r="AA36" s="24">
        <f t="shared" si="6"/>
        <v>446153</v>
      </c>
      <c r="AB36" s="30">
        <f t="shared" si="5"/>
        <v>0.47755102040816327</v>
      </c>
    </row>
    <row r="37" spans="1:28" ht="22.5" customHeight="1" x14ac:dyDescent="0.3">
      <c r="A37" s="2">
        <v>2020</v>
      </c>
      <c r="B37" s="2" t="s">
        <v>46</v>
      </c>
      <c r="C37" s="2" t="s">
        <v>24</v>
      </c>
      <c r="D37" s="2">
        <v>5947</v>
      </c>
      <c r="E37" s="2">
        <v>28453</v>
      </c>
      <c r="F37" s="2">
        <v>7587</v>
      </c>
      <c r="G37" s="2">
        <v>30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N37" s="12">
        <f t="shared" si="1"/>
        <v>198.23333333333332</v>
      </c>
      <c r="O37">
        <f t="shared" si="2"/>
        <v>948.43333333333328</v>
      </c>
      <c r="P37" s="13">
        <f t="shared" si="3"/>
        <v>252.9</v>
      </c>
      <c r="V37" s="23">
        <v>2020</v>
      </c>
      <c r="W37" s="24">
        <f t="shared" si="0"/>
        <v>9</v>
      </c>
      <c r="X37" s="28">
        <f t="shared" si="4"/>
        <v>44075</v>
      </c>
      <c r="Y37" s="24">
        <f t="shared" si="7"/>
        <v>675757</v>
      </c>
      <c r="Z37" s="24">
        <f t="shared" si="6"/>
        <v>1961053</v>
      </c>
      <c r="AA37" s="24">
        <f t="shared" si="6"/>
        <v>453740</v>
      </c>
      <c r="AB37" s="30">
        <f t="shared" si="5"/>
        <v>0.56058814836707549</v>
      </c>
    </row>
    <row r="38" spans="1:28" ht="22.5" customHeight="1" x14ac:dyDescent="0.3">
      <c r="A38" s="2">
        <v>2020</v>
      </c>
      <c r="B38" s="2" t="s">
        <v>46</v>
      </c>
      <c r="C38" s="2" t="s">
        <v>25</v>
      </c>
      <c r="D38" s="2">
        <v>6224</v>
      </c>
      <c r="E38" s="2">
        <v>29739</v>
      </c>
      <c r="F38" s="2">
        <v>7733</v>
      </c>
      <c r="G38" s="2">
        <v>31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N38" s="12">
        <f t="shared" si="1"/>
        <v>200.7741935483871</v>
      </c>
      <c r="O38">
        <f t="shared" si="2"/>
        <v>959.32258064516134</v>
      </c>
      <c r="P38" s="13">
        <f t="shared" si="3"/>
        <v>249.45161290322579</v>
      </c>
      <c r="V38" s="23">
        <v>2020</v>
      </c>
      <c r="W38" s="24">
        <f t="shared" si="0"/>
        <v>10</v>
      </c>
      <c r="X38" s="28">
        <f t="shared" si="4"/>
        <v>44105</v>
      </c>
      <c r="Y38" s="24">
        <f t="shared" si="7"/>
        <v>681981</v>
      </c>
      <c r="Z38" s="24">
        <f t="shared" si="6"/>
        <v>1990792</v>
      </c>
      <c r="AA38" s="24">
        <f t="shared" si="6"/>
        <v>461473</v>
      </c>
      <c r="AB38" s="30">
        <f t="shared" si="5"/>
        <v>0.55405889517804685</v>
      </c>
    </row>
    <row r="39" spans="1:28" ht="22.5" customHeight="1" x14ac:dyDescent="0.3">
      <c r="A39" s="2">
        <v>2020</v>
      </c>
      <c r="B39" s="2" t="s">
        <v>46</v>
      </c>
      <c r="C39" s="2" t="s">
        <v>26</v>
      </c>
      <c r="D39" s="2">
        <v>6096</v>
      </c>
      <c r="E39" s="2">
        <v>29203</v>
      </c>
      <c r="F39" s="2">
        <v>9344</v>
      </c>
      <c r="G39" s="2">
        <v>30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N39" s="12">
        <f t="shared" si="1"/>
        <v>203.2</v>
      </c>
      <c r="O39">
        <f t="shared" si="2"/>
        <v>973.43333333333328</v>
      </c>
      <c r="P39" s="13">
        <f t="shared" si="3"/>
        <v>311.46666666666664</v>
      </c>
      <c r="V39" s="23">
        <v>2020</v>
      </c>
      <c r="W39" s="24">
        <f t="shared" si="0"/>
        <v>11</v>
      </c>
      <c r="X39" s="28">
        <f t="shared" si="4"/>
        <v>44136</v>
      </c>
      <c r="Y39" s="24">
        <f t="shared" si="7"/>
        <v>688077</v>
      </c>
      <c r="Z39" s="24">
        <f t="shared" si="6"/>
        <v>2019995</v>
      </c>
      <c r="AA39" s="24">
        <f t="shared" si="6"/>
        <v>470817</v>
      </c>
      <c r="AB39" s="30">
        <f t="shared" si="5"/>
        <v>0.60518134715025906</v>
      </c>
    </row>
    <row r="40" spans="1:28" ht="22.5" customHeight="1" x14ac:dyDescent="0.3">
      <c r="A40" s="2">
        <v>2020</v>
      </c>
      <c r="B40" s="2" t="s">
        <v>46</v>
      </c>
      <c r="C40" s="2" t="s">
        <v>27</v>
      </c>
      <c r="D40" s="2">
        <v>5964</v>
      </c>
      <c r="E40" s="2">
        <v>27803</v>
      </c>
      <c r="F40" s="2">
        <v>9890</v>
      </c>
      <c r="G40" s="2">
        <v>31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N40" s="12">
        <f t="shared" si="1"/>
        <v>192.38709677419354</v>
      </c>
      <c r="O40">
        <f t="shared" si="2"/>
        <v>896.87096774193549</v>
      </c>
      <c r="P40" s="13">
        <f t="shared" si="3"/>
        <v>319.03225806451616</v>
      </c>
      <c r="V40" s="23">
        <v>2020</v>
      </c>
      <c r="W40" s="24">
        <f t="shared" si="0"/>
        <v>12</v>
      </c>
      <c r="X40" s="28">
        <f t="shared" si="4"/>
        <v>44166</v>
      </c>
      <c r="Y40" s="24">
        <f t="shared" si="7"/>
        <v>694041</v>
      </c>
      <c r="Z40" s="24">
        <f t="shared" si="6"/>
        <v>2047798</v>
      </c>
      <c r="AA40" s="24">
        <f t="shared" si="6"/>
        <v>480707</v>
      </c>
      <c r="AB40" s="30">
        <f t="shared" si="5"/>
        <v>0.62381733316513188</v>
      </c>
    </row>
    <row r="41" spans="1:28" ht="22.5" customHeight="1" x14ac:dyDescent="0.3">
      <c r="A41" s="2">
        <v>2021</v>
      </c>
      <c r="B41" s="2" t="s">
        <v>46</v>
      </c>
      <c r="C41" s="2" t="s">
        <v>28</v>
      </c>
      <c r="D41" s="2">
        <v>5724</v>
      </c>
      <c r="E41" s="2">
        <v>25963</v>
      </c>
      <c r="F41" s="2">
        <v>10290</v>
      </c>
      <c r="G41" s="2">
        <v>31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N41" s="12">
        <f t="shared" si="1"/>
        <v>184.64516129032259</v>
      </c>
      <c r="O41">
        <f t="shared" si="2"/>
        <v>837.51612903225805</v>
      </c>
      <c r="P41" s="13">
        <f t="shared" si="3"/>
        <v>331.93548387096774</v>
      </c>
      <c r="V41" s="23">
        <v>2021</v>
      </c>
      <c r="W41" s="24">
        <f t="shared" si="0"/>
        <v>1</v>
      </c>
      <c r="X41" s="28">
        <f t="shared" si="4"/>
        <v>44197</v>
      </c>
      <c r="Y41" s="24">
        <f t="shared" si="7"/>
        <v>699765</v>
      </c>
      <c r="Z41" s="24">
        <f t="shared" si="6"/>
        <v>2073761</v>
      </c>
      <c r="AA41" s="24">
        <f t="shared" si="6"/>
        <v>490997</v>
      </c>
      <c r="AB41" s="30">
        <f t="shared" si="5"/>
        <v>0.64256275758711123</v>
      </c>
    </row>
    <row r="42" spans="1:28" ht="22.5" customHeight="1" x14ac:dyDescent="0.3">
      <c r="A42" s="2">
        <v>2021</v>
      </c>
      <c r="B42" s="2" t="s">
        <v>46</v>
      </c>
      <c r="C42" s="2" t="s">
        <v>29</v>
      </c>
      <c r="D42" s="2">
        <v>8215</v>
      </c>
      <c r="E42" s="2">
        <v>19555</v>
      </c>
      <c r="F42" s="2">
        <v>7858</v>
      </c>
      <c r="G42" s="2">
        <v>23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N42" s="12">
        <f t="shared" si="1"/>
        <v>357.17391304347825</v>
      </c>
      <c r="O42">
        <f t="shared" si="2"/>
        <v>850.21739130434787</v>
      </c>
      <c r="P42" s="13">
        <f t="shared" si="3"/>
        <v>341.6521739130435</v>
      </c>
      <c r="V42" s="23">
        <v>2021</v>
      </c>
      <c r="W42" s="24">
        <f t="shared" si="0"/>
        <v>2</v>
      </c>
      <c r="X42" s="28">
        <f t="shared" si="4"/>
        <v>44228</v>
      </c>
      <c r="Y42" s="24">
        <f t="shared" si="7"/>
        <v>707980</v>
      </c>
      <c r="Z42" s="24">
        <f t="shared" si="6"/>
        <v>2093316</v>
      </c>
      <c r="AA42" s="24">
        <f t="shared" si="6"/>
        <v>498855</v>
      </c>
      <c r="AB42" s="30">
        <f t="shared" si="5"/>
        <v>0.48889441921234367</v>
      </c>
    </row>
    <row r="43" spans="1:28" ht="22.5" customHeight="1" x14ac:dyDescent="0.3">
      <c r="A43" s="2">
        <v>2021</v>
      </c>
      <c r="B43" s="2" t="s">
        <v>46</v>
      </c>
      <c r="C43" s="2" t="s">
        <v>18</v>
      </c>
      <c r="D43" s="2">
        <v>5271</v>
      </c>
      <c r="E43" s="2">
        <v>24420</v>
      </c>
      <c r="F43" s="2">
        <v>11124</v>
      </c>
      <c r="G43" s="2">
        <v>31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N43" s="12">
        <f t="shared" si="1"/>
        <v>170.03225806451613</v>
      </c>
      <c r="O43">
        <f t="shared" si="2"/>
        <v>787.74193548387098</v>
      </c>
      <c r="P43" s="13">
        <f t="shared" si="3"/>
        <v>358.83870967741933</v>
      </c>
      <c r="V43" s="23">
        <v>2021</v>
      </c>
      <c r="W43" s="24">
        <f t="shared" si="0"/>
        <v>3</v>
      </c>
      <c r="X43" s="28">
        <f t="shared" si="4"/>
        <v>44256</v>
      </c>
      <c r="Y43" s="24">
        <f t="shared" si="7"/>
        <v>713251</v>
      </c>
      <c r="Z43" s="24">
        <f t="shared" si="6"/>
        <v>2117736</v>
      </c>
      <c r="AA43" s="24">
        <f t="shared" si="6"/>
        <v>509979</v>
      </c>
      <c r="AB43" s="30">
        <f t="shared" si="5"/>
        <v>0.67849954254345834</v>
      </c>
    </row>
    <row r="44" spans="1:28" ht="22.5" customHeight="1" x14ac:dyDescent="0.3">
      <c r="A44" s="2">
        <v>2021</v>
      </c>
      <c r="B44" s="2" t="s">
        <v>46</v>
      </c>
      <c r="C44" s="2" t="s">
        <v>19</v>
      </c>
      <c r="D44" s="2">
        <v>5119</v>
      </c>
      <c r="E44" s="2">
        <v>23683</v>
      </c>
      <c r="F44" s="2">
        <v>10679</v>
      </c>
      <c r="G44" s="2">
        <v>30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N44" s="12">
        <f t="shared" si="1"/>
        <v>170.63333333333333</v>
      </c>
      <c r="O44">
        <f t="shared" si="2"/>
        <v>789.43333333333328</v>
      </c>
      <c r="P44" s="13">
        <f t="shared" si="3"/>
        <v>355.96666666666664</v>
      </c>
      <c r="V44" s="31">
        <v>2021</v>
      </c>
      <c r="W44" s="32">
        <f t="shared" si="0"/>
        <v>4</v>
      </c>
      <c r="X44" s="33">
        <f t="shared" si="4"/>
        <v>44287</v>
      </c>
      <c r="Y44" s="32">
        <f t="shared" si="7"/>
        <v>718370</v>
      </c>
      <c r="Z44" s="32">
        <f t="shared" si="6"/>
        <v>2141419</v>
      </c>
      <c r="AA44" s="32">
        <f t="shared" si="6"/>
        <v>520658</v>
      </c>
      <c r="AB44" s="34">
        <f t="shared" si="5"/>
        <v>0.67597164197999748</v>
      </c>
    </row>
    <row r="45" spans="1:28" ht="22.5" customHeight="1" x14ac:dyDescent="0.3">
      <c r="A45" s="2">
        <v>2021</v>
      </c>
      <c r="B45" s="2" t="s">
        <v>46</v>
      </c>
      <c r="C45" s="2" t="s">
        <v>20</v>
      </c>
      <c r="D45" s="2">
        <v>3366</v>
      </c>
      <c r="E45" s="2">
        <v>15221</v>
      </c>
      <c r="F45" s="2">
        <v>6808</v>
      </c>
      <c r="G45" s="2">
        <v>22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N45" s="12">
        <f t="shared" si="1"/>
        <v>153</v>
      </c>
      <c r="O45">
        <f t="shared" si="2"/>
        <v>691.86363636363637</v>
      </c>
      <c r="P45" s="13">
        <f t="shared" si="3"/>
        <v>309.45454545454544</v>
      </c>
      <c r="V45" s="29">
        <v>2021</v>
      </c>
      <c r="W45" s="24">
        <f t="shared" si="0"/>
        <v>5</v>
      </c>
      <c r="X45" s="28">
        <f t="shared" si="4"/>
        <v>44317</v>
      </c>
      <c r="Y45" s="24">
        <f t="shared" si="7"/>
        <v>721736</v>
      </c>
      <c r="Z45" s="24">
        <f t="shared" si="6"/>
        <v>2156640</v>
      </c>
      <c r="AA45" s="24">
        <f t="shared" si="6"/>
        <v>527466</v>
      </c>
      <c r="AB45" s="30">
        <f t="shared" si="5"/>
        <v>0.66915667387458222</v>
      </c>
    </row>
    <row r="46" spans="1:28" ht="22.5" customHeight="1" thickBot="1" x14ac:dyDescent="0.35">
      <c r="A46" s="2">
        <v>2021</v>
      </c>
      <c r="B46" s="2" t="s">
        <v>46</v>
      </c>
      <c r="C46" s="2" t="s">
        <v>21</v>
      </c>
      <c r="D46" s="2">
        <v>46</v>
      </c>
      <c r="E46" s="2">
        <v>117</v>
      </c>
      <c r="F46" s="2">
        <v>1297</v>
      </c>
      <c r="G46" s="2">
        <v>8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N46" s="14">
        <f t="shared" si="1"/>
        <v>5.75</v>
      </c>
      <c r="O46" s="15">
        <f t="shared" si="2"/>
        <v>14.625</v>
      </c>
      <c r="P46" s="16">
        <f t="shared" si="3"/>
        <v>162.125</v>
      </c>
      <c r="V46" s="23">
        <v>2021</v>
      </c>
      <c r="W46" s="24">
        <f t="shared" si="0"/>
        <v>6</v>
      </c>
      <c r="X46" s="28">
        <f t="shared" ref="X46" si="8">DATE(V46,W46,1)</f>
        <v>44348</v>
      </c>
      <c r="Y46" s="24">
        <f t="shared" ref="Y46" si="9">Y45+D46</f>
        <v>721782</v>
      </c>
      <c r="Z46" s="24">
        <f t="shared" ref="Z46:AA46" si="10">Z45+E46</f>
        <v>2156757</v>
      </c>
      <c r="AA46" s="24">
        <f t="shared" si="10"/>
        <v>528763</v>
      </c>
      <c r="AB46" s="30">
        <f t="shared" ref="AB46" si="11">F46/(F46+D46)</f>
        <v>0.96574832464631422</v>
      </c>
    </row>
    <row r="49" spans="2:7" ht="15" thickBot="1" x14ac:dyDescent="0.35"/>
    <row r="50" spans="2:7" ht="15" thickBot="1" x14ac:dyDescent="0.35">
      <c r="B50" s="4" t="s">
        <v>54</v>
      </c>
      <c r="C50" s="5"/>
      <c r="D50" s="5">
        <f>SUM(D7:D46)</f>
        <v>721782</v>
      </c>
      <c r="E50" s="5">
        <f t="shared" ref="E50:F50" si="12">SUM(E7:E46)</f>
        <v>2156757</v>
      </c>
      <c r="F50" s="6">
        <f t="shared" si="12"/>
        <v>528763</v>
      </c>
    </row>
    <row r="52" spans="2:7" ht="15" thickBot="1" x14ac:dyDescent="0.35"/>
    <row r="53" spans="2:7" ht="15" thickBot="1" x14ac:dyDescent="0.35">
      <c r="D53" s="45" t="s">
        <v>55</v>
      </c>
      <c r="E53" s="46"/>
      <c r="F53" s="46"/>
      <c r="G53" s="6">
        <f>SUM(G7:G46)</f>
        <v>1119</v>
      </c>
    </row>
  </sheetData>
  <mergeCells count="9">
    <mergeCell ref="D53:F53"/>
    <mergeCell ref="R5:T5"/>
    <mergeCell ref="A1:L1"/>
    <mergeCell ref="A2:L2"/>
    <mergeCell ref="A3:L3"/>
    <mergeCell ref="A4:L4"/>
    <mergeCell ref="A5:B5"/>
    <mergeCell ref="C5:G5"/>
    <mergeCell ref="H5:L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01515-718A-4633-ABF9-834D45290956}">
  <dimension ref="A1:AG51"/>
  <sheetViews>
    <sheetView topLeftCell="A79" zoomScale="60" zoomScaleNormal="60" workbookViewId="0">
      <selection activeCell="X108" sqref="X108"/>
    </sheetView>
  </sheetViews>
  <sheetFormatPr defaultRowHeight="14.4" x14ac:dyDescent="0.3"/>
  <cols>
    <col min="2" max="2" width="30.77734375" customWidth="1"/>
    <col min="15" max="15" width="10.44140625" customWidth="1"/>
    <col min="16" max="16" width="11.21875" customWidth="1"/>
    <col min="18" max="18" width="8.6640625" customWidth="1"/>
    <col min="19" max="19" width="11.6640625" customWidth="1"/>
    <col min="20" max="20" width="11.21875" customWidth="1"/>
    <col min="24" max="24" width="11.77734375" customWidth="1"/>
  </cols>
  <sheetData>
    <row r="1" spans="1:33" x14ac:dyDescent="0.3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33" x14ac:dyDescent="0.3">
      <c r="A2" s="53" t="s">
        <v>47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33" x14ac:dyDescent="0.3">
      <c r="A3" s="53" t="s">
        <v>48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</row>
    <row r="4" spans="1:33" ht="15" thickBot="1" x14ac:dyDescent="0.35">
      <c r="A4" s="56" t="s">
        <v>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8"/>
    </row>
    <row r="5" spans="1:33" ht="15" thickBot="1" x14ac:dyDescent="0.35">
      <c r="A5" s="59" t="s">
        <v>4</v>
      </c>
      <c r="B5" s="60"/>
      <c r="C5" s="61" t="s">
        <v>5</v>
      </c>
      <c r="D5" s="62"/>
      <c r="E5" s="62"/>
      <c r="F5" s="62"/>
      <c r="G5" s="63"/>
      <c r="H5" s="61" t="s">
        <v>6</v>
      </c>
      <c r="I5" s="62"/>
      <c r="J5" s="62"/>
      <c r="K5" s="62"/>
      <c r="L5" s="63"/>
      <c r="R5" s="47" t="s">
        <v>60</v>
      </c>
      <c r="S5" s="48"/>
      <c r="T5" s="49"/>
    </row>
    <row r="6" spans="1:33" ht="72.599999999999994" thickBot="1" x14ac:dyDescent="0.3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12</v>
      </c>
      <c r="I6" s="1" t="s">
        <v>14</v>
      </c>
      <c r="J6" s="1" t="s">
        <v>11</v>
      </c>
      <c r="K6" s="1" t="s">
        <v>15</v>
      </c>
      <c r="L6" s="1" t="s">
        <v>16</v>
      </c>
      <c r="N6" s="17" t="s">
        <v>61</v>
      </c>
      <c r="O6" s="18" t="s">
        <v>58</v>
      </c>
      <c r="P6" s="19" t="s">
        <v>59</v>
      </c>
      <c r="R6" s="17" t="s">
        <v>61</v>
      </c>
      <c r="S6" s="18" t="s">
        <v>58</v>
      </c>
      <c r="T6" s="19" t="s">
        <v>59</v>
      </c>
      <c r="V6" s="26" t="s">
        <v>7</v>
      </c>
      <c r="W6" s="27" t="s">
        <v>9</v>
      </c>
      <c r="X6" s="27" t="s">
        <v>63</v>
      </c>
      <c r="Y6" s="27" t="s">
        <v>64</v>
      </c>
      <c r="Z6" s="27" t="s">
        <v>66</v>
      </c>
      <c r="AA6" s="27" t="s">
        <v>65</v>
      </c>
      <c r="AB6" s="27" t="s">
        <v>67</v>
      </c>
      <c r="AF6" s="25" t="s">
        <v>9</v>
      </c>
      <c r="AG6" s="25" t="s">
        <v>62</v>
      </c>
    </row>
    <row r="7" spans="1:33" ht="19.8" customHeight="1" thickBot="1" x14ac:dyDescent="0.35">
      <c r="A7" s="2">
        <v>2018</v>
      </c>
      <c r="B7" s="2" t="s">
        <v>46</v>
      </c>
      <c r="C7" s="2" t="s">
        <v>19</v>
      </c>
      <c r="D7" s="2">
        <v>20727</v>
      </c>
      <c r="E7" s="2">
        <v>22425</v>
      </c>
      <c r="F7" s="2">
        <v>12745</v>
      </c>
      <c r="G7" s="2">
        <v>30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N7" s="20">
        <f>D7/G7</f>
        <v>690.9</v>
      </c>
      <c r="O7" s="21">
        <f>E7/G7</f>
        <v>747.5</v>
      </c>
      <c r="P7" s="22">
        <f>F7/G7</f>
        <v>424.83333333333331</v>
      </c>
      <c r="R7" s="14">
        <f>SUM(N7:N9)/3</f>
        <v>1439.3885304659498</v>
      </c>
      <c r="S7" s="15">
        <f>SUM(O7:O9)/3</f>
        <v>1851.2698924731183</v>
      </c>
      <c r="T7" s="16">
        <f>SUM(P7:P9)/3</f>
        <v>807.09390681003572</v>
      </c>
      <c r="V7" s="23">
        <v>2018</v>
      </c>
      <c r="W7" s="24">
        <f t="shared" ref="W7:W45" si="0">VLOOKUP(C7,$AF$7:$AG$18,2,FALSE)</f>
        <v>4</v>
      </c>
      <c r="X7" s="28">
        <f>DATE(V7,W7,1)</f>
        <v>43191</v>
      </c>
      <c r="Y7" s="29">
        <f>D7</f>
        <v>20727</v>
      </c>
      <c r="Z7" s="24">
        <f>E7</f>
        <v>22425</v>
      </c>
      <c r="AA7" s="24">
        <f>F7</f>
        <v>12745</v>
      </c>
      <c r="AB7" s="30">
        <f>F7/(F7+D7)</f>
        <v>0.3807660133843212</v>
      </c>
      <c r="AF7" s="24" t="s">
        <v>28</v>
      </c>
      <c r="AG7" s="24">
        <v>1</v>
      </c>
    </row>
    <row r="8" spans="1:33" ht="19.8" customHeight="1" x14ac:dyDescent="0.3">
      <c r="A8" s="2">
        <v>2018</v>
      </c>
      <c r="B8" s="2" t="s">
        <v>46</v>
      </c>
      <c r="C8" s="2" t="s">
        <v>20</v>
      </c>
      <c r="D8" s="2">
        <v>54623</v>
      </c>
      <c r="E8" s="2">
        <v>64595</v>
      </c>
      <c r="F8" s="2">
        <v>35078</v>
      </c>
      <c r="G8" s="2">
        <v>31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N8" s="12">
        <f t="shared" ref="N8:N45" si="1">D8/G8</f>
        <v>1762.0322580645161</v>
      </c>
      <c r="O8">
        <f t="shared" ref="O8:O45" si="2">E8/G8</f>
        <v>2083.7096774193546</v>
      </c>
      <c r="P8" s="13">
        <f t="shared" ref="P8:P45" si="3">F8/G8</f>
        <v>1131.5483870967741</v>
      </c>
      <c r="V8" s="23">
        <v>2018</v>
      </c>
      <c r="W8" s="24">
        <f t="shared" si="0"/>
        <v>5</v>
      </c>
      <c r="X8" s="28">
        <f t="shared" ref="X8:X45" si="4">DATE(V8,W8,1)</f>
        <v>43221</v>
      </c>
      <c r="Y8" s="24">
        <f>Y7+D8</f>
        <v>75350</v>
      </c>
      <c r="Z8" s="24">
        <f>Z7+E8</f>
        <v>87020</v>
      </c>
      <c r="AA8" s="24">
        <f>AA7+F8</f>
        <v>47823</v>
      </c>
      <c r="AB8" s="30">
        <f t="shared" ref="AB8:AB45" si="5">F8/(F8+D8)</f>
        <v>0.39105472625723237</v>
      </c>
      <c r="AF8" s="24" t="s">
        <v>29</v>
      </c>
      <c r="AG8" s="24">
        <v>2</v>
      </c>
    </row>
    <row r="9" spans="1:33" ht="19.8" customHeight="1" x14ac:dyDescent="0.3">
      <c r="A9" s="2">
        <v>2018</v>
      </c>
      <c r="B9" s="2" t="s">
        <v>46</v>
      </c>
      <c r="C9" s="2" t="s">
        <v>21</v>
      </c>
      <c r="D9" s="2">
        <v>55957</v>
      </c>
      <c r="E9" s="2">
        <v>81678</v>
      </c>
      <c r="F9" s="2">
        <v>25947</v>
      </c>
      <c r="G9" s="2">
        <v>30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N9" s="12">
        <f t="shared" si="1"/>
        <v>1865.2333333333333</v>
      </c>
      <c r="O9">
        <f t="shared" si="2"/>
        <v>2722.6</v>
      </c>
      <c r="P9" s="13">
        <f t="shared" si="3"/>
        <v>864.9</v>
      </c>
      <c r="V9" s="23">
        <v>2018</v>
      </c>
      <c r="W9" s="24">
        <f t="shared" si="0"/>
        <v>6</v>
      </c>
      <c r="X9" s="28">
        <f t="shared" si="4"/>
        <v>43252</v>
      </c>
      <c r="Y9" s="24">
        <f>Y8+D9</f>
        <v>131307</v>
      </c>
      <c r="Z9" s="24">
        <f t="shared" ref="Z9:AA45" si="6">Z8+E9</f>
        <v>168698</v>
      </c>
      <c r="AA9" s="24">
        <f t="shared" si="6"/>
        <v>73770</v>
      </c>
      <c r="AB9" s="30">
        <f t="shared" si="5"/>
        <v>0.31679771439734322</v>
      </c>
      <c r="AF9" s="24" t="s">
        <v>18</v>
      </c>
      <c r="AG9" s="24">
        <v>3</v>
      </c>
    </row>
    <row r="10" spans="1:33" ht="19.8" customHeight="1" x14ac:dyDescent="0.3">
      <c r="A10" s="2">
        <v>2018</v>
      </c>
      <c r="B10" s="2" t="s">
        <v>46</v>
      </c>
      <c r="C10" s="2" t="s">
        <v>22</v>
      </c>
      <c r="D10" s="2">
        <v>49741</v>
      </c>
      <c r="E10" s="2">
        <v>68281</v>
      </c>
      <c r="F10" s="2">
        <v>19636</v>
      </c>
      <c r="G10" s="2">
        <v>31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N10" s="12">
        <f t="shared" si="1"/>
        <v>1604.5483870967741</v>
      </c>
      <c r="O10">
        <f t="shared" si="2"/>
        <v>2202.6129032258063</v>
      </c>
      <c r="P10" s="13">
        <f t="shared" si="3"/>
        <v>633.41935483870964</v>
      </c>
      <c r="V10" s="23">
        <v>2018</v>
      </c>
      <c r="W10" s="24">
        <f t="shared" si="0"/>
        <v>7</v>
      </c>
      <c r="X10" s="28">
        <f t="shared" si="4"/>
        <v>43282</v>
      </c>
      <c r="Y10" s="24">
        <f t="shared" ref="Y10:Y45" si="7">Y9+D10</f>
        <v>181048</v>
      </c>
      <c r="Z10" s="24">
        <f t="shared" si="6"/>
        <v>236979</v>
      </c>
      <c r="AA10" s="24">
        <f t="shared" si="6"/>
        <v>93406</v>
      </c>
      <c r="AB10" s="30">
        <f t="shared" si="5"/>
        <v>0.28303328192340399</v>
      </c>
      <c r="AF10" s="24" t="s">
        <v>19</v>
      </c>
      <c r="AG10" s="24">
        <v>4</v>
      </c>
    </row>
    <row r="11" spans="1:33" ht="19.8" customHeight="1" x14ac:dyDescent="0.3">
      <c r="A11" s="2">
        <v>2018</v>
      </c>
      <c r="B11" s="2" t="s">
        <v>46</v>
      </c>
      <c r="C11" s="2" t="s">
        <v>23</v>
      </c>
      <c r="D11" s="2">
        <v>38955</v>
      </c>
      <c r="E11" s="2">
        <v>65438</v>
      </c>
      <c r="F11" s="2">
        <v>22164</v>
      </c>
      <c r="G11" s="2">
        <v>31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N11" s="12">
        <f t="shared" si="1"/>
        <v>1256.6129032258063</v>
      </c>
      <c r="O11">
        <f t="shared" si="2"/>
        <v>2110.9032258064517</v>
      </c>
      <c r="P11" s="13">
        <f t="shared" si="3"/>
        <v>714.9677419354839</v>
      </c>
      <c r="V11" s="23">
        <v>2018</v>
      </c>
      <c r="W11" s="24">
        <f t="shared" si="0"/>
        <v>8</v>
      </c>
      <c r="X11" s="28">
        <f t="shared" si="4"/>
        <v>43313</v>
      </c>
      <c r="Y11" s="24">
        <f t="shared" si="7"/>
        <v>220003</v>
      </c>
      <c r="Z11" s="24">
        <f t="shared" si="6"/>
        <v>302417</v>
      </c>
      <c r="AA11" s="24">
        <f t="shared" si="6"/>
        <v>115570</v>
      </c>
      <c r="AB11" s="30">
        <f t="shared" si="5"/>
        <v>0.36263682324645363</v>
      </c>
      <c r="AF11" s="24" t="s">
        <v>20</v>
      </c>
      <c r="AG11" s="24">
        <v>5</v>
      </c>
    </row>
    <row r="12" spans="1:33" ht="19.8" customHeight="1" x14ac:dyDescent="0.3">
      <c r="A12" s="2">
        <v>2018</v>
      </c>
      <c r="B12" s="2" t="s">
        <v>46</v>
      </c>
      <c r="C12" s="2" t="s">
        <v>24</v>
      </c>
      <c r="D12" s="2">
        <v>25336</v>
      </c>
      <c r="E12" s="2">
        <v>39171</v>
      </c>
      <c r="F12" s="2">
        <v>16890</v>
      </c>
      <c r="G12" s="2">
        <v>27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N12" s="12">
        <f t="shared" si="1"/>
        <v>938.37037037037032</v>
      </c>
      <c r="O12">
        <f t="shared" si="2"/>
        <v>1450.7777777777778</v>
      </c>
      <c r="P12" s="13">
        <f t="shared" si="3"/>
        <v>625.55555555555554</v>
      </c>
      <c r="V12" s="23">
        <v>2018</v>
      </c>
      <c r="W12" s="24">
        <f t="shared" si="0"/>
        <v>9</v>
      </c>
      <c r="X12" s="28">
        <f t="shared" si="4"/>
        <v>43344</v>
      </c>
      <c r="Y12" s="24">
        <f t="shared" si="7"/>
        <v>245339</v>
      </c>
      <c r="Z12" s="24">
        <f t="shared" si="6"/>
        <v>341588</v>
      </c>
      <c r="AA12" s="24">
        <f t="shared" si="6"/>
        <v>132460</v>
      </c>
      <c r="AB12" s="30">
        <f t="shared" si="5"/>
        <v>0.39999052716335909</v>
      </c>
      <c r="AF12" s="24" t="s">
        <v>21</v>
      </c>
      <c r="AG12" s="24">
        <v>6</v>
      </c>
    </row>
    <row r="13" spans="1:33" ht="19.8" customHeight="1" x14ac:dyDescent="0.3">
      <c r="A13" s="2">
        <v>2018</v>
      </c>
      <c r="B13" s="2" t="s">
        <v>46</v>
      </c>
      <c r="C13" s="2" t="s">
        <v>25</v>
      </c>
      <c r="D13" s="2">
        <v>31722</v>
      </c>
      <c r="E13" s="2">
        <v>74318</v>
      </c>
      <c r="F13" s="2">
        <v>25407</v>
      </c>
      <c r="G13" s="2">
        <v>30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N13" s="12">
        <f t="shared" si="1"/>
        <v>1057.4000000000001</v>
      </c>
      <c r="O13">
        <f t="shared" si="2"/>
        <v>2477.2666666666669</v>
      </c>
      <c r="P13" s="13">
        <f t="shared" si="3"/>
        <v>846.9</v>
      </c>
      <c r="V13" s="23">
        <v>2018</v>
      </c>
      <c r="W13" s="24">
        <f t="shared" si="0"/>
        <v>10</v>
      </c>
      <c r="X13" s="28">
        <f t="shared" si="4"/>
        <v>43374</v>
      </c>
      <c r="Y13" s="24">
        <f t="shared" si="7"/>
        <v>277061</v>
      </c>
      <c r="Z13" s="24">
        <f t="shared" si="6"/>
        <v>415906</v>
      </c>
      <c r="AA13" s="24">
        <f t="shared" si="6"/>
        <v>157867</v>
      </c>
      <c r="AB13" s="30">
        <f t="shared" si="5"/>
        <v>0.44473034710917397</v>
      </c>
      <c r="AF13" s="24" t="s">
        <v>22</v>
      </c>
      <c r="AG13" s="24">
        <v>7</v>
      </c>
    </row>
    <row r="14" spans="1:33" ht="19.8" customHeight="1" x14ac:dyDescent="0.3">
      <c r="A14" s="2">
        <v>2018</v>
      </c>
      <c r="B14" s="2" t="s">
        <v>46</v>
      </c>
      <c r="C14" s="2" t="s">
        <v>26</v>
      </c>
      <c r="D14" s="2">
        <v>23892</v>
      </c>
      <c r="E14" s="2">
        <v>62540</v>
      </c>
      <c r="F14" s="2">
        <v>21630</v>
      </c>
      <c r="G14" s="2">
        <v>27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N14" s="12">
        <f t="shared" si="1"/>
        <v>884.88888888888891</v>
      </c>
      <c r="O14">
        <f t="shared" si="2"/>
        <v>2316.2962962962961</v>
      </c>
      <c r="P14" s="13">
        <f t="shared" si="3"/>
        <v>801.11111111111109</v>
      </c>
      <c r="V14" s="23">
        <v>2018</v>
      </c>
      <c r="W14" s="24">
        <f t="shared" si="0"/>
        <v>11</v>
      </c>
      <c r="X14" s="28">
        <f t="shared" si="4"/>
        <v>43405</v>
      </c>
      <c r="Y14" s="24">
        <f t="shared" si="7"/>
        <v>300953</v>
      </c>
      <c r="Z14" s="24">
        <f t="shared" si="6"/>
        <v>478446</v>
      </c>
      <c r="AA14" s="24">
        <f t="shared" si="6"/>
        <v>179497</v>
      </c>
      <c r="AB14" s="30">
        <f t="shared" si="5"/>
        <v>0.47515487017266378</v>
      </c>
      <c r="AF14" s="24" t="s">
        <v>23</v>
      </c>
      <c r="AG14" s="24">
        <v>8</v>
      </c>
    </row>
    <row r="15" spans="1:33" ht="19.8" customHeight="1" x14ac:dyDescent="0.3">
      <c r="A15" s="2">
        <v>2018</v>
      </c>
      <c r="B15" s="2" t="s">
        <v>46</v>
      </c>
      <c r="C15" s="2" t="s">
        <v>27</v>
      </c>
      <c r="D15" s="2">
        <v>21244</v>
      </c>
      <c r="E15" s="2">
        <v>62828</v>
      </c>
      <c r="F15" s="2">
        <v>25930</v>
      </c>
      <c r="G15" s="2">
        <v>31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N15" s="12">
        <f t="shared" si="1"/>
        <v>685.29032258064512</v>
      </c>
      <c r="O15">
        <f t="shared" si="2"/>
        <v>2026.7096774193549</v>
      </c>
      <c r="P15" s="13">
        <f t="shared" si="3"/>
        <v>836.45161290322585</v>
      </c>
      <c r="V15" s="23">
        <v>2018</v>
      </c>
      <c r="W15" s="24">
        <f t="shared" si="0"/>
        <v>12</v>
      </c>
      <c r="X15" s="28">
        <f t="shared" si="4"/>
        <v>43435</v>
      </c>
      <c r="Y15" s="24">
        <f t="shared" si="7"/>
        <v>322197</v>
      </c>
      <c r="Z15" s="24">
        <f t="shared" si="6"/>
        <v>541274</v>
      </c>
      <c r="AA15" s="24">
        <f t="shared" si="6"/>
        <v>205427</v>
      </c>
      <c r="AB15" s="30">
        <f t="shared" si="5"/>
        <v>0.54966718955356764</v>
      </c>
      <c r="AF15" s="24" t="s">
        <v>24</v>
      </c>
      <c r="AG15" s="24">
        <v>9</v>
      </c>
    </row>
    <row r="16" spans="1:33" ht="19.8" customHeight="1" x14ac:dyDescent="0.3">
      <c r="A16" s="2">
        <v>2019</v>
      </c>
      <c r="B16" s="2" t="s">
        <v>46</v>
      </c>
      <c r="C16" s="2" t="s">
        <v>28</v>
      </c>
      <c r="D16" s="2">
        <v>20321</v>
      </c>
      <c r="E16" s="2">
        <v>45436</v>
      </c>
      <c r="F16" s="2">
        <v>19666</v>
      </c>
      <c r="G16" s="2">
        <v>31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N16" s="12">
        <f t="shared" si="1"/>
        <v>655.51612903225805</v>
      </c>
      <c r="O16">
        <f t="shared" si="2"/>
        <v>1465.6774193548388</v>
      </c>
      <c r="P16" s="13">
        <f t="shared" si="3"/>
        <v>634.38709677419354</v>
      </c>
      <c r="V16" s="23">
        <v>2018</v>
      </c>
      <c r="W16" s="24">
        <f t="shared" si="0"/>
        <v>1</v>
      </c>
      <c r="X16" s="28">
        <f t="shared" si="4"/>
        <v>43101</v>
      </c>
      <c r="Y16" s="24">
        <f t="shared" si="7"/>
        <v>342518</v>
      </c>
      <c r="Z16" s="24">
        <f t="shared" si="6"/>
        <v>586710</v>
      </c>
      <c r="AA16" s="24">
        <f t="shared" si="6"/>
        <v>225093</v>
      </c>
      <c r="AB16" s="30">
        <f t="shared" si="5"/>
        <v>0.49180983819741414</v>
      </c>
      <c r="AF16" s="24" t="s">
        <v>25</v>
      </c>
      <c r="AG16" s="24">
        <v>10</v>
      </c>
    </row>
    <row r="17" spans="1:33" ht="19.8" customHeight="1" x14ac:dyDescent="0.3">
      <c r="A17" s="2">
        <v>2019</v>
      </c>
      <c r="B17" s="2" t="s">
        <v>46</v>
      </c>
      <c r="C17" s="2" t="s">
        <v>29</v>
      </c>
      <c r="D17" s="2">
        <v>16647</v>
      </c>
      <c r="E17" s="2">
        <v>38859</v>
      </c>
      <c r="F17" s="2">
        <v>22830</v>
      </c>
      <c r="G17" s="2">
        <v>28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N17" s="12">
        <f t="shared" si="1"/>
        <v>594.53571428571433</v>
      </c>
      <c r="O17">
        <f t="shared" si="2"/>
        <v>1387.8214285714287</v>
      </c>
      <c r="P17" s="13">
        <f t="shared" si="3"/>
        <v>815.35714285714289</v>
      </c>
      <c r="V17" s="23">
        <v>2019</v>
      </c>
      <c r="W17" s="24">
        <f t="shared" si="0"/>
        <v>2</v>
      </c>
      <c r="X17" s="28">
        <f t="shared" si="4"/>
        <v>43497</v>
      </c>
      <c r="Y17" s="24">
        <f t="shared" si="7"/>
        <v>359165</v>
      </c>
      <c r="Z17" s="24">
        <f t="shared" si="6"/>
        <v>625569</v>
      </c>
      <c r="AA17" s="24">
        <f t="shared" si="6"/>
        <v>247923</v>
      </c>
      <c r="AB17" s="30">
        <f t="shared" si="5"/>
        <v>0.57831142184056539</v>
      </c>
      <c r="AF17" s="24" t="s">
        <v>26</v>
      </c>
      <c r="AG17" s="24">
        <v>11</v>
      </c>
    </row>
    <row r="18" spans="1:33" ht="19.8" customHeight="1" x14ac:dyDescent="0.3">
      <c r="A18" s="2">
        <v>2019</v>
      </c>
      <c r="B18" s="2" t="s">
        <v>46</v>
      </c>
      <c r="C18" s="2" t="s">
        <v>18</v>
      </c>
      <c r="D18" s="2">
        <v>15197</v>
      </c>
      <c r="E18" s="2">
        <v>64845</v>
      </c>
      <c r="F18" s="2">
        <v>7150</v>
      </c>
      <c r="G18" s="2">
        <v>31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N18" s="12">
        <f t="shared" si="1"/>
        <v>490.22580645161293</v>
      </c>
      <c r="O18">
        <f t="shared" si="2"/>
        <v>2091.7741935483873</v>
      </c>
      <c r="P18" s="13">
        <f t="shared" si="3"/>
        <v>230.64516129032259</v>
      </c>
      <c r="V18" s="23">
        <v>2019</v>
      </c>
      <c r="W18" s="24">
        <f t="shared" si="0"/>
        <v>3</v>
      </c>
      <c r="X18" s="28">
        <f t="shared" si="4"/>
        <v>43525</v>
      </c>
      <c r="Y18" s="24">
        <f t="shared" si="7"/>
        <v>374362</v>
      </c>
      <c r="Z18" s="24">
        <f t="shared" si="6"/>
        <v>690414</v>
      </c>
      <c r="AA18" s="24">
        <f t="shared" si="6"/>
        <v>255073</v>
      </c>
      <c r="AB18" s="30">
        <f t="shared" si="5"/>
        <v>0.31995346131471786</v>
      </c>
      <c r="AF18" s="24" t="s">
        <v>27</v>
      </c>
      <c r="AG18" s="24">
        <v>12</v>
      </c>
    </row>
    <row r="19" spans="1:33" ht="19.8" customHeight="1" x14ac:dyDescent="0.3">
      <c r="A19" s="2">
        <v>2019</v>
      </c>
      <c r="B19" s="2" t="s">
        <v>46</v>
      </c>
      <c r="C19" s="2" t="s">
        <v>19</v>
      </c>
      <c r="D19" s="2">
        <v>13938</v>
      </c>
      <c r="E19" s="2">
        <v>55510</v>
      </c>
      <c r="F19" s="2">
        <v>11140</v>
      </c>
      <c r="G19" s="2">
        <v>30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N19" s="12">
        <f t="shared" si="1"/>
        <v>464.6</v>
      </c>
      <c r="O19">
        <f t="shared" si="2"/>
        <v>1850.3333333333333</v>
      </c>
      <c r="P19" s="13">
        <f t="shared" si="3"/>
        <v>371.33333333333331</v>
      </c>
      <c r="V19" s="23">
        <v>2019</v>
      </c>
      <c r="W19" s="24">
        <f t="shared" si="0"/>
        <v>4</v>
      </c>
      <c r="X19" s="28">
        <f t="shared" si="4"/>
        <v>43556</v>
      </c>
      <c r="Y19" s="24">
        <f t="shared" si="7"/>
        <v>388300</v>
      </c>
      <c r="Z19" s="24">
        <f t="shared" si="6"/>
        <v>745924</v>
      </c>
      <c r="AA19" s="24">
        <f t="shared" si="6"/>
        <v>266213</v>
      </c>
      <c r="AB19" s="30">
        <f t="shared" si="5"/>
        <v>0.44421405215726933</v>
      </c>
    </row>
    <row r="20" spans="1:33" ht="19.8" customHeight="1" x14ac:dyDescent="0.3">
      <c r="A20" s="2">
        <v>2019</v>
      </c>
      <c r="B20" s="2" t="s">
        <v>46</v>
      </c>
      <c r="C20" s="2" t="s">
        <v>20</v>
      </c>
      <c r="D20" s="2">
        <v>13562</v>
      </c>
      <c r="E20" s="2">
        <v>52585</v>
      </c>
      <c r="F20" s="2">
        <v>7711</v>
      </c>
      <c r="G20" s="2">
        <v>31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N20" s="12">
        <f t="shared" si="1"/>
        <v>437.48387096774195</v>
      </c>
      <c r="O20">
        <f t="shared" si="2"/>
        <v>1696.2903225806451</v>
      </c>
      <c r="P20" s="13">
        <f t="shared" si="3"/>
        <v>248.74193548387098</v>
      </c>
      <c r="V20" s="23">
        <v>2019</v>
      </c>
      <c r="W20" s="24">
        <f t="shared" si="0"/>
        <v>5</v>
      </c>
      <c r="X20" s="28">
        <f t="shared" si="4"/>
        <v>43586</v>
      </c>
      <c r="Y20" s="24">
        <f t="shared" si="7"/>
        <v>401862</v>
      </c>
      <c r="Z20" s="24">
        <f t="shared" si="6"/>
        <v>798509</v>
      </c>
      <c r="AA20" s="24">
        <f t="shared" si="6"/>
        <v>273924</v>
      </c>
      <c r="AB20" s="30">
        <f t="shared" si="5"/>
        <v>0.36247825882574153</v>
      </c>
    </row>
    <row r="21" spans="1:33" ht="19.8" customHeight="1" x14ac:dyDescent="0.3">
      <c r="A21" s="2">
        <v>2019</v>
      </c>
      <c r="B21" s="2" t="s">
        <v>46</v>
      </c>
      <c r="C21" s="2" t="s">
        <v>21</v>
      </c>
      <c r="D21" s="2">
        <v>12345</v>
      </c>
      <c r="E21" s="2">
        <v>50100</v>
      </c>
      <c r="F21" s="2">
        <v>12338</v>
      </c>
      <c r="G21" s="2">
        <v>30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N21" s="12">
        <f t="shared" si="1"/>
        <v>411.5</v>
      </c>
      <c r="O21">
        <f t="shared" si="2"/>
        <v>1670</v>
      </c>
      <c r="P21" s="13">
        <f t="shared" si="3"/>
        <v>411.26666666666665</v>
      </c>
      <c r="V21" s="23">
        <v>2019</v>
      </c>
      <c r="W21" s="24">
        <f t="shared" si="0"/>
        <v>6</v>
      </c>
      <c r="X21" s="28">
        <f t="shared" si="4"/>
        <v>43617</v>
      </c>
      <c r="Y21" s="24">
        <f t="shared" si="7"/>
        <v>414207</v>
      </c>
      <c r="Z21" s="24">
        <f t="shared" si="6"/>
        <v>848609</v>
      </c>
      <c r="AA21" s="24">
        <f t="shared" si="6"/>
        <v>286262</v>
      </c>
      <c r="AB21" s="30">
        <f t="shared" si="5"/>
        <v>0.49985820200137748</v>
      </c>
    </row>
    <row r="22" spans="1:33" ht="19.8" customHeight="1" x14ac:dyDescent="0.3">
      <c r="A22" s="2">
        <v>2019</v>
      </c>
      <c r="B22" s="2" t="s">
        <v>46</v>
      </c>
      <c r="C22" s="2" t="s">
        <v>22</v>
      </c>
      <c r="D22" s="2">
        <v>11991</v>
      </c>
      <c r="E22" s="2">
        <v>49718</v>
      </c>
      <c r="F22" s="2">
        <v>11247</v>
      </c>
      <c r="G22" s="2">
        <v>31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N22" s="12">
        <f t="shared" si="1"/>
        <v>386.80645161290323</v>
      </c>
      <c r="O22">
        <f t="shared" si="2"/>
        <v>1603.8064516129032</v>
      </c>
      <c r="P22" s="13">
        <f t="shared" si="3"/>
        <v>362.80645161290323</v>
      </c>
      <c r="V22" s="23">
        <v>2019</v>
      </c>
      <c r="W22" s="24">
        <f t="shared" si="0"/>
        <v>7</v>
      </c>
      <c r="X22" s="28">
        <f t="shared" si="4"/>
        <v>43647</v>
      </c>
      <c r="Y22" s="24">
        <f t="shared" si="7"/>
        <v>426198</v>
      </c>
      <c r="Z22" s="24">
        <f t="shared" si="6"/>
        <v>898327</v>
      </c>
      <c r="AA22" s="24">
        <f t="shared" si="6"/>
        <v>297509</v>
      </c>
      <c r="AB22" s="30">
        <f t="shared" si="5"/>
        <v>0.48399173767105602</v>
      </c>
    </row>
    <row r="23" spans="1:33" ht="19.8" customHeight="1" x14ac:dyDescent="0.3">
      <c r="A23" s="2">
        <v>2019</v>
      </c>
      <c r="B23" s="2" t="s">
        <v>46</v>
      </c>
      <c r="C23" s="2" t="s">
        <v>23</v>
      </c>
      <c r="D23" s="2">
        <v>11207</v>
      </c>
      <c r="E23" s="2">
        <v>48662</v>
      </c>
      <c r="F23" s="2">
        <v>8438</v>
      </c>
      <c r="G23" s="2">
        <v>31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N23" s="12">
        <f t="shared" si="1"/>
        <v>361.51612903225805</v>
      </c>
      <c r="O23">
        <f t="shared" si="2"/>
        <v>1569.741935483871</v>
      </c>
      <c r="P23" s="13">
        <f t="shared" si="3"/>
        <v>272.19354838709677</v>
      </c>
      <c r="V23" s="23">
        <v>2019</v>
      </c>
      <c r="W23" s="24">
        <f t="shared" si="0"/>
        <v>8</v>
      </c>
      <c r="X23" s="28">
        <f t="shared" si="4"/>
        <v>43678</v>
      </c>
      <c r="Y23" s="24">
        <f t="shared" si="7"/>
        <v>437405</v>
      </c>
      <c r="Z23" s="24">
        <f t="shared" si="6"/>
        <v>946989</v>
      </c>
      <c r="AA23" s="24">
        <f t="shared" si="6"/>
        <v>305947</v>
      </c>
      <c r="AB23" s="30">
        <f t="shared" si="5"/>
        <v>0.42952405192160853</v>
      </c>
    </row>
    <row r="24" spans="1:33" ht="19.8" customHeight="1" x14ac:dyDescent="0.3">
      <c r="A24" s="2">
        <v>2019</v>
      </c>
      <c r="B24" s="2" t="s">
        <v>46</v>
      </c>
      <c r="C24" s="2" t="s">
        <v>24</v>
      </c>
      <c r="D24" s="2">
        <v>9780</v>
      </c>
      <c r="E24" s="2">
        <v>46597</v>
      </c>
      <c r="F24" s="2">
        <v>8718</v>
      </c>
      <c r="G24" s="2">
        <v>30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N24" s="12">
        <f t="shared" si="1"/>
        <v>326</v>
      </c>
      <c r="O24">
        <f t="shared" si="2"/>
        <v>1553.2333333333333</v>
      </c>
      <c r="P24" s="13">
        <f t="shared" si="3"/>
        <v>290.60000000000002</v>
      </c>
      <c r="V24" s="23">
        <v>2019</v>
      </c>
      <c r="W24" s="24">
        <f t="shared" si="0"/>
        <v>9</v>
      </c>
      <c r="X24" s="28">
        <f t="shared" si="4"/>
        <v>43709</v>
      </c>
      <c r="Y24" s="24">
        <f t="shared" si="7"/>
        <v>447185</v>
      </c>
      <c r="Z24" s="24">
        <f t="shared" si="6"/>
        <v>993586</v>
      </c>
      <c r="AA24" s="24">
        <f t="shared" si="6"/>
        <v>314665</v>
      </c>
      <c r="AB24" s="30">
        <f t="shared" si="5"/>
        <v>0.47129419396691535</v>
      </c>
    </row>
    <row r="25" spans="1:33" ht="19.8" customHeight="1" x14ac:dyDescent="0.3">
      <c r="A25" s="2">
        <v>2019</v>
      </c>
      <c r="B25" s="2" t="s">
        <v>46</v>
      </c>
      <c r="C25" s="2" t="s">
        <v>25</v>
      </c>
      <c r="D25" s="2">
        <v>9568</v>
      </c>
      <c r="E25" s="2">
        <v>47971</v>
      </c>
      <c r="F25" s="2">
        <v>3152</v>
      </c>
      <c r="G25" s="2">
        <v>31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N25" s="12">
        <f t="shared" si="1"/>
        <v>308.64516129032256</v>
      </c>
      <c r="O25">
        <f t="shared" si="2"/>
        <v>1547.4516129032259</v>
      </c>
      <c r="P25" s="13">
        <f t="shared" si="3"/>
        <v>101.6774193548387</v>
      </c>
      <c r="V25" s="23">
        <v>2019</v>
      </c>
      <c r="W25" s="24">
        <f t="shared" si="0"/>
        <v>10</v>
      </c>
      <c r="X25" s="28">
        <f t="shared" si="4"/>
        <v>43739</v>
      </c>
      <c r="Y25" s="24">
        <f t="shared" si="7"/>
        <v>456753</v>
      </c>
      <c r="Z25" s="24">
        <f t="shared" si="6"/>
        <v>1041557</v>
      </c>
      <c r="AA25" s="24">
        <f t="shared" si="6"/>
        <v>317817</v>
      </c>
      <c r="AB25" s="30">
        <f t="shared" si="5"/>
        <v>0.24779874213836478</v>
      </c>
    </row>
    <row r="26" spans="1:33" ht="19.8" customHeight="1" x14ac:dyDescent="0.3">
      <c r="A26" s="2">
        <v>2019</v>
      </c>
      <c r="B26" s="2" t="s">
        <v>46</v>
      </c>
      <c r="C26" s="2" t="s">
        <v>26</v>
      </c>
      <c r="D26" s="2">
        <v>8619</v>
      </c>
      <c r="E26" s="2">
        <v>43083</v>
      </c>
      <c r="F26" s="2">
        <v>6578</v>
      </c>
      <c r="G26" s="2">
        <v>30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N26" s="12">
        <f t="shared" si="1"/>
        <v>287.3</v>
      </c>
      <c r="O26">
        <f t="shared" si="2"/>
        <v>1436.1</v>
      </c>
      <c r="P26" s="13">
        <f t="shared" si="3"/>
        <v>219.26666666666668</v>
      </c>
      <c r="V26" s="23">
        <v>2019</v>
      </c>
      <c r="W26" s="24">
        <f t="shared" si="0"/>
        <v>11</v>
      </c>
      <c r="X26" s="28">
        <f t="shared" si="4"/>
        <v>43770</v>
      </c>
      <c r="Y26" s="24">
        <f t="shared" si="7"/>
        <v>465372</v>
      </c>
      <c r="Z26" s="24">
        <f t="shared" si="6"/>
        <v>1084640</v>
      </c>
      <c r="AA26" s="24">
        <f t="shared" si="6"/>
        <v>324395</v>
      </c>
      <c r="AB26" s="30">
        <f t="shared" si="5"/>
        <v>0.43284858853721131</v>
      </c>
    </row>
    <row r="27" spans="1:33" ht="19.8" customHeight="1" x14ac:dyDescent="0.3">
      <c r="A27" s="2">
        <v>2019</v>
      </c>
      <c r="B27" s="2" t="s">
        <v>46</v>
      </c>
      <c r="C27" s="2" t="s">
        <v>27</v>
      </c>
      <c r="D27" s="2">
        <v>8596</v>
      </c>
      <c r="E27" s="2">
        <v>40474</v>
      </c>
      <c r="F27" s="2">
        <v>6541</v>
      </c>
      <c r="G27" s="2">
        <v>31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N27" s="12">
        <f t="shared" si="1"/>
        <v>277.29032258064518</v>
      </c>
      <c r="O27">
        <f t="shared" si="2"/>
        <v>1305.6129032258063</v>
      </c>
      <c r="P27" s="13">
        <f t="shared" si="3"/>
        <v>211</v>
      </c>
      <c r="V27" s="23">
        <v>2019</v>
      </c>
      <c r="W27" s="24">
        <f t="shared" si="0"/>
        <v>12</v>
      </c>
      <c r="X27" s="28">
        <f t="shared" si="4"/>
        <v>43800</v>
      </c>
      <c r="Y27" s="24">
        <f t="shared" si="7"/>
        <v>473968</v>
      </c>
      <c r="Z27" s="24">
        <f t="shared" si="6"/>
        <v>1125114</v>
      </c>
      <c r="AA27" s="24">
        <f t="shared" si="6"/>
        <v>330936</v>
      </c>
      <c r="AB27" s="30">
        <f t="shared" si="5"/>
        <v>0.43211997093215299</v>
      </c>
    </row>
    <row r="28" spans="1:33" ht="19.8" customHeight="1" x14ac:dyDescent="0.3">
      <c r="A28" s="2">
        <v>2020</v>
      </c>
      <c r="B28" s="2" t="s">
        <v>46</v>
      </c>
      <c r="C28" s="2" t="s">
        <v>28</v>
      </c>
      <c r="D28" s="2">
        <v>8171</v>
      </c>
      <c r="E28" s="2">
        <v>36150</v>
      </c>
      <c r="F28" s="2">
        <v>7724</v>
      </c>
      <c r="G28" s="2">
        <v>31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N28" s="12">
        <f t="shared" si="1"/>
        <v>263.58064516129031</v>
      </c>
      <c r="O28">
        <f t="shared" si="2"/>
        <v>1166.1290322580646</v>
      </c>
      <c r="P28" s="13">
        <f t="shared" si="3"/>
        <v>249.16129032258064</v>
      </c>
      <c r="V28" s="23">
        <v>2019</v>
      </c>
      <c r="W28" s="24">
        <f t="shared" si="0"/>
        <v>1</v>
      </c>
      <c r="X28" s="28">
        <f t="shared" si="4"/>
        <v>43466</v>
      </c>
      <c r="Y28" s="24">
        <f t="shared" si="7"/>
        <v>482139</v>
      </c>
      <c r="Z28" s="24">
        <f t="shared" si="6"/>
        <v>1161264</v>
      </c>
      <c r="AA28" s="24">
        <f t="shared" si="6"/>
        <v>338660</v>
      </c>
      <c r="AB28" s="30">
        <f t="shared" si="5"/>
        <v>0.48593897452028939</v>
      </c>
    </row>
    <row r="29" spans="1:33" ht="19.8" customHeight="1" x14ac:dyDescent="0.3">
      <c r="A29" s="2">
        <v>2020</v>
      </c>
      <c r="B29" s="2" t="s">
        <v>46</v>
      </c>
      <c r="C29" s="2" t="s">
        <v>29</v>
      </c>
      <c r="D29" s="2">
        <v>6647</v>
      </c>
      <c r="E29" s="2">
        <v>26195</v>
      </c>
      <c r="F29" s="2">
        <v>5605</v>
      </c>
      <c r="G29" s="2">
        <v>27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N29" s="12">
        <f t="shared" si="1"/>
        <v>246.18518518518519</v>
      </c>
      <c r="O29">
        <f t="shared" si="2"/>
        <v>970.18518518518522</v>
      </c>
      <c r="P29" s="13">
        <f t="shared" si="3"/>
        <v>207.59259259259258</v>
      </c>
      <c r="V29" s="23">
        <v>2020</v>
      </c>
      <c r="W29" s="24">
        <f t="shared" si="0"/>
        <v>2</v>
      </c>
      <c r="X29" s="28">
        <f t="shared" si="4"/>
        <v>43862</v>
      </c>
      <c r="Y29" s="24">
        <f t="shared" si="7"/>
        <v>488786</v>
      </c>
      <c r="Z29" s="24">
        <f t="shared" si="6"/>
        <v>1187459</v>
      </c>
      <c r="AA29" s="24">
        <f t="shared" si="6"/>
        <v>344265</v>
      </c>
      <c r="AB29" s="30">
        <f t="shared" si="5"/>
        <v>0.45747633039503754</v>
      </c>
    </row>
    <row r="30" spans="1:33" ht="19.8" customHeight="1" x14ac:dyDescent="0.3">
      <c r="A30" s="2">
        <v>2020</v>
      </c>
      <c r="B30" s="2" t="s">
        <v>46</v>
      </c>
      <c r="C30" s="2" t="s">
        <v>18</v>
      </c>
      <c r="D30" s="2">
        <v>7459</v>
      </c>
      <c r="E30" s="2">
        <v>27485</v>
      </c>
      <c r="F30" s="2">
        <v>7041</v>
      </c>
      <c r="G30" s="2">
        <v>31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N30" s="12">
        <f t="shared" si="1"/>
        <v>240.61290322580646</v>
      </c>
      <c r="O30">
        <f t="shared" si="2"/>
        <v>886.61290322580646</v>
      </c>
      <c r="P30" s="13">
        <f t="shared" si="3"/>
        <v>227.12903225806451</v>
      </c>
      <c r="V30" s="23">
        <v>2020</v>
      </c>
      <c r="W30" s="24">
        <f t="shared" si="0"/>
        <v>3</v>
      </c>
      <c r="X30" s="28">
        <f t="shared" si="4"/>
        <v>43891</v>
      </c>
      <c r="Y30" s="24">
        <f t="shared" si="7"/>
        <v>496245</v>
      </c>
      <c r="Z30" s="24">
        <f t="shared" si="6"/>
        <v>1214944</v>
      </c>
      <c r="AA30" s="24">
        <f t="shared" si="6"/>
        <v>351306</v>
      </c>
      <c r="AB30" s="30">
        <f t="shared" si="5"/>
        <v>0.48558620689655174</v>
      </c>
    </row>
    <row r="31" spans="1:33" ht="19.8" customHeight="1" x14ac:dyDescent="0.3">
      <c r="A31" s="2">
        <v>2020</v>
      </c>
      <c r="B31" s="2" t="s">
        <v>46</v>
      </c>
      <c r="C31" s="2" t="s">
        <v>19</v>
      </c>
      <c r="D31" s="2">
        <v>7677</v>
      </c>
      <c r="E31" s="2">
        <v>30143</v>
      </c>
      <c r="F31" s="2">
        <v>8804</v>
      </c>
      <c r="G31" s="2">
        <v>30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N31" s="12">
        <f t="shared" si="1"/>
        <v>255.9</v>
      </c>
      <c r="O31">
        <f t="shared" si="2"/>
        <v>1004.7666666666667</v>
      </c>
      <c r="P31" s="13">
        <f t="shared" si="3"/>
        <v>293.46666666666664</v>
      </c>
      <c r="V31" s="23">
        <v>2020</v>
      </c>
      <c r="W31" s="24">
        <f t="shared" si="0"/>
        <v>4</v>
      </c>
      <c r="X31" s="28">
        <f t="shared" si="4"/>
        <v>43922</v>
      </c>
      <c r="Y31" s="24">
        <f t="shared" si="7"/>
        <v>503922</v>
      </c>
      <c r="Z31" s="24">
        <f t="shared" si="6"/>
        <v>1245087</v>
      </c>
      <c r="AA31" s="24">
        <f t="shared" si="6"/>
        <v>360110</v>
      </c>
      <c r="AB31" s="30">
        <f t="shared" si="5"/>
        <v>0.53419088647533519</v>
      </c>
    </row>
    <row r="32" spans="1:33" ht="19.8" customHeight="1" x14ac:dyDescent="0.3">
      <c r="A32" s="2">
        <v>2020</v>
      </c>
      <c r="B32" s="2" t="s">
        <v>46</v>
      </c>
      <c r="C32" s="2" t="s">
        <v>20</v>
      </c>
      <c r="D32" s="2">
        <v>7412</v>
      </c>
      <c r="E32" s="2">
        <v>32209</v>
      </c>
      <c r="F32" s="2">
        <v>9308</v>
      </c>
      <c r="G32" s="2">
        <v>31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N32" s="12">
        <f t="shared" si="1"/>
        <v>239.09677419354838</v>
      </c>
      <c r="O32">
        <f t="shared" si="2"/>
        <v>1039</v>
      </c>
      <c r="P32" s="13">
        <f t="shared" si="3"/>
        <v>300.25806451612902</v>
      </c>
      <c r="V32" s="23">
        <v>2020</v>
      </c>
      <c r="W32" s="24">
        <f t="shared" si="0"/>
        <v>5</v>
      </c>
      <c r="X32" s="28">
        <f t="shared" si="4"/>
        <v>43952</v>
      </c>
      <c r="Y32" s="24">
        <f t="shared" si="7"/>
        <v>511334</v>
      </c>
      <c r="Z32" s="24">
        <f t="shared" si="6"/>
        <v>1277296</v>
      </c>
      <c r="AA32" s="24">
        <f t="shared" si="6"/>
        <v>369418</v>
      </c>
      <c r="AB32" s="30">
        <f t="shared" si="5"/>
        <v>0.55669856459330147</v>
      </c>
    </row>
    <row r="33" spans="1:28" ht="19.8" customHeight="1" x14ac:dyDescent="0.3">
      <c r="A33" s="2">
        <v>2020</v>
      </c>
      <c r="B33" s="2" t="s">
        <v>46</v>
      </c>
      <c r="C33" s="2" t="s">
        <v>21</v>
      </c>
      <c r="D33" s="2">
        <v>6741</v>
      </c>
      <c r="E33" s="2">
        <v>31240</v>
      </c>
      <c r="F33" s="2">
        <v>9523</v>
      </c>
      <c r="G33" s="2">
        <v>30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N33" s="12">
        <f t="shared" si="1"/>
        <v>224.7</v>
      </c>
      <c r="O33">
        <f t="shared" si="2"/>
        <v>1041.3333333333333</v>
      </c>
      <c r="P33" s="13">
        <f t="shared" si="3"/>
        <v>317.43333333333334</v>
      </c>
      <c r="V33" s="23">
        <v>2020</v>
      </c>
      <c r="W33" s="24">
        <f t="shared" si="0"/>
        <v>6</v>
      </c>
      <c r="X33" s="28">
        <f t="shared" si="4"/>
        <v>43983</v>
      </c>
      <c r="Y33" s="24">
        <f t="shared" si="7"/>
        <v>518075</v>
      </c>
      <c r="Z33" s="24">
        <f t="shared" si="6"/>
        <v>1308536</v>
      </c>
      <c r="AA33" s="24">
        <f t="shared" si="6"/>
        <v>378941</v>
      </c>
      <c r="AB33" s="30">
        <f t="shared" si="5"/>
        <v>0.58552631578947367</v>
      </c>
    </row>
    <row r="34" spans="1:28" ht="19.8" customHeight="1" x14ac:dyDescent="0.3">
      <c r="A34" s="2">
        <v>2020</v>
      </c>
      <c r="B34" s="2" t="s">
        <v>46</v>
      </c>
      <c r="C34" s="2" t="s">
        <v>22</v>
      </c>
      <c r="D34" s="2">
        <v>6439</v>
      </c>
      <c r="E34" s="2">
        <v>31922</v>
      </c>
      <c r="F34" s="2">
        <v>9246</v>
      </c>
      <c r="G34" s="2">
        <v>31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N34" s="12">
        <f t="shared" si="1"/>
        <v>207.70967741935485</v>
      </c>
      <c r="O34">
        <f t="shared" si="2"/>
        <v>1029.741935483871</v>
      </c>
      <c r="P34" s="13">
        <f t="shared" si="3"/>
        <v>298.25806451612902</v>
      </c>
      <c r="V34" s="23">
        <v>2020</v>
      </c>
      <c r="W34" s="24">
        <f t="shared" si="0"/>
        <v>7</v>
      </c>
      <c r="X34" s="28">
        <f t="shared" si="4"/>
        <v>44013</v>
      </c>
      <c r="Y34" s="24">
        <f t="shared" si="7"/>
        <v>524514</v>
      </c>
      <c r="Z34" s="24">
        <f t="shared" si="6"/>
        <v>1340458</v>
      </c>
      <c r="AA34" s="24">
        <f t="shared" si="6"/>
        <v>388187</v>
      </c>
      <c r="AB34" s="30">
        <f t="shared" si="5"/>
        <v>0.58948039528211671</v>
      </c>
    </row>
    <row r="35" spans="1:28" ht="19.8" customHeight="1" x14ac:dyDescent="0.3">
      <c r="A35" s="2">
        <v>2020</v>
      </c>
      <c r="B35" s="2" t="s">
        <v>46</v>
      </c>
      <c r="C35" s="2" t="s">
        <v>23</v>
      </c>
      <c r="D35" s="2">
        <v>6079</v>
      </c>
      <c r="E35" s="2">
        <v>31945</v>
      </c>
      <c r="F35" s="2">
        <v>8816</v>
      </c>
      <c r="G35" s="2">
        <v>31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N35" s="12">
        <f t="shared" si="1"/>
        <v>196.09677419354838</v>
      </c>
      <c r="O35">
        <f t="shared" si="2"/>
        <v>1030.483870967742</v>
      </c>
      <c r="P35" s="13">
        <f t="shared" si="3"/>
        <v>284.38709677419354</v>
      </c>
      <c r="V35" s="23">
        <v>2020</v>
      </c>
      <c r="W35" s="24">
        <f t="shared" si="0"/>
        <v>8</v>
      </c>
      <c r="X35" s="28">
        <f t="shared" si="4"/>
        <v>44044</v>
      </c>
      <c r="Y35" s="24">
        <f t="shared" si="7"/>
        <v>530593</v>
      </c>
      <c r="Z35" s="24">
        <f t="shared" si="6"/>
        <v>1372403</v>
      </c>
      <c r="AA35" s="24">
        <f t="shared" si="6"/>
        <v>397003</v>
      </c>
      <c r="AB35" s="30">
        <f t="shared" si="5"/>
        <v>0.59187646861362875</v>
      </c>
    </row>
    <row r="36" spans="1:28" ht="19.8" customHeight="1" x14ac:dyDescent="0.3">
      <c r="A36" s="2">
        <v>2020</v>
      </c>
      <c r="B36" s="2" t="s">
        <v>46</v>
      </c>
      <c r="C36" s="2" t="s">
        <v>24</v>
      </c>
      <c r="D36" s="2">
        <v>5425</v>
      </c>
      <c r="E36" s="2">
        <v>26441</v>
      </c>
      <c r="F36" s="2">
        <v>4662</v>
      </c>
      <c r="G36" s="2">
        <v>30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N36" s="12">
        <f t="shared" si="1"/>
        <v>180.83333333333334</v>
      </c>
      <c r="O36">
        <f t="shared" si="2"/>
        <v>881.36666666666667</v>
      </c>
      <c r="P36" s="13">
        <f t="shared" si="3"/>
        <v>155.4</v>
      </c>
      <c r="V36" s="23">
        <v>2020</v>
      </c>
      <c r="W36" s="24">
        <f t="shared" si="0"/>
        <v>9</v>
      </c>
      <c r="X36" s="28">
        <f t="shared" si="4"/>
        <v>44075</v>
      </c>
      <c r="Y36" s="24">
        <f t="shared" si="7"/>
        <v>536018</v>
      </c>
      <c r="Z36" s="24">
        <f t="shared" si="6"/>
        <v>1398844</v>
      </c>
      <c r="AA36" s="24">
        <f t="shared" si="6"/>
        <v>401665</v>
      </c>
      <c r="AB36" s="30">
        <f t="shared" si="5"/>
        <v>0.46217904233171409</v>
      </c>
    </row>
    <row r="37" spans="1:28" ht="19.8" customHeight="1" x14ac:dyDescent="0.3">
      <c r="A37" s="2">
        <v>2020</v>
      </c>
      <c r="B37" s="2" t="s">
        <v>46</v>
      </c>
      <c r="C37" s="2" t="s">
        <v>25</v>
      </c>
      <c r="D37" s="2">
        <v>5873</v>
      </c>
      <c r="E37" s="2">
        <v>28145</v>
      </c>
      <c r="F37" s="2">
        <v>8058</v>
      </c>
      <c r="G37" s="2">
        <v>31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N37" s="12">
        <f t="shared" si="1"/>
        <v>189.45161290322579</v>
      </c>
      <c r="O37">
        <f t="shared" si="2"/>
        <v>907.90322580645159</v>
      </c>
      <c r="P37" s="13">
        <f t="shared" si="3"/>
        <v>259.93548387096774</v>
      </c>
      <c r="V37" s="23">
        <v>2020</v>
      </c>
      <c r="W37" s="24">
        <f t="shared" si="0"/>
        <v>10</v>
      </c>
      <c r="X37" s="28">
        <f t="shared" si="4"/>
        <v>44105</v>
      </c>
      <c r="Y37" s="24">
        <f t="shared" si="7"/>
        <v>541891</v>
      </c>
      <c r="Z37" s="24">
        <f t="shared" si="6"/>
        <v>1426989</v>
      </c>
      <c r="AA37" s="24">
        <f t="shared" si="6"/>
        <v>409723</v>
      </c>
      <c r="AB37" s="30">
        <f t="shared" si="5"/>
        <v>0.57842222381738573</v>
      </c>
    </row>
    <row r="38" spans="1:28" ht="19.8" customHeight="1" x14ac:dyDescent="0.3">
      <c r="A38" s="2">
        <v>2020</v>
      </c>
      <c r="B38" s="2" t="s">
        <v>46</v>
      </c>
      <c r="C38" s="2" t="s">
        <v>26</v>
      </c>
      <c r="D38" s="2">
        <v>5425</v>
      </c>
      <c r="E38" s="2">
        <v>27646</v>
      </c>
      <c r="F38" s="2">
        <v>6504</v>
      </c>
      <c r="G38" s="2">
        <v>30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N38" s="12">
        <f t="shared" si="1"/>
        <v>180.83333333333334</v>
      </c>
      <c r="O38">
        <f t="shared" si="2"/>
        <v>921.5333333333333</v>
      </c>
      <c r="P38" s="13">
        <f t="shared" si="3"/>
        <v>216.8</v>
      </c>
      <c r="V38" s="23">
        <v>2020</v>
      </c>
      <c r="W38" s="24">
        <f t="shared" si="0"/>
        <v>11</v>
      </c>
      <c r="X38" s="28">
        <f t="shared" si="4"/>
        <v>44136</v>
      </c>
      <c r="Y38" s="24">
        <f t="shared" si="7"/>
        <v>547316</v>
      </c>
      <c r="Z38" s="24">
        <f t="shared" si="6"/>
        <v>1454635</v>
      </c>
      <c r="AA38" s="24">
        <f t="shared" si="6"/>
        <v>416227</v>
      </c>
      <c r="AB38" s="30">
        <f t="shared" si="5"/>
        <v>0.54522592002682535</v>
      </c>
    </row>
    <row r="39" spans="1:28" ht="19.8" customHeight="1" x14ac:dyDescent="0.3">
      <c r="A39" s="2">
        <v>2020</v>
      </c>
      <c r="B39" s="2" t="s">
        <v>46</v>
      </c>
      <c r="C39" s="2" t="s">
        <v>27</v>
      </c>
      <c r="D39" s="2">
        <v>5400</v>
      </c>
      <c r="E39" s="2">
        <v>26824</v>
      </c>
      <c r="F39" s="2">
        <v>5976</v>
      </c>
      <c r="G39" s="2">
        <v>31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N39" s="12">
        <f t="shared" si="1"/>
        <v>174.19354838709677</v>
      </c>
      <c r="O39">
        <f t="shared" si="2"/>
        <v>865.29032258064512</v>
      </c>
      <c r="P39" s="13">
        <f t="shared" si="3"/>
        <v>192.7741935483871</v>
      </c>
      <c r="V39" s="23">
        <v>2020</v>
      </c>
      <c r="W39" s="24">
        <f t="shared" si="0"/>
        <v>12</v>
      </c>
      <c r="X39" s="28">
        <f t="shared" si="4"/>
        <v>44166</v>
      </c>
      <c r="Y39" s="24">
        <f t="shared" si="7"/>
        <v>552716</v>
      </c>
      <c r="Z39" s="24">
        <f t="shared" si="6"/>
        <v>1481459</v>
      </c>
      <c r="AA39" s="24">
        <f t="shared" si="6"/>
        <v>422203</v>
      </c>
      <c r="AB39" s="30">
        <f t="shared" si="5"/>
        <v>0.52531645569620256</v>
      </c>
    </row>
    <row r="40" spans="1:28" ht="19.8" customHeight="1" x14ac:dyDescent="0.3">
      <c r="A40" s="2">
        <v>2021</v>
      </c>
      <c r="B40" s="2" t="s">
        <v>46</v>
      </c>
      <c r="C40" s="2" t="s">
        <v>28</v>
      </c>
      <c r="D40" s="2">
        <v>5146</v>
      </c>
      <c r="E40" s="2">
        <v>26128</v>
      </c>
      <c r="F40" s="2">
        <v>5368</v>
      </c>
      <c r="G40" s="2">
        <v>31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N40" s="12">
        <f t="shared" si="1"/>
        <v>166</v>
      </c>
      <c r="O40">
        <f t="shared" si="2"/>
        <v>842.83870967741939</v>
      </c>
      <c r="P40" s="13">
        <f t="shared" si="3"/>
        <v>173.16129032258064</v>
      </c>
      <c r="V40" s="23">
        <v>2020</v>
      </c>
      <c r="W40" s="24">
        <f t="shared" si="0"/>
        <v>1</v>
      </c>
      <c r="X40" s="28">
        <f t="shared" si="4"/>
        <v>43831</v>
      </c>
      <c r="Y40" s="24">
        <f t="shared" si="7"/>
        <v>557862</v>
      </c>
      <c r="Z40" s="24">
        <f t="shared" si="6"/>
        <v>1507587</v>
      </c>
      <c r="AA40" s="24">
        <f t="shared" si="6"/>
        <v>427571</v>
      </c>
      <c r="AB40" s="30">
        <f t="shared" si="5"/>
        <v>0.51055735210195929</v>
      </c>
    </row>
    <row r="41" spans="1:28" ht="19.8" customHeight="1" x14ac:dyDescent="0.3">
      <c r="A41" s="2">
        <v>2021</v>
      </c>
      <c r="B41" s="2" t="s">
        <v>46</v>
      </c>
      <c r="C41" s="2" t="s">
        <v>29</v>
      </c>
      <c r="D41" s="2">
        <v>7258</v>
      </c>
      <c r="E41" s="2">
        <v>19567</v>
      </c>
      <c r="F41" s="2">
        <v>4944</v>
      </c>
      <c r="G41" s="2">
        <v>23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N41" s="12">
        <f t="shared" si="1"/>
        <v>315.56521739130437</v>
      </c>
      <c r="O41">
        <f t="shared" si="2"/>
        <v>850.73913043478262</v>
      </c>
      <c r="P41" s="13">
        <f t="shared" si="3"/>
        <v>214.95652173913044</v>
      </c>
      <c r="V41" s="23">
        <v>2021</v>
      </c>
      <c r="W41" s="24">
        <f t="shared" si="0"/>
        <v>2</v>
      </c>
      <c r="X41" s="28">
        <f t="shared" si="4"/>
        <v>44228</v>
      </c>
      <c r="Y41" s="24">
        <f t="shared" si="7"/>
        <v>565120</v>
      </c>
      <c r="Z41" s="24">
        <f t="shared" si="6"/>
        <v>1527154</v>
      </c>
      <c r="AA41" s="24">
        <f t="shared" si="6"/>
        <v>432515</v>
      </c>
      <c r="AB41" s="30">
        <f t="shared" si="5"/>
        <v>0.40517947877397148</v>
      </c>
    </row>
    <row r="42" spans="1:28" ht="19.8" customHeight="1" x14ac:dyDescent="0.3">
      <c r="A42" s="2">
        <v>2021</v>
      </c>
      <c r="B42" s="2" t="s">
        <v>46</v>
      </c>
      <c r="C42" s="2" t="s">
        <v>18</v>
      </c>
      <c r="D42" s="2">
        <v>4956</v>
      </c>
      <c r="E42" s="2">
        <v>24600</v>
      </c>
      <c r="F42" s="2">
        <v>6430</v>
      </c>
      <c r="G42" s="2">
        <v>31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N42" s="12">
        <f t="shared" si="1"/>
        <v>159.87096774193549</v>
      </c>
      <c r="O42">
        <f t="shared" si="2"/>
        <v>793.54838709677415</v>
      </c>
      <c r="P42" s="13">
        <f t="shared" si="3"/>
        <v>207.41935483870967</v>
      </c>
      <c r="V42" s="23">
        <v>2021</v>
      </c>
      <c r="W42" s="24">
        <f t="shared" si="0"/>
        <v>3</v>
      </c>
      <c r="X42" s="28">
        <f t="shared" si="4"/>
        <v>44256</v>
      </c>
      <c r="Y42" s="24">
        <f t="shared" si="7"/>
        <v>570076</v>
      </c>
      <c r="Z42" s="24">
        <f t="shared" si="6"/>
        <v>1551754</v>
      </c>
      <c r="AA42" s="24">
        <f t="shared" si="6"/>
        <v>438945</v>
      </c>
      <c r="AB42" s="30">
        <f t="shared" si="5"/>
        <v>0.56472861408747588</v>
      </c>
    </row>
    <row r="43" spans="1:28" ht="19.8" customHeight="1" x14ac:dyDescent="0.3">
      <c r="A43" s="2">
        <v>2021</v>
      </c>
      <c r="B43" s="2" t="s">
        <v>46</v>
      </c>
      <c r="C43" s="2" t="s">
        <v>19</v>
      </c>
      <c r="D43" s="2">
        <v>4589</v>
      </c>
      <c r="E43" s="2">
        <v>23838</v>
      </c>
      <c r="F43" s="2">
        <v>5697</v>
      </c>
      <c r="G43" s="2">
        <v>29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N43" s="12">
        <f t="shared" si="1"/>
        <v>158.24137931034483</v>
      </c>
      <c r="O43">
        <f t="shared" si="2"/>
        <v>822</v>
      </c>
      <c r="P43" s="13">
        <f t="shared" si="3"/>
        <v>196.44827586206895</v>
      </c>
      <c r="V43" s="23">
        <v>2021</v>
      </c>
      <c r="W43" s="24">
        <f t="shared" si="0"/>
        <v>4</v>
      </c>
      <c r="X43" s="28">
        <f t="shared" si="4"/>
        <v>44287</v>
      </c>
      <c r="Y43" s="24">
        <f t="shared" si="7"/>
        <v>574665</v>
      </c>
      <c r="Z43" s="24">
        <f t="shared" si="6"/>
        <v>1575592</v>
      </c>
      <c r="AA43" s="24">
        <f t="shared" si="6"/>
        <v>444642</v>
      </c>
      <c r="AB43" s="30">
        <f t="shared" si="5"/>
        <v>0.55385961501069414</v>
      </c>
    </row>
    <row r="44" spans="1:28" ht="19.8" customHeight="1" x14ac:dyDescent="0.3">
      <c r="A44" s="2">
        <v>2021</v>
      </c>
      <c r="B44" s="2" t="s">
        <v>46</v>
      </c>
      <c r="C44" s="2" t="s">
        <v>20</v>
      </c>
      <c r="D44" s="2">
        <v>3029</v>
      </c>
      <c r="E44" s="2">
        <v>16761</v>
      </c>
      <c r="F44" s="2">
        <v>3833</v>
      </c>
      <c r="G44" s="2">
        <v>22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N44" s="12">
        <f t="shared" si="1"/>
        <v>137.68181818181819</v>
      </c>
      <c r="O44">
        <f t="shared" si="2"/>
        <v>761.86363636363637</v>
      </c>
      <c r="P44" s="13">
        <f t="shared" si="3"/>
        <v>174.22727272727272</v>
      </c>
      <c r="V44" s="31">
        <v>2021</v>
      </c>
      <c r="W44" s="32">
        <f t="shared" si="0"/>
        <v>5</v>
      </c>
      <c r="X44" s="33">
        <f t="shared" si="4"/>
        <v>44317</v>
      </c>
      <c r="Y44" s="32">
        <f t="shared" si="7"/>
        <v>577694</v>
      </c>
      <c r="Z44" s="32">
        <f t="shared" si="6"/>
        <v>1592353</v>
      </c>
      <c r="AA44" s="32">
        <f t="shared" si="6"/>
        <v>448475</v>
      </c>
      <c r="AB44" s="34">
        <f t="shared" si="5"/>
        <v>0.55858350335179252</v>
      </c>
    </row>
    <row r="45" spans="1:28" ht="19.8" customHeight="1" thickBot="1" x14ac:dyDescent="0.35">
      <c r="A45" s="2">
        <v>2021</v>
      </c>
      <c r="B45" s="2" t="s">
        <v>46</v>
      </c>
      <c r="C45" s="2" t="s">
        <v>21</v>
      </c>
      <c r="D45" s="2">
        <v>341</v>
      </c>
      <c r="E45" s="2">
        <v>2047</v>
      </c>
      <c r="F45" s="2">
        <v>2167</v>
      </c>
      <c r="G45" s="2">
        <v>8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N45" s="14">
        <f t="shared" si="1"/>
        <v>42.625</v>
      </c>
      <c r="O45" s="15">
        <f t="shared" si="2"/>
        <v>255.875</v>
      </c>
      <c r="P45" s="16">
        <f t="shared" si="3"/>
        <v>270.875</v>
      </c>
      <c r="V45" s="39">
        <v>2021</v>
      </c>
      <c r="W45" s="32">
        <f t="shared" si="0"/>
        <v>6</v>
      </c>
      <c r="X45" s="33">
        <f t="shared" si="4"/>
        <v>44348</v>
      </c>
      <c r="Y45" s="32">
        <f t="shared" si="7"/>
        <v>578035</v>
      </c>
      <c r="Z45" s="32">
        <f t="shared" si="6"/>
        <v>1594400</v>
      </c>
      <c r="AA45" s="32">
        <f t="shared" si="6"/>
        <v>450642</v>
      </c>
      <c r="AB45" s="34">
        <f t="shared" si="5"/>
        <v>0.86403508771929827</v>
      </c>
    </row>
    <row r="46" spans="1:28" x14ac:dyDescent="0.3">
      <c r="V46" s="40"/>
      <c r="W46" s="41"/>
      <c r="X46" s="42"/>
      <c r="Y46" s="41"/>
      <c r="Z46" s="41"/>
      <c r="AA46" s="41"/>
      <c r="AB46" s="43"/>
    </row>
    <row r="47" spans="1:28" ht="15" thickBot="1" x14ac:dyDescent="0.35"/>
    <row r="48" spans="1:28" ht="15" thickBot="1" x14ac:dyDescent="0.35">
      <c r="B48" s="4" t="s">
        <v>54</v>
      </c>
      <c r="C48" s="5"/>
      <c r="D48" s="5">
        <f>SUM(D7:D45)</f>
        <v>578035</v>
      </c>
      <c r="E48" s="5">
        <f t="shared" ref="E48:F48" si="8">SUM(E7:E45)</f>
        <v>1594400</v>
      </c>
      <c r="F48" s="6">
        <f t="shared" si="8"/>
        <v>450642</v>
      </c>
    </row>
    <row r="50" spans="4:7" ht="15" thickBot="1" x14ac:dyDescent="0.35"/>
    <row r="51" spans="4:7" ht="15" thickBot="1" x14ac:dyDescent="0.35">
      <c r="D51" s="45" t="s">
        <v>56</v>
      </c>
      <c r="E51" s="46"/>
      <c r="F51" s="46"/>
      <c r="G51" s="6">
        <f>SUM(G7:G45)</f>
        <v>1141</v>
      </c>
    </row>
  </sheetData>
  <mergeCells count="9">
    <mergeCell ref="D51:F51"/>
    <mergeCell ref="R5:T5"/>
    <mergeCell ref="A1:L1"/>
    <mergeCell ref="A2:L2"/>
    <mergeCell ref="A3:L3"/>
    <mergeCell ref="A4:L4"/>
    <mergeCell ref="A5:B5"/>
    <mergeCell ref="C5:G5"/>
    <mergeCell ref="H5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30-025-43245</vt:lpstr>
      <vt:lpstr>Sheet1</vt:lpstr>
      <vt:lpstr>30-025-42399</vt:lpstr>
      <vt:lpstr>30-025-43693</vt:lpstr>
      <vt:lpstr>30-025-43490</vt:lpstr>
      <vt:lpstr>30-025-41411</vt:lpstr>
      <vt:lpstr>30-025-44282</vt:lpstr>
      <vt:lpstr>30-025-44147</vt:lpstr>
      <vt:lpstr>30-025-44146</vt:lpstr>
      <vt:lpstr>30-025-44149</vt:lpstr>
      <vt:lpstr>30-025-42405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Patel</dc:creator>
  <cp:lastModifiedBy>Harshal PDPU</cp:lastModifiedBy>
  <dcterms:created xsi:type="dcterms:W3CDTF">2021-09-04T21:21:44Z</dcterms:created>
  <dcterms:modified xsi:type="dcterms:W3CDTF">2023-02-13T10:55:16Z</dcterms:modified>
</cp:coreProperties>
</file>