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"/>
    </mc:Choice>
  </mc:AlternateContent>
  <xr:revisionPtr revIDLastSave="0" documentId="13_ncr:1_{FAE37E6E-EC53-6744-8886-310D4B864641}" xr6:coauthVersionLast="43" xr6:coauthVersionMax="43" xr10:uidLastSave="{00000000-0000-0000-0000-000000000000}"/>
  <bookViews>
    <workbookView xWindow="0" yWindow="460" windowWidth="28800" windowHeight="16120" xr2:uid="{2AD4A11F-95CB-6646-BF92-03F3D5DED6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97" i="1" l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196" i="1"/>
  <c r="L214" i="1" l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F92" i="1" l="1"/>
  <c r="H92" i="1"/>
  <c r="F93" i="1"/>
  <c r="H93" i="1"/>
  <c r="F94" i="1"/>
  <c r="I94" i="1" s="1"/>
  <c r="H94" i="1"/>
  <c r="F95" i="1"/>
  <c r="I95" i="1" s="1"/>
  <c r="H95" i="1"/>
  <c r="F96" i="1"/>
  <c r="H96" i="1"/>
  <c r="F97" i="1"/>
  <c r="H97" i="1"/>
  <c r="F7" i="1"/>
  <c r="I7" i="1" s="1"/>
  <c r="H7" i="1"/>
  <c r="F8" i="1"/>
  <c r="H8" i="1"/>
  <c r="F9" i="1"/>
  <c r="I9" i="1" s="1"/>
  <c r="H9" i="1"/>
  <c r="F10" i="1"/>
  <c r="I10" i="1" s="1"/>
  <c r="H10" i="1"/>
  <c r="F11" i="1"/>
  <c r="I11" i="1" s="1"/>
  <c r="H11" i="1"/>
  <c r="F12" i="1"/>
  <c r="H12" i="1"/>
  <c r="F13" i="1"/>
  <c r="I13" i="1" s="1"/>
  <c r="H13" i="1"/>
  <c r="F14" i="1"/>
  <c r="I14" i="1" s="1"/>
  <c r="H14" i="1"/>
  <c r="F15" i="1"/>
  <c r="I15" i="1" s="1"/>
  <c r="H15" i="1"/>
  <c r="F16" i="1"/>
  <c r="H16" i="1"/>
  <c r="F17" i="1"/>
  <c r="H17" i="1"/>
  <c r="F18" i="1"/>
  <c r="I18" i="1" s="1"/>
  <c r="H18" i="1"/>
  <c r="F19" i="1"/>
  <c r="I19" i="1" s="1"/>
  <c r="H19" i="1"/>
  <c r="F20" i="1"/>
  <c r="H20" i="1"/>
  <c r="F21" i="1"/>
  <c r="I21" i="1" s="1"/>
  <c r="H21" i="1"/>
  <c r="F22" i="1"/>
  <c r="I22" i="1" s="1"/>
  <c r="H22" i="1"/>
  <c r="F23" i="1"/>
  <c r="I23" i="1" s="1"/>
  <c r="H23" i="1"/>
  <c r="F24" i="1"/>
  <c r="H24" i="1"/>
  <c r="F25" i="1"/>
  <c r="H25" i="1"/>
  <c r="F26" i="1"/>
  <c r="I26" i="1" s="1"/>
  <c r="H26" i="1"/>
  <c r="F27" i="1"/>
  <c r="I27" i="1" s="1"/>
  <c r="H27" i="1"/>
  <c r="F28" i="1"/>
  <c r="H28" i="1"/>
  <c r="F29" i="1"/>
  <c r="H29" i="1"/>
  <c r="F30" i="1"/>
  <c r="I30" i="1" s="1"/>
  <c r="H30" i="1"/>
  <c r="F31" i="1"/>
  <c r="I31" i="1" s="1"/>
  <c r="H31" i="1"/>
  <c r="F32" i="1"/>
  <c r="H32" i="1"/>
  <c r="F33" i="1"/>
  <c r="H33" i="1"/>
  <c r="F34" i="1"/>
  <c r="I34" i="1" s="1"/>
  <c r="H34" i="1"/>
  <c r="F35" i="1"/>
  <c r="I35" i="1" s="1"/>
  <c r="H35" i="1"/>
  <c r="F36" i="1"/>
  <c r="H36" i="1"/>
  <c r="F37" i="1"/>
  <c r="I37" i="1" s="1"/>
  <c r="H37" i="1"/>
  <c r="F38" i="1"/>
  <c r="I38" i="1" s="1"/>
  <c r="H38" i="1"/>
  <c r="F39" i="1"/>
  <c r="I39" i="1" s="1"/>
  <c r="H39" i="1"/>
  <c r="F40" i="1"/>
  <c r="H40" i="1"/>
  <c r="F41" i="1"/>
  <c r="I41" i="1" s="1"/>
  <c r="H41" i="1"/>
  <c r="F42" i="1"/>
  <c r="I42" i="1" s="1"/>
  <c r="H42" i="1"/>
  <c r="F43" i="1"/>
  <c r="I43" i="1" s="1"/>
  <c r="H43" i="1"/>
  <c r="F44" i="1"/>
  <c r="H44" i="1"/>
  <c r="F45" i="1"/>
  <c r="I45" i="1" s="1"/>
  <c r="H45" i="1"/>
  <c r="F46" i="1"/>
  <c r="I46" i="1" s="1"/>
  <c r="H46" i="1"/>
  <c r="F47" i="1"/>
  <c r="I47" i="1" s="1"/>
  <c r="H47" i="1"/>
  <c r="F48" i="1"/>
  <c r="H48" i="1"/>
  <c r="F49" i="1"/>
  <c r="H49" i="1"/>
  <c r="F50" i="1"/>
  <c r="I50" i="1" s="1"/>
  <c r="H50" i="1"/>
  <c r="F51" i="1"/>
  <c r="I51" i="1" s="1"/>
  <c r="H51" i="1"/>
  <c r="F52" i="1"/>
  <c r="H52" i="1"/>
  <c r="F53" i="1"/>
  <c r="H53" i="1"/>
  <c r="F54" i="1"/>
  <c r="I54" i="1" s="1"/>
  <c r="H54" i="1"/>
  <c r="F55" i="1"/>
  <c r="I55" i="1" s="1"/>
  <c r="H55" i="1"/>
  <c r="F56" i="1"/>
  <c r="H56" i="1"/>
  <c r="F57" i="1"/>
  <c r="I57" i="1" s="1"/>
  <c r="H57" i="1"/>
  <c r="F58" i="1"/>
  <c r="I58" i="1" s="1"/>
  <c r="H58" i="1"/>
  <c r="F59" i="1"/>
  <c r="I59" i="1" s="1"/>
  <c r="H59" i="1"/>
  <c r="F60" i="1"/>
  <c r="H60" i="1"/>
  <c r="F61" i="1"/>
  <c r="I61" i="1" s="1"/>
  <c r="H61" i="1"/>
  <c r="F62" i="1"/>
  <c r="I62" i="1" s="1"/>
  <c r="H62" i="1"/>
  <c r="F63" i="1"/>
  <c r="I63" i="1" s="1"/>
  <c r="H63" i="1"/>
  <c r="F64" i="1"/>
  <c r="H64" i="1"/>
  <c r="F65" i="1"/>
  <c r="I65" i="1" s="1"/>
  <c r="H65" i="1"/>
  <c r="F66" i="1"/>
  <c r="I66" i="1" s="1"/>
  <c r="H66" i="1"/>
  <c r="F67" i="1"/>
  <c r="I67" i="1" s="1"/>
  <c r="H67" i="1"/>
  <c r="F68" i="1"/>
  <c r="H68" i="1"/>
  <c r="F69" i="1"/>
  <c r="H69" i="1"/>
  <c r="F70" i="1"/>
  <c r="I70" i="1" s="1"/>
  <c r="H70" i="1"/>
  <c r="F71" i="1"/>
  <c r="I71" i="1" s="1"/>
  <c r="H71" i="1"/>
  <c r="F72" i="1"/>
  <c r="H72" i="1"/>
  <c r="F73" i="1"/>
  <c r="I73" i="1" s="1"/>
  <c r="H73" i="1"/>
  <c r="F74" i="1"/>
  <c r="I74" i="1" s="1"/>
  <c r="H74" i="1"/>
  <c r="F75" i="1"/>
  <c r="I75" i="1" s="1"/>
  <c r="H75" i="1"/>
  <c r="F76" i="1"/>
  <c r="H76" i="1"/>
  <c r="F77" i="1"/>
  <c r="I77" i="1" s="1"/>
  <c r="H77" i="1"/>
  <c r="F78" i="1"/>
  <c r="I78" i="1" s="1"/>
  <c r="H78" i="1"/>
  <c r="F79" i="1"/>
  <c r="I79" i="1" s="1"/>
  <c r="H79" i="1"/>
  <c r="F80" i="1"/>
  <c r="H80" i="1"/>
  <c r="F81" i="1"/>
  <c r="I81" i="1" s="1"/>
  <c r="H81" i="1"/>
  <c r="F82" i="1"/>
  <c r="I82" i="1" s="1"/>
  <c r="H82" i="1"/>
  <c r="F83" i="1"/>
  <c r="I83" i="1" s="1"/>
  <c r="H83" i="1"/>
  <c r="F84" i="1"/>
  <c r="H84" i="1"/>
  <c r="F85" i="1"/>
  <c r="H85" i="1"/>
  <c r="F86" i="1"/>
  <c r="I86" i="1" s="1"/>
  <c r="H86" i="1"/>
  <c r="F87" i="1"/>
  <c r="I87" i="1" s="1"/>
  <c r="H87" i="1"/>
  <c r="F88" i="1"/>
  <c r="H88" i="1"/>
  <c r="F89" i="1"/>
  <c r="I89" i="1" s="1"/>
  <c r="H89" i="1"/>
  <c r="F90" i="1"/>
  <c r="I90" i="1" s="1"/>
  <c r="H90" i="1"/>
  <c r="F91" i="1"/>
  <c r="I91" i="1" s="1"/>
  <c r="H91" i="1"/>
  <c r="F3" i="1"/>
  <c r="I3" i="1" s="1"/>
  <c r="H3" i="1"/>
  <c r="F4" i="1"/>
  <c r="H4" i="1"/>
  <c r="F5" i="1"/>
  <c r="I5" i="1" s="1"/>
  <c r="H5" i="1"/>
  <c r="F6" i="1"/>
  <c r="I6" i="1" s="1"/>
  <c r="H6" i="1"/>
  <c r="H2" i="1"/>
  <c r="F2" i="1"/>
  <c r="I2" i="1" s="1"/>
  <c r="G53" i="1" l="1"/>
  <c r="I53" i="1"/>
  <c r="G49" i="1"/>
  <c r="L49" i="1" s="1"/>
  <c r="I49" i="1"/>
  <c r="G33" i="1"/>
  <c r="I33" i="1"/>
  <c r="G17" i="1"/>
  <c r="L17" i="1" s="1"/>
  <c r="I17" i="1"/>
  <c r="G84" i="1"/>
  <c r="L84" i="1" s="1"/>
  <c r="N84" i="1" s="1"/>
  <c r="I84" i="1"/>
  <c r="G76" i="1"/>
  <c r="I76" i="1"/>
  <c r="G68" i="1"/>
  <c r="L68" i="1" s="1"/>
  <c r="N68" i="1" s="1"/>
  <c r="I68" i="1"/>
  <c r="G60" i="1"/>
  <c r="I60" i="1"/>
  <c r="G56" i="1"/>
  <c r="I56" i="1"/>
  <c r="G44" i="1"/>
  <c r="I44" i="1"/>
  <c r="G40" i="1"/>
  <c r="I40" i="1"/>
  <c r="G24" i="1"/>
  <c r="L24" i="1" s="1"/>
  <c r="M24" i="1" s="1"/>
  <c r="O24" i="1" s="1"/>
  <c r="I24" i="1"/>
  <c r="G88" i="1"/>
  <c r="I88" i="1"/>
  <c r="G80" i="1"/>
  <c r="L80" i="1" s="1"/>
  <c r="M80" i="1" s="1"/>
  <c r="O80" i="1" s="1"/>
  <c r="I80" i="1"/>
  <c r="G72" i="1"/>
  <c r="L72" i="1" s="1"/>
  <c r="N72" i="1" s="1"/>
  <c r="I72" i="1"/>
  <c r="G64" i="1"/>
  <c r="I64" i="1"/>
  <c r="G52" i="1"/>
  <c r="L52" i="1" s="1"/>
  <c r="N52" i="1" s="1"/>
  <c r="I52" i="1"/>
  <c r="G48" i="1"/>
  <c r="L48" i="1" s="1"/>
  <c r="M48" i="1" s="1"/>
  <c r="O48" i="1" s="1"/>
  <c r="I48" i="1"/>
  <c r="G36" i="1"/>
  <c r="L36" i="1" s="1"/>
  <c r="N36" i="1" s="1"/>
  <c r="I36" i="1"/>
  <c r="G32" i="1"/>
  <c r="L32" i="1" s="1"/>
  <c r="I32" i="1"/>
  <c r="G28" i="1"/>
  <c r="L28" i="1" s="1"/>
  <c r="I28" i="1"/>
  <c r="G20" i="1"/>
  <c r="L20" i="1" s="1"/>
  <c r="N20" i="1" s="1"/>
  <c r="I20" i="1"/>
  <c r="G16" i="1"/>
  <c r="I16" i="1"/>
  <c r="G12" i="1"/>
  <c r="L12" i="1" s="1"/>
  <c r="N12" i="1" s="1"/>
  <c r="I12" i="1"/>
  <c r="G8" i="1"/>
  <c r="L8" i="1" s="1"/>
  <c r="N8" i="1" s="1"/>
  <c r="I8" i="1"/>
  <c r="G97" i="1"/>
  <c r="L97" i="1" s="1"/>
  <c r="I97" i="1"/>
  <c r="G93" i="1"/>
  <c r="L93" i="1" s="1"/>
  <c r="M93" i="1" s="1"/>
  <c r="O93" i="1" s="1"/>
  <c r="I93" i="1"/>
  <c r="G4" i="1"/>
  <c r="L4" i="1" s="1"/>
  <c r="M4" i="1" s="1"/>
  <c r="O4" i="1" s="1"/>
  <c r="I4" i="1"/>
  <c r="G85" i="1"/>
  <c r="I85" i="1"/>
  <c r="G69" i="1"/>
  <c r="L69" i="1" s="1"/>
  <c r="N69" i="1" s="1"/>
  <c r="I69" i="1"/>
  <c r="G29" i="1"/>
  <c r="L29" i="1" s="1"/>
  <c r="I29" i="1"/>
  <c r="G25" i="1"/>
  <c r="L25" i="1" s="1"/>
  <c r="I25" i="1"/>
  <c r="G96" i="1"/>
  <c r="L96" i="1" s="1"/>
  <c r="M96" i="1" s="1"/>
  <c r="O96" i="1" s="1"/>
  <c r="I96" i="1"/>
  <c r="G92" i="1"/>
  <c r="L92" i="1" s="1"/>
  <c r="M92" i="1" s="1"/>
  <c r="O92" i="1" s="1"/>
  <c r="I92" i="1"/>
  <c r="L88" i="1"/>
  <c r="N88" i="1" s="1"/>
  <c r="L76" i="1"/>
  <c r="M76" i="1" s="1"/>
  <c r="O76" i="1" s="1"/>
  <c r="L64" i="1"/>
  <c r="N64" i="1" s="1"/>
  <c r="L60" i="1"/>
  <c r="L56" i="1"/>
  <c r="M56" i="1" s="1"/>
  <c r="O56" i="1" s="1"/>
  <c r="L44" i="1"/>
  <c r="N44" i="1" s="1"/>
  <c r="L40" i="1"/>
  <c r="M40" i="1" s="1"/>
  <c r="O40" i="1" s="1"/>
  <c r="L16" i="1"/>
  <c r="N16" i="1" s="1"/>
  <c r="L85" i="1"/>
  <c r="M85" i="1" s="1"/>
  <c r="O85" i="1" s="1"/>
  <c r="L53" i="1"/>
  <c r="L33" i="1"/>
  <c r="G23" i="1"/>
  <c r="L23" i="1" s="1"/>
  <c r="G83" i="1"/>
  <c r="G73" i="1"/>
  <c r="G9" i="1"/>
  <c r="G78" i="1"/>
  <c r="L78" i="1" s="1"/>
  <c r="G41" i="1"/>
  <c r="G18" i="1"/>
  <c r="G65" i="1"/>
  <c r="G35" i="1"/>
  <c r="G26" i="1"/>
  <c r="G21" i="1"/>
  <c r="L21" i="1" s="1"/>
  <c r="G75" i="1"/>
  <c r="G70" i="1"/>
  <c r="L70" i="1" s="1"/>
  <c r="G51" i="1"/>
  <c r="L51" i="1" s="1"/>
  <c r="G38" i="1"/>
  <c r="G31" i="1"/>
  <c r="G5" i="1"/>
  <c r="L5" i="1" s="1"/>
  <c r="G89" i="1"/>
  <c r="G67" i="1"/>
  <c r="L67" i="1" s="1"/>
  <c r="G62" i="1"/>
  <c r="L62" i="1" s="1"/>
  <c r="G57" i="1"/>
  <c r="L57" i="1" s="1"/>
  <c r="G45" i="1"/>
  <c r="L45" i="1" s="1"/>
  <c r="G13" i="1"/>
  <c r="L13" i="1" s="1"/>
  <c r="G91" i="1"/>
  <c r="L91" i="1" s="1"/>
  <c r="G86" i="1"/>
  <c r="L86" i="1" s="1"/>
  <c r="G81" i="1"/>
  <c r="L81" i="1" s="1"/>
  <c r="G59" i="1"/>
  <c r="L59" i="1" s="1"/>
  <c r="G54" i="1"/>
  <c r="L54" i="1" s="1"/>
  <c r="G42" i="1"/>
  <c r="L42" i="1" s="1"/>
  <c r="G39" i="1"/>
  <c r="L39" i="1" s="1"/>
  <c r="G10" i="1"/>
  <c r="L10" i="1" s="1"/>
  <c r="G46" i="1"/>
  <c r="L46" i="1" s="1"/>
  <c r="G27" i="1"/>
  <c r="L27" i="1" s="1"/>
  <c r="G94" i="1"/>
  <c r="L94" i="1" s="1"/>
  <c r="G95" i="1"/>
  <c r="L95" i="1" s="1"/>
  <c r="G6" i="1"/>
  <c r="L6" i="1" s="1"/>
  <c r="G14" i="1"/>
  <c r="L14" i="1" s="1"/>
  <c r="G2" i="1"/>
  <c r="L2" i="1" s="1"/>
  <c r="G90" i="1"/>
  <c r="L90" i="1" s="1"/>
  <c r="G87" i="1"/>
  <c r="L87" i="1" s="1"/>
  <c r="G77" i="1"/>
  <c r="L77" i="1" s="1"/>
  <c r="G74" i="1"/>
  <c r="L74" i="1" s="1"/>
  <c r="G71" i="1"/>
  <c r="L71" i="1" s="1"/>
  <c r="G61" i="1"/>
  <c r="L61" i="1" s="1"/>
  <c r="G58" i="1"/>
  <c r="L58" i="1" s="1"/>
  <c r="G55" i="1"/>
  <c r="L55" i="1" s="1"/>
  <c r="G43" i="1"/>
  <c r="L43" i="1" s="1"/>
  <c r="G37" i="1"/>
  <c r="L37" i="1" s="1"/>
  <c r="G34" i="1"/>
  <c r="L34" i="1" s="1"/>
  <c r="G15" i="1"/>
  <c r="L15" i="1" s="1"/>
  <c r="G7" i="1"/>
  <c r="L7" i="1" s="1"/>
  <c r="G3" i="1"/>
  <c r="L3" i="1" s="1"/>
  <c r="G82" i="1"/>
  <c r="L82" i="1" s="1"/>
  <c r="G79" i="1"/>
  <c r="L79" i="1" s="1"/>
  <c r="G66" i="1"/>
  <c r="L66" i="1" s="1"/>
  <c r="G63" i="1"/>
  <c r="L63" i="1" s="1"/>
  <c r="G50" i="1"/>
  <c r="L50" i="1" s="1"/>
  <c r="G47" i="1"/>
  <c r="L47" i="1" s="1"/>
  <c r="G30" i="1"/>
  <c r="L30" i="1" s="1"/>
  <c r="G22" i="1"/>
  <c r="L22" i="1" s="1"/>
  <c r="G19" i="1"/>
  <c r="L19" i="1" s="1"/>
  <c r="G11" i="1"/>
  <c r="L11" i="1" s="1"/>
  <c r="M44" i="1" l="1"/>
  <c r="O44" i="1" s="1"/>
  <c r="Q44" i="1" s="1"/>
  <c r="L9" i="1"/>
  <c r="N9" i="1" s="1"/>
  <c r="L35" i="1"/>
  <c r="M35" i="1" s="1"/>
  <c r="O35" i="1" s="1"/>
  <c r="L83" i="1"/>
  <c r="N83" i="1" s="1"/>
  <c r="L18" i="1"/>
  <c r="N18" i="1" s="1"/>
  <c r="M21" i="1"/>
  <c r="O21" i="1" s="1"/>
  <c r="L75" i="1"/>
  <c r="M75" i="1" s="1"/>
  <c r="O75" i="1" s="1"/>
  <c r="N51" i="1"/>
  <c r="L31" i="1"/>
  <c r="M31" i="1" s="1"/>
  <c r="O31" i="1" s="1"/>
  <c r="L38" i="1"/>
  <c r="M38" i="1" s="1"/>
  <c r="O38" i="1" s="1"/>
  <c r="M91" i="1"/>
  <c r="O91" i="1" s="1"/>
  <c r="M95" i="1"/>
  <c r="O95" i="1" s="1"/>
  <c r="M70" i="1"/>
  <c r="O70" i="1" s="1"/>
  <c r="L41" i="1"/>
  <c r="M41" i="1" s="1"/>
  <c r="O41" i="1" s="1"/>
  <c r="L65" i="1"/>
  <c r="M65" i="1" s="1"/>
  <c r="O65" i="1" s="1"/>
  <c r="L73" i="1"/>
  <c r="M73" i="1" s="1"/>
  <c r="O73" i="1" s="1"/>
  <c r="L89" i="1"/>
  <c r="M89" i="1" s="1"/>
  <c r="O89" i="1" s="1"/>
  <c r="L26" i="1"/>
  <c r="M26" i="1" s="1"/>
  <c r="O26" i="1" s="1"/>
  <c r="N4" i="1"/>
  <c r="Q4" i="1" s="1"/>
  <c r="M16" i="1"/>
  <c r="O16" i="1" s="1"/>
  <c r="Q16" i="1" s="1"/>
  <c r="N48" i="1"/>
  <c r="P48" i="1" s="1"/>
  <c r="N56" i="1"/>
  <c r="Q56" i="1" s="1"/>
  <c r="M20" i="1"/>
  <c r="O20" i="1" s="1"/>
  <c r="P20" i="1" s="1"/>
  <c r="M8" i="1"/>
  <c r="O8" i="1" s="1"/>
  <c r="Q8" i="1" s="1"/>
  <c r="M88" i="1"/>
  <c r="O88" i="1" s="1"/>
  <c r="N78" i="1"/>
  <c r="M78" i="1"/>
  <c r="O78" i="1" s="1"/>
  <c r="N96" i="1"/>
  <c r="P96" i="1" s="1"/>
  <c r="M12" i="1"/>
  <c r="O12" i="1" s="1"/>
  <c r="P12" i="1" s="1"/>
  <c r="N80" i="1"/>
  <c r="P80" i="1" s="1"/>
  <c r="N93" i="1"/>
  <c r="P93" i="1" s="1"/>
  <c r="M52" i="1"/>
  <c r="O52" i="1" s="1"/>
  <c r="Q52" i="1" s="1"/>
  <c r="M36" i="1"/>
  <c r="O36" i="1" s="1"/>
  <c r="P36" i="1" s="1"/>
  <c r="M51" i="1"/>
  <c r="O51" i="1" s="1"/>
  <c r="M84" i="1"/>
  <c r="O84" i="1" s="1"/>
  <c r="P84" i="1" s="1"/>
  <c r="M42" i="1"/>
  <c r="O42" i="1" s="1"/>
  <c r="M86" i="1"/>
  <c r="O86" i="1" s="1"/>
  <c r="M29" i="1"/>
  <c r="O29" i="1" s="1"/>
  <c r="M45" i="1"/>
  <c r="O45" i="1" s="1"/>
  <c r="N92" i="1"/>
  <c r="P92" i="1" s="1"/>
  <c r="N45" i="1"/>
  <c r="N67" i="1"/>
  <c r="N59" i="1"/>
  <c r="N76" i="1"/>
  <c r="P76" i="1" s="1"/>
  <c r="N39" i="1"/>
  <c r="M60" i="1"/>
  <c r="O60" i="1" s="1"/>
  <c r="N24" i="1"/>
  <c r="Q24" i="1" s="1"/>
  <c r="N28" i="1"/>
  <c r="N57" i="1"/>
  <c r="M57" i="1"/>
  <c r="O57" i="1" s="1"/>
  <c r="N95" i="1"/>
  <c r="N42" i="1"/>
  <c r="N86" i="1"/>
  <c r="N10" i="1"/>
  <c r="M17" i="1"/>
  <c r="O17" i="1" s="1"/>
  <c r="M33" i="1"/>
  <c r="O33" i="1" s="1"/>
  <c r="M97" i="1"/>
  <c r="O97" i="1" s="1"/>
  <c r="M54" i="1"/>
  <c r="O54" i="1" s="1"/>
  <c r="N23" i="1"/>
  <c r="N17" i="1"/>
  <c r="N97" i="1"/>
  <c r="M49" i="1"/>
  <c r="O49" i="1" s="1"/>
  <c r="N85" i="1"/>
  <c r="Q85" i="1" s="1"/>
  <c r="N29" i="1"/>
  <c r="M28" i="1"/>
  <c r="O28" i="1" s="1"/>
  <c r="N70" i="1"/>
  <c r="N2" i="1"/>
  <c r="M72" i="1"/>
  <c r="O72" i="1" s="1"/>
  <c r="P72" i="1" s="1"/>
  <c r="M53" i="1"/>
  <c r="O53" i="1" s="1"/>
  <c r="N5" i="1"/>
  <c r="N94" i="1"/>
  <c r="M32" i="1"/>
  <c r="O32" i="1" s="1"/>
  <c r="M68" i="1"/>
  <c r="O68" i="1" s="1"/>
  <c r="P68" i="1" s="1"/>
  <c r="N54" i="1"/>
  <c r="M64" i="1"/>
  <c r="O64" i="1" s="1"/>
  <c r="P64" i="1" s="1"/>
  <c r="N91" i="1"/>
  <c r="N21" i="1"/>
  <c r="N33" i="1"/>
  <c r="N40" i="1"/>
  <c r="P40" i="1" s="1"/>
  <c r="M25" i="1"/>
  <c r="O25" i="1" s="1"/>
  <c r="N53" i="1"/>
  <c r="N60" i="1"/>
  <c r="M62" i="1"/>
  <c r="O62" i="1" s="1"/>
  <c r="N25" i="1"/>
  <c r="M23" i="1"/>
  <c r="O23" i="1" s="1"/>
  <c r="M67" i="1"/>
  <c r="O67" i="1" s="1"/>
  <c r="N32" i="1"/>
  <c r="N62" i="1"/>
  <c r="M59" i="1"/>
  <c r="O59" i="1" s="1"/>
  <c r="M69" i="1"/>
  <c r="O69" i="1" s="1"/>
  <c r="P69" i="1" s="1"/>
  <c r="N49" i="1"/>
  <c r="N37" i="1"/>
  <c r="N11" i="1"/>
  <c r="N3" i="1"/>
  <c r="N14" i="1"/>
  <c r="N90" i="1"/>
  <c r="N77" i="1"/>
  <c r="N43" i="1"/>
  <c r="N82" i="1"/>
  <c r="N55" i="1"/>
  <c r="N58" i="1"/>
  <c r="N30" i="1"/>
  <c r="N22" i="1"/>
  <c r="N79" i="1"/>
  <c r="N74" i="1"/>
  <c r="P91" i="1" l="1"/>
  <c r="Q21" i="1"/>
  <c r="N26" i="1"/>
  <c r="Q26" i="1" s="1"/>
  <c r="Q51" i="1"/>
  <c r="Q70" i="1"/>
  <c r="P44" i="1"/>
  <c r="N89" i="1"/>
  <c r="P89" i="1" s="1"/>
  <c r="Q95" i="1"/>
  <c r="Q33" i="1"/>
  <c r="Q96" i="1"/>
  <c r="P56" i="1"/>
  <c r="M9" i="1"/>
  <c r="O9" i="1" s="1"/>
  <c r="P9" i="1" s="1"/>
  <c r="N31" i="1"/>
  <c r="P31" i="1" s="1"/>
  <c r="P4" i="1"/>
  <c r="P16" i="1"/>
  <c r="P57" i="1"/>
  <c r="N35" i="1"/>
  <c r="P35" i="1" s="1"/>
  <c r="P24" i="1"/>
  <c r="Q12" i="1"/>
  <c r="M18" i="1"/>
  <c r="O18" i="1" s="1"/>
  <c r="N38" i="1"/>
  <c r="P38" i="1" s="1"/>
  <c r="Q42" i="1"/>
  <c r="Q48" i="1"/>
  <c r="P59" i="1"/>
  <c r="Q20" i="1"/>
  <c r="N41" i="1"/>
  <c r="P41" i="1" s="1"/>
  <c r="N73" i="1"/>
  <c r="Q73" i="1" s="1"/>
  <c r="P51" i="1"/>
  <c r="Q84" i="1"/>
  <c r="M83" i="1"/>
  <c r="O83" i="1" s="1"/>
  <c r="P83" i="1" s="1"/>
  <c r="P52" i="1"/>
  <c r="P8" i="1"/>
  <c r="N75" i="1"/>
  <c r="P75" i="1" s="1"/>
  <c r="Q29" i="1"/>
  <c r="Q80" i="1"/>
  <c r="P78" i="1"/>
  <c r="Q49" i="1"/>
  <c r="N65" i="1"/>
  <c r="P65" i="1" s="1"/>
  <c r="P88" i="1"/>
  <c r="Q88" i="1"/>
  <c r="Q53" i="1"/>
  <c r="Q83" i="1"/>
  <c r="P67" i="1"/>
  <c r="Q69" i="1"/>
  <c r="Q23" i="1"/>
  <c r="Q28" i="1"/>
  <c r="P86" i="1"/>
  <c r="Q93" i="1"/>
  <c r="Q25" i="1"/>
  <c r="P95" i="1"/>
  <c r="Q78" i="1"/>
  <c r="Q76" i="1"/>
  <c r="Q17" i="1"/>
  <c r="Q92" i="1"/>
  <c r="Q68" i="1"/>
  <c r="Q59" i="1"/>
  <c r="P45" i="1"/>
  <c r="Q64" i="1"/>
  <c r="P32" i="1"/>
  <c r="Q62" i="1"/>
  <c r="Q60" i="1"/>
  <c r="P25" i="1"/>
  <c r="Q54" i="1"/>
  <c r="P28" i="1"/>
  <c r="P97" i="1"/>
  <c r="Q86" i="1"/>
  <c r="Q57" i="1"/>
  <c r="P29" i="1"/>
  <c r="Q36" i="1"/>
  <c r="M61" i="1"/>
  <c r="O61" i="1" s="1"/>
  <c r="M15" i="1"/>
  <c r="O15" i="1" s="1"/>
  <c r="Q40" i="1"/>
  <c r="Q32" i="1"/>
  <c r="P70" i="1"/>
  <c r="P21" i="1"/>
  <c r="M47" i="1"/>
  <c r="O47" i="1" s="1"/>
  <c r="M30" i="1"/>
  <c r="O30" i="1" s="1"/>
  <c r="P30" i="1" s="1"/>
  <c r="M66" i="1"/>
  <c r="O66" i="1" s="1"/>
  <c r="M43" i="1"/>
  <c r="O43" i="1" s="1"/>
  <c r="P43" i="1" s="1"/>
  <c r="M3" i="1"/>
  <c r="O3" i="1" s="1"/>
  <c r="P3" i="1" s="1"/>
  <c r="M87" i="1"/>
  <c r="O87" i="1" s="1"/>
  <c r="M81" i="1"/>
  <c r="O81" i="1" s="1"/>
  <c r="M94" i="1"/>
  <c r="O94" i="1" s="1"/>
  <c r="P94" i="1" s="1"/>
  <c r="N87" i="1"/>
  <c r="M27" i="1"/>
  <c r="O27" i="1" s="1"/>
  <c r="Q72" i="1"/>
  <c r="P33" i="1"/>
  <c r="Q91" i="1"/>
  <c r="P60" i="1"/>
  <c r="N66" i="1"/>
  <c r="P42" i="1"/>
  <c r="M50" i="1"/>
  <c r="O50" i="1" s="1"/>
  <c r="M34" i="1"/>
  <c r="O34" i="1" s="1"/>
  <c r="M6" i="1"/>
  <c r="O6" i="1" s="1"/>
  <c r="M19" i="1"/>
  <c r="O19" i="1" s="1"/>
  <c r="M90" i="1"/>
  <c r="O90" i="1" s="1"/>
  <c r="P90" i="1" s="1"/>
  <c r="M13" i="1"/>
  <c r="O13" i="1" s="1"/>
  <c r="M10" i="1"/>
  <c r="O10" i="1" s="1"/>
  <c r="P10" i="1" s="1"/>
  <c r="N34" i="1"/>
  <c r="Q67" i="1"/>
  <c r="N19" i="1"/>
  <c r="N6" i="1"/>
  <c r="N13" i="1"/>
  <c r="Q45" i="1"/>
  <c r="P85" i="1"/>
  <c r="M79" i="1"/>
  <c r="O79" i="1" s="1"/>
  <c r="P79" i="1" s="1"/>
  <c r="M22" i="1"/>
  <c r="O22" i="1" s="1"/>
  <c r="P22" i="1" s="1"/>
  <c r="M55" i="1"/>
  <c r="O55" i="1" s="1"/>
  <c r="P55" i="1" s="1"/>
  <c r="M46" i="1"/>
  <c r="O46" i="1" s="1"/>
  <c r="M71" i="1"/>
  <c r="O71" i="1" s="1"/>
  <c r="M14" i="1"/>
  <c r="O14" i="1" s="1"/>
  <c r="P14" i="1" s="1"/>
  <c r="P23" i="1"/>
  <c r="M5" i="1"/>
  <c r="O5" i="1" s="1"/>
  <c r="P5" i="1" s="1"/>
  <c r="M2" i="1"/>
  <c r="O2" i="1" s="1"/>
  <c r="P2" i="1" s="1"/>
  <c r="N50" i="1"/>
  <c r="P49" i="1"/>
  <c r="P54" i="1"/>
  <c r="Q97" i="1"/>
  <c r="N61" i="1"/>
  <c r="M74" i="1"/>
  <c r="O74" i="1" s="1"/>
  <c r="P74" i="1" s="1"/>
  <c r="M7" i="1"/>
  <c r="O7" i="1" s="1"/>
  <c r="M58" i="1"/>
  <c r="O58" i="1" s="1"/>
  <c r="P58" i="1" s="1"/>
  <c r="M82" i="1"/>
  <c r="O82" i="1" s="1"/>
  <c r="P82" i="1" s="1"/>
  <c r="M63" i="1"/>
  <c r="O63" i="1" s="1"/>
  <c r="M77" i="1"/>
  <c r="O77" i="1" s="1"/>
  <c r="P77" i="1" s="1"/>
  <c r="M11" i="1"/>
  <c r="O11" i="1" s="1"/>
  <c r="P11" i="1" s="1"/>
  <c r="M37" i="1"/>
  <c r="O37" i="1" s="1"/>
  <c r="P37" i="1" s="1"/>
  <c r="P62" i="1"/>
  <c r="N46" i="1"/>
  <c r="N15" i="1"/>
  <c r="N63" i="1"/>
  <c r="P53" i="1"/>
  <c r="P17" i="1"/>
  <c r="N71" i="1"/>
  <c r="N47" i="1"/>
  <c r="N7" i="1"/>
  <c r="M39" i="1"/>
  <c r="O39" i="1" s="1"/>
  <c r="P39" i="1" s="1"/>
  <c r="N27" i="1"/>
  <c r="N81" i="1"/>
  <c r="Q31" i="1" l="1"/>
  <c r="Q50" i="1"/>
  <c r="P26" i="1"/>
  <c r="Q89" i="1"/>
  <c r="Q9" i="1"/>
  <c r="Q7" i="1"/>
  <c r="Q35" i="1"/>
  <c r="Q38" i="1"/>
  <c r="Q75" i="1"/>
  <c r="P73" i="1"/>
  <c r="P18" i="1"/>
  <c r="Q18" i="1"/>
  <c r="Q15" i="1"/>
  <c r="Q41" i="1"/>
  <c r="Q6" i="1"/>
  <c r="Q65" i="1"/>
  <c r="Q82" i="1"/>
  <c r="P19" i="1"/>
  <c r="P27" i="1"/>
  <c r="Q47" i="1"/>
  <c r="Q66" i="1"/>
  <c r="Q87" i="1"/>
  <c r="Q30" i="1"/>
  <c r="P61" i="1"/>
  <c r="Q81" i="1"/>
  <c r="Q43" i="1"/>
  <c r="P47" i="1"/>
  <c r="Q77" i="1"/>
  <c r="Q61" i="1"/>
  <c r="Q71" i="1"/>
  <c r="Q37" i="1"/>
  <c r="P63" i="1"/>
  <c r="P34" i="1"/>
  <c r="Q5" i="1"/>
  <c r="Q46" i="1"/>
  <c r="Q13" i="1"/>
  <c r="P50" i="1"/>
  <c r="Q94" i="1"/>
  <c r="P15" i="1"/>
  <c r="Q34" i="1"/>
  <c r="Q27" i="1"/>
  <c r="P81" i="1"/>
  <c r="P66" i="1"/>
  <c r="P71" i="1"/>
  <c r="P13" i="1"/>
  <c r="Q39" i="1"/>
  <c r="Q2" i="1"/>
  <c r="Q79" i="1"/>
  <c r="Q11" i="1"/>
  <c r="Q58" i="1"/>
  <c r="P46" i="1"/>
  <c r="P6" i="1"/>
  <c r="Q3" i="1"/>
  <c r="Q55" i="1"/>
  <c r="Q19" i="1"/>
  <c r="Q63" i="1"/>
  <c r="Q74" i="1"/>
  <c r="P7" i="1"/>
  <c r="Q14" i="1"/>
  <c r="Q22" i="1"/>
  <c r="Q10" i="1"/>
  <c r="Q90" i="1"/>
  <c r="P87" i="1"/>
</calcChain>
</file>

<file path=xl/sharedStrings.xml><?xml version="1.0" encoding="utf-8"?>
<sst xmlns="http://schemas.openxmlformats.org/spreadsheetml/2006/main" count="334" uniqueCount="211">
  <si>
    <t>152x89x16</t>
  </si>
  <si>
    <t>178x102x19</t>
  </si>
  <si>
    <t>203x102x23</t>
  </si>
  <si>
    <t>203x133x25</t>
  </si>
  <si>
    <t>203x133x30</t>
  </si>
  <si>
    <t>254x102x22</t>
  </si>
  <si>
    <t>254x102x25</t>
  </si>
  <si>
    <t>254x102x28</t>
  </si>
  <si>
    <t>254x146x31</t>
  </si>
  <si>
    <t>254x146x37</t>
  </si>
  <si>
    <t>254x146x43</t>
  </si>
  <si>
    <t>305x102x25</t>
  </si>
  <si>
    <t>305x102x28</t>
  </si>
  <si>
    <t>305x102x33</t>
  </si>
  <si>
    <t>127x76x13</t>
  </si>
  <si>
    <t>305x127x37</t>
  </si>
  <si>
    <t>305x127x42</t>
  </si>
  <si>
    <t>305x127x48</t>
  </si>
  <si>
    <t>305x165x40</t>
  </si>
  <si>
    <t>305x165x46</t>
  </si>
  <si>
    <t>305x165x54</t>
  </si>
  <si>
    <t>356x127x33</t>
  </si>
  <si>
    <t>356x127x39</t>
  </si>
  <si>
    <t>356x171x45</t>
  </si>
  <si>
    <t>356x171x51</t>
  </si>
  <si>
    <t>356x171x57</t>
  </si>
  <si>
    <t>356x171x67</t>
  </si>
  <si>
    <t>406x140x39</t>
  </si>
  <si>
    <t>406x140x46</t>
  </si>
  <si>
    <t>406x140x53*</t>
  </si>
  <si>
    <t>406x178x54</t>
  </si>
  <si>
    <t>406x178x60</t>
  </si>
  <si>
    <t>406x178x67</t>
  </si>
  <si>
    <t>406x178x74</t>
  </si>
  <si>
    <t>406x178x85*</t>
  </si>
  <si>
    <t>457x152x52</t>
  </si>
  <si>
    <t>457x152x60</t>
  </si>
  <si>
    <t>457x152x67</t>
  </si>
  <si>
    <t>457x152x74</t>
  </si>
  <si>
    <t>457x152x82</t>
  </si>
  <si>
    <t>457x191x67</t>
  </si>
  <si>
    <t>457x191x74</t>
  </si>
  <si>
    <t>457x191x82</t>
  </si>
  <si>
    <t>457x191x89</t>
  </si>
  <si>
    <t>457x191x98</t>
  </si>
  <si>
    <t>457x191x106*</t>
  </si>
  <si>
    <t>457x191x133*</t>
  </si>
  <si>
    <t>457x191x161*</t>
  </si>
  <si>
    <t>533x165x66*</t>
  </si>
  <si>
    <t>533x165x74*</t>
  </si>
  <si>
    <t>533x165x85*</t>
  </si>
  <si>
    <t>533x210x82</t>
  </si>
  <si>
    <t>533x210x92</t>
  </si>
  <si>
    <t>533x210x101</t>
  </si>
  <si>
    <t>533x210x109</t>
  </si>
  <si>
    <t>533x210x122</t>
  </si>
  <si>
    <t>533x210x138*</t>
  </si>
  <si>
    <t>533x312x150*</t>
  </si>
  <si>
    <t>533x312x182*</t>
  </si>
  <si>
    <t>533x312x219*</t>
  </si>
  <si>
    <t>533x312x272*</t>
  </si>
  <si>
    <t>610x178x82*</t>
  </si>
  <si>
    <t>610x178x92*</t>
  </si>
  <si>
    <t>610x178x100*</t>
  </si>
  <si>
    <t>610x229x101</t>
  </si>
  <si>
    <t>610x229x113</t>
  </si>
  <si>
    <t>610x229x125</t>
  </si>
  <si>
    <t>610x229x140</t>
  </si>
  <si>
    <t>610x305x149</t>
  </si>
  <si>
    <t>610x305x179</t>
  </si>
  <si>
    <t>610x305x238</t>
  </si>
  <si>
    <t>686x254x125</t>
  </si>
  <si>
    <t>686x254x140</t>
  </si>
  <si>
    <t>686x254x152</t>
  </si>
  <si>
    <t>686x254x170</t>
  </si>
  <si>
    <t>762x267x134</t>
  </si>
  <si>
    <t>762x267x147</t>
  </si>
  <si>
    <t>762x267x173</t>
  </si>
  <si>
    <t>762x267x197</t>
  </si>
  <si>
    <t>838x292x176</t>
  </si>
  <si>
    <t>838x292x194</t>
  </si>
  <si>
    <t>838x292x226</t>
  </si>
  <si>
    <t>914x305x201</t>
  </si>
  <si>
    <t>914x305x224</t>
  </si>
  <si>
    <t>914x305x253</t>
  </si>
  <si>
    <t>914x305x289</t>
  </si>
  <si>
    <t>914x419x343</t>
  </si>
  <si>
    <t>914x419x388</t>
  </si>
  <si>
    <t>1016x305x222</t>
  </si>
  <si>
    <t>1016x305x249</t>
  </si>
  <si>
    <t>1016x305x272</t>
  </si>
  <si>
    <t>1016x305x314</t>
  </si>
  <si>
    <t>1016x305x349</t>
  </si>
  <si>
    <t>1016x305x393</t>
  </si>
  <si>
    <t>1016x305x437</t>
  </si>
  <si>
    <t>1016x305x487</t>
  </si>
  <si>
    <t>dimensions</t>
  </si>
  <si>
    <t>depth D</t>
  </si>
  <si>
    <t>width B</t>
  </si>
  <si>
    <t>web thickness t</t>
  </si>
  <si>
    <t>flange thick T</t>
  </si>
  <si>
    <t>depth d</t>
  </si>
  <si>
    <t>d/t =n1</t>
  </si>
  <si>
    <t>B/T=n2</t>
  </si>
  <si>
    <t>Area of section</t>
  </si>
  <si>
    <t>T/t=n3</t>
  </si>
  <si>
    <t>t  for 100cm^2</t>
  </si>
  <si>
    <t>B</t>
  </si>
  <si>
    <t>T</t>
  </si>
  <si>
    <t>Area</t>
  </si>
  <si>
    <t>moment of Inertia I</t>
  </si>
  <si>
    <t>Beam number</t>
  </si>
  <si>
    <t>axial force N</t>
  </si>
  <si>
    <t>max moment</t>
  </si>
  <si>
    <t>D</t>
  </si>
  <si>
    <t>t</t>
  </si>
  <si>
    <t>﻿ 201.57</t>
  </si>
  <si>
    <t>﻿ 3.23</t>
  </si>
  <si>
    <t>﻿ 70.98</t>
  </si>
  <si>
    <t>﻿4.16</t>
  </si>
  <si>
    <t>﻿131.46</t>
  </si>
  <si>
    <t>﻿2.1</t>
  </si>
  <si>
    <t>﻿46.29</t>
  </si>
  <si>
    <t>﻿2.71</t>
  </si>
  <si>
    <t>﻿128.97</t>
  </si>
  <si>
    <t>﻿ 2.06</t>
  </si>
  <si>
    <t>﻿45.41</t>
  </si>
  <si>
    <t>﻿2.66</t>
  </si>
  <si>
    <t>﻿91.01</t>
  </si>
  <si>
    <t>﻿1.46</t>
  </si>
  <si>
    <t>﻿32.05</t>
  </si>
  <si>
    <t>﻿1.88</t>
  </si>
  <si>
    <t>﻿201.57</t>
  </si>
  <si>
    <t>﻿70.98</t>
  </si>
  <si>
    <t>﻿ 4.16</t>
  </si>
  <si>
    <t>﻿229.9</t>
  </si>
  <si>
    <t>﻿ 3.68</t>
  </si>
  <si>
    <t>﻿80.95</t>
  </si>
  <si>
    <t>﻿ 4.75</t>
  </si>
  <si>
    <t>﻿233.85</t>
  </si>
  <si>
    <t>﻿ 3.74</t>
  </si>
  <si>
    <t>﻿ 82.34</t>
  </si>
  <si>
    <t>﻿4.83</t>
  </si>
  <si>
    <t>﻿224.25</t>
  </si>
  <si>
    <t>﻿ 3.59</t>
  </si>
  <si>
    <t>﻿ 78.96</t>
  </si>
  <si>
    <t>﻿ 4.63</t>
  </si>
  <si>
    <t>﻿228.19</t>
  </si>
  <si>
    <t>﻿ 3.65</t>
  </si>
  <si>
    <t>﻿80.35</t>
  </si>
  <si>
    <t>﻿4.71</t>
  </si>
  <si>
    <t>﻿225.14</t>
  </si>
  <si>
    <t>﻿3.6</t>
  </si>
  <si>
    <t>﻿79.28</t>
  </si>
  <si>
    <t>﻿4.65</t>
  </si>
  <si>
    <t>﻿3.68</t>
  </si>
  <si>
    <t>﻿4.75</t>
  </si>
  <si>
    <t>﻿3.74</t>
  </si>
  <si>
    <t>﻿ 4.83</t>
  </si>
  <si>
    <t>﻿142.55</t>
  </si>
  <si>
    <t>﻿2.28</t>
  </si>
  <si>
    <t>﻿50.19</t>
  </si>
  <si>
    <t>﻿2.94</t>
  </si>
  <si>
    <t>﻿93.43</t>
  </si>
  <si>
    <t>﻿ 1.49</t>
  </si>
  <si>
    <t>﻿32.9</t>
  </si>
  <si>
    <t>﻿ 1.93</t>
  </si>
  <si>
    <t>2 storey alternate loading conditions</t>
  </si>
  <si>
    <t>Area cm^2</t>
  </si>
  <si>
    <t>complete loading conditions</t>
  </si>
  <si>
    <t>1st iteration</t>
  </si>
  <si>
    <t>D (mm)</t>
  </si>
  <si>
    <t>t (mm)</t>
  </si>
  <si>
    <t>B (mm)</t>
  </si>
  <si>
    <t>T (mm)</t>
  </si>
  <si>
    <t>Stresses (MPa)</t>
  </si>
  <si>
    <t>cell value</t>
  </si>
  <si>
    <t xml:space="preserve">T (cm) </t>
  </si>
  <si>
    <t xml:space="preserve">d  (cm) </t>
  </si>
  <si>
    <t xml:space="preserve">B  (cm) </t>
  </si>
  <si>
    <t>volume (m^3)</t>
  </si>
  <si>
    <t>Length (mm)</t>
  </si>
  <si>
    <t>Total Volume</t>
  </si>
  <si>
    <t>Normal stress (Mpa)</t>
  </si>
  <si>
    <t>Volume (m^3)</t>
  </si>
  <si>
    <t>1 storey-2bay complete loading</t>
  </si>
  <si>
    <t>Iteration-1</t>
  </si>
  <si>
    <t>Beam no.</t>
  </si>
  <si>
    <t xml:space="preserve">BM-staad kNm </t>
  </si>
  <si>
    <t>Nrn-staad kN</t>
  </si>
  <si>
    <t>D m</t>
  </si>
  <si>
    <t>B mm</t>
  </si>
  <si>
    <t>t mm</t>
  </si>
  <si>
    <t>T mm</t>
  </si>
  <si>
    <t>MOI (mm^4)</t>
  </si>
  <si>
    <t>Area mm^2</t>
  </si>
  <si>
    <t>stress -staad</t>
  </si>
  <si>
    <t>0.8Fy Mpa</t>
  </si>
  <si>
    <t>Length (m)</t>
  </si>
  <si>
    <t>Volume (m3)</t>
  </si>
  <si>
    <t>2 storey- 4 bay</t>
  </si>
  <si>
    <t>1 storey-3bay complete loading</t>
  </si>
  <si>
    <t>Iteration-2</t>
  </si>
  <si>
    <t>Total volume</t>
  </si>
  <si>
    <t>total volume</t>
  </si>
  <si>
    <t>1 storey-2bay  alternate loading</t>
  </si>
  <si>
    <t>MOI (mm4)</t>
  </si>
  <si>
    <t>Area(mm2)</t>
  </si>
  <si>
    <t>1 storey-3bay alternate loading</t>
  </si>
  <si>
    <t>Iteration 1</t>
  </si>
  <si>
    <t>Iteration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</si>
</sst>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1" formatCode="0.00000"/>
    <numFmt numFmtId="172" formatCode="0.0000"/>
  </numFmts>
  <fonts count="6" x14ac:knownFonts="1">
    <font>
      <sz val="12"/>
      <color theme="1"/>
      <name val="Calibri"/>
      <family val="2"/>
      <scheme val="minor"/>
    </font>
    <font>
      <sz val="12"/>
      <color rgb="FF313D4B"/>
      <name val="Helvetica Neue"/>
      <family val="2"/>
    </font>
    <font>
      <sz val="13"/>
      <color rgb="FF313D4B"/>
      <name val="Helvetica Neue"/>
      <family val="2"/>
    </font>
    <font>
      <sz val="12"/>
      <color rgb="FFFF000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dotted">
        <color indexed="64"/>
      </left>
      <right/>
      <top/>
      <bottom style="dotted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2" fontId="1" fillId="0" borderId="0" xfId="0" applyNumberFormat="1" applyFont="1"/>
    <xf numFmtId="2" fontId="0" fillId="2" borderId="0" xfId="0" applyNumberFormat="1" applyFill="1"/>
    <xf numFmtId="2" fontId="0" fillId="0" borderId="0" xfId="0" applyNumberFormat="1"/>
    <xf numFmtId="2" fontId="1" fillId="2" borderId="0" xfId="0" applyNumberFormat="1" applyFont="1" applyFill="1"/>
    <xf numFmtId="2" fontId="1" fillId="3" borderId="0" xfId="0" applyNumberFormat="1" applyFont="1" applyFill="1"/>
    <xf numFmtId="0" fontId="1" fillId="3" borderId="0" xfId="0" applyFont="1" applyFill="1"/>
    <xf numFmtId="0" fontId="0" fillId="3" borderId="0" xfId="0" applyFill="1"/>
    <xf numFmtId="0" fontId="0" fillId="2" borderId="0" xfId="0" applyFill="1" applyAlignment="1">
      <alignment horizontal="center"/>
    </xf>
    <xf numFmtId="2" fontId="0" fillId="0" borderId="0" xfId="0" quotePrefix="1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1" fontId="0" fillId="0" borderId="0" xfId="0" applyNumberFormat="1"/>
    <xf numFmtId="172" fontId="0" fillId="0" borderId="0" xfId="0" applyNumberFormat="1"/>
    <xf numFmtId="172" fontId="3" fillId="0" borderId="0" xfId="0" applyNumberFormat="1" applyFont="1"/>
    <xf numFmtId="0" fontId="0" fillId="4" borderId="0" xfId="0" applyFill="1" applyBorder="1"/>
    <xf numFmtId="0" fontId="0" fillId="4" borderId="1" xfId="0" applyFill="1" applyBorder="1"/>
    <xf numFmtId="0" fontId="0" fillId="2" borderId="1" xfId="0" applyFill="1" applyBorder="1"/>
    <xf numFmtId="0" fontId="0" fillId="2" borderId="2" xfId="0" applyFill="1" applyBorder="1"/>
    <xf numFmtId="0" fontId="0" fillId="4" borderId="2" xfId="0" applyFill="1" applyBorder="1"/>
    <xf numFmtId="2" fontId="1" fillId="4" borderId="1" xfId="0" applyNumberFormat="1" applyFont="1" applyFill="1" applyBorder="1"/>
    <xf numFmtId="0" fontId="0" fillId="2" borderId="1" xfId="0" applyFill="1" applyBorder="1" applyAlignment="1">
      <alignment horizontal="center"/>
    </xf>
    <xf numFmtId="0" fontId="0" fillId="4" borderId="3" xfId="0" applyFill="1" applyBorder="1"/>
    <xf numFmtId="0" fontId="0" fillId="4" borderId="4" xfId="0" applyFill="1" applyBorder="1"/>
    <xf numFmtId="2" fontId="0" fillId="4" borderId="1" xfId="0" applyNumberFormat="1" applyFill="1" applyBorder="1"/>
    <xf numFmtId="0" fontId="4" fillId="4" borderId="1" xfId="0" applyFont="1" applyFill="1" applyBorder="1"/>
    <xf numFmtId="172" fontId="0" fillId="4" borderId="1" xfId="0" applyNumberFormat="1" applyFill="1" applyBorder="1"/>
    <xf numFmtId="0" fontId="0" fillId="4" borderId="5" xfId="0" applyFill="1" applyBorder="1"/>
    <xf numFmtId="0" fontId="0" fillId="4" borderId="6" xfId="0" applyFill="1" applyBorder="1"/>
    <xf numFmtId="171" fontId="3" fillId="0" borderId="0" xfId="0" applyNumberFormat="1" applyFont="1"/>
    <xf numFmtId="0" fontId="3" fillId="0" borderId="0" xfId="0" applyFont="1"/>
    <xf numFmtId="0" fontId="0" fillId="2" borderId="3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aseline="0"/>
              <a:t>Moment of Inertia (cm^4)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94101287751232"/>
          <c:y val="8.5615058994487528E-2"/>
          <c:w val="0.78978222627472883"/>
          <c:h val="0.792408309772393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Sheet1!$R$2:$R$97</c:f>
              <c:numCache>
                <c:formatCode>General</c:formatCode>
                <c:ptCount val="9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</c:numCache>
            </c:numRef>
          </c:xVal>
          <c:yVal>
            <c:numRef>
              <c:f>Sheet1!$Q$2:$Q$97</c:f>
              <c:numCache>
                <c:formatCode>0.00</c:formatCode>
                <c:ptCount val="96"/>
                <c:pt idx="0">
                  <c:v>17870.575180248426</c:v>
                </c:pt>
                <c:pt idx="1">
                  <c:v>20663.589155430636</c:v>
                </c:pt>
                <c:pt idx="2">
                  <c:v>23455.62705207257</c:v>
                </c:pt>
                <c:pt idx="3">
                  <c:v>24709.064539938292</c:v>
                </c:pt>
                <c:pt idx="4">
                  <c:v>23201.133244232602</c:v>
                </c:pt>
                <c:pt idx="5">
                  <c:v>20060.645009034011</c:v>
                </c:pt>
                <c:pt idx="6">
                  <c:v>36591.910123132831</c:v>
                </c:pt>
                <c:pt idx="7">
                  <c:v>33618.245257538976</c:v>
                </c:pt>
                <c:pt idx="8">
                  <c:v>31075.229322264957</c:v>
                </c:pt>
                <c:pt idx="9">
                  <c:v>28318.555111568068</c:v>
                </c:pt>
                <c:pt idx="10">
                  <c:v>25117.411958456669</c:v>
                </c:pt>
                <c:pt idx="11">
                  <c:v>21988.374022855001</c:v>
                </c:pt>
                <c:pt idx="12">
                  <c:v>44981.490583917766</c:v>
                </c:pt>
                <c:pt idx="13">
                  <c:v>42039.695989443579</c:v>
                </c:pt>
                <c:pt idx="14">
                  <c:v>37457.855943648101</c:v>
                </c:pt>
                <c:pt idx="15">
                  <c:v>32550.074749872088</c:v>
                </c:pt>
                <c:pt idx="16">
                  <c:v>29011.124103451337</c:v>
                </c:pt>
                <c:pt idx="17">
                  <c:v>25751.23948562346</c:v>
                </c:pt>
                <c:pt idx="18">
                  <c:v>32640.014949249904</c:v>
                </c:pt>
                <c:pt idx="19">
                  <c:v>28965.658135667578</c:v>
                </c:pt>
                <c:pt idx="20">
                  <c:v>24943.350675081601</c:v>
                </c:pt>
                <c:pt idx="21">
                  <c:v>47102.001630222629</c:v>
                </c:pt>
                <c:pt idx="22">
                  <c:v>41576.739419190635</c:v>
                </c:pt>
                <c:pt idx="23">
                  <c:v>37134.515393566035</c:v>
                </c:pt>
                <c:pt idx="24">
                  <c:v>33913.249209873611</c:v>
                </c:pt>
                <c:pt idx="25">
                  <c:v>30762.709247182211</c:v>
                </c:pt>
                <c:pt idx="26">
                  <c:v>26861.022741538498</c:v>
                </c:pt>
                <c:pt idx="27">
                  <c:v>51278.951280567882</c:v>
                </c:pt>
                <c:pt idx="28">
                  <c:v>46087.546691655829</c:v>
                </c:pt>
                <c:pt idx="29">
                  <c:v>39958.873614974626</c:v>
                </c:pt>
                <c:pt idx="30">
                  <c:v>39735.246066007916</c:v>
                </c:pt>
                <c:pt idx="31">
                  <c:v>37208.092159890701</c:v>
                </c:pt>
                <c:pt idx="32">
                  <c:v>33516.092093947635</c:v>
                </c:pt>
                <c:pt idx="33">
                  <c:v>30800.744709459796</c:v>
                </c:pt>
                <c:pt idx="34">
                  <c:v>27049.462883242817</c:v>
                </c:pt>
                <c:pt idx="35">
                  <c:v>48502.099579617454</c:v>
                </c:pt>
                <c:pt idx="36">
                  <c:v>44220.435698096866</c:v>
                </c:pt>
                <c:pt idx="37">
                  <c:v>39800.367936916286</c:v>
                </c:pt>
                <c:pt idx="38">
                  <c:v>36850.642518328241</c:v>
                </c:pt>
                <c:pt idx="39">
                  <c:v>33688.716684127481</c:v>
                </c:pt>
                <c:pt idx="40">
                  <c:v>40476.80677938</c:v>
                </c:pt>
                <c:pt idx="41">
                  <c:v>37465.667648584822</c:v>
                </c:pt>
                <c:pt idx="42">
                  <c:v>34155.975558699734</c:v>
                </c:pt>
                <c:pt idx="43">
                  <c:v>31879.147393721389</c:v>
                </c:pt>
                <c:pt idx="44">
                  <c:v>29303.839740144864</c:v>
                </c:pt>
                <c:pt idx="45">
                  <c:v>27053.392161607688</c:v>
                </c:pt>
                <c:pt idx="46">
                  <c:v>22225.918766356976</c:v>
                </c:pt>
                <c:pt idx="47">
                  <c:v>18951.873585443071</c:v>
                </c:pt>
                <c:pt idx="48">
                  <c:v>50442.455995640521</c:v>
                </c:pt>
                <c:pt idx="49">
                  <c:v>45687.231864548216</c:v>
                </c:pt>
                <c:pt idx="50">
                  <c:v>42013.724010422709</c:v>
                </c:pt>
                <c:pt idx="51">
                  <c:v>43746.771427484542</c:v>
                </c:pt>
                <c:pt idx="52">
                  <c:v>40413.946289732514</c:v>
                </c:pt>
                <c:pt idx="53">
                  <c:v>37444.839721648968</c:v>
                </c:pt>
                <c:pt idx="54">
                  <c:v>34902.557796105117</c:v>
                </c:pt>
                <c:pt idx="55">
                  <c:v>31699.991936180981</c:v>
                </c:pt>
                <c:pt idx="56">
                  <c:v>27914.840862556324</c:v>
                </c:pt>
                <c:pt idx="57">
                  <c:v>27520.14868087642</c:v>
                </c:pt>
                <c:pt idx="58">
                  <c:v>23179.633849668018</c:v>
                </c:pt>
                <c:pt idx="59">
                  <c:v>19535.874307180478</c:v>
                </c:pt>
                <c:pt idx="60">
                  <c:v>16450.425157988509</c:v>
                </c:pt>
                <c:pt idx="61">
                  <c:v>51770.087283240624</c:v>
                </c:pt>
                <c:pt idx="62">
                  <c:v>47084.592789827897</c:v>
                </c:pt>
                <c:pt idx="63">
                  <c:v>44702.358652119343</c:v>
                </c:pt>
                <c:pt idx="64">
                  <c:v>45905.645678733228</c:v>
                </c:pt>
                <c:pt idx="65">
                  <c:v>42416.280509314667</c:v>
                </c:pt>
                <c:pt idx="66">
                  <c:v>39076.835169571656</c:v>
                </c:pt>
                <c:pt idx="67">
                  <c:v>35398.316899397221</c:v>
                </c:pt>
                <c:pt idx="68">
                  <c:v>35195.91455513033</c:v>
                </c:pt>
                <c:pt idx="69">
                  <c:v>29661.165192016335</c:v>
                </c:pt>
                <c:pt idx="70">
                  <c:v>22915.191860710693</c:v>
                </c:pt>
                <c:pt idx="71">
                  <c:v>46752.806482764216</c:v>
                </c:pt>
                <c:pt idx="72">
                  <c:v>43118.356559669803</c:v>
                </c:pt>
                <c:pt idx="73">
                  <c:v>40197.488841045641</c:v>
                </c:pt>
                <c:pt idx="74">
                  <c:v>36461.566535751153</c:v>
                </c:pt>
                <c:pt idx="75">
                  <c:v>52191.275942695662</c:v>
                </c:pt>
                <c:pt idx="76">
                  <c:v>48446.381478848052</c:v>
                </c:pt>
                <c:pt idx="77">
                  <c:v>42560.509776936364</c:v>
                </c:pt>
                <c:pt idx="78">
                  <c:v>38438.168746096024</c:v>
                </c:pt>
                <c:pt idx="79">
                  <c:v>49369.649220432046</c:v>
                </c:pt>
                <c:pt idx="80">
                  <c:v>46140.605489850379</c:v>
                </c:pt>
                <c:pt idx="81">
                  <c:v>41057.930080602855</c:v>
                </c:pt>
                <c:pt idx="82">
                  <c:v>50006.22978711778</c:v>
                </c:pt>
                <c:pt idx="83">
                  <c:v>46445.971187123905</c:v>
                </c:pt>
                <c:pt idx="84">
                  <c:v>42129.416491953685</c:v>
                </c:pt>
                <c:pt idx="85">
                  <c:v>37388.410578895375</c:v>
                </c:pt>
                <c:pt idx="86">
                  <c:v>33015.689720666596</c:v>
                </c:pt>
                <c:pt idx="87">
                  <c:v>29701.174275168629</c:v>
                </c:pt>
                <c:pt idx="88">
                  <c:v>51771.974410912459</c:v>
                </c:pt>
                <c:pt idx="89">
                  <c:v>48660.944289869571</c:v>
                </c:pt>
                <c:pt idx="90">
                  <c:v>46760.781196695098</c:v>
                </c:pt>
                <c:pt idx="91">
                  <c:v>40723.222000008027</c:v>
                </c:pt>
                <c:pt idx="92">
                  <c:v>36947.511409326282</c:v>
                </c:pt>
                <c:pt idx="93">
                  <c:v>32626.328452669746</c:v>
                </c:pt>
                <c:pt idx="94">
                  <c:v>29672.077957135418</c:v>
                </c:pt>
                <c:pt idx="95">
                  <c:v>26832.007049011248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9-D84F-B41D-514215D9D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344111"/>
        <c:axId val="323429599"/>
      </c:scatterChart>
      <c:valAx>
        <c:axId val="22534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429599"/>
        <c:crosses val="autoZero"/>
        <c:crossBetween val="midCat"/>
      </c:valAx>
      <c:valAx>
        <c:axId val="32342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 of Inertia (cm^4)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344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545548</xdr:colOff>
      <xdr:row>0</xdr:row>
      <xdr:rowOff>2060</xdr:rowOff>
    </xdr:from>
    <xdr:to>
      <xdr:col>22</xdr:col>
      <xdr:colOff>598005</xdr:colOff>
      <xdr:row>15</xdr:row>
      <xdr:rowOff>126889</xdr:rowOff>
    </xdr:to>
    <xdr:pic>
      <xdr:nvPicPr>
        <xdr:cNvPr id="2" name="Picture 1" descr="/var/folders/4q/4f62h4bx2p96cfg476c5wg_r0000gn/T/com.microsoft.Excel/WebArchiveCopyPasteTempFiles/rainham_steel_universal_beams-cross-section.png">
          <a:extLst>
            <a:ext uri="{FF2B5EF4-FFF2-40B4-BE49-F238E27FC236}">
              <a16:creationId xmlns:a16="http://schemas.microsoft.com/office/drawing/2014/main" id="{ADB21868-5B39-E04D-BE7D-5EFB47BBC6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87548" y="2060"/>
          <a:ext cx="4458805" cy="32611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196205</xdr:colOff>
      <xdr:row>16</xdr:row>
      <xdr:rowOff>129631</xdr:rowOff>
    </xdr:from>
    <xdr:to>
      <xdr:col>26</xdr:col>
      <xdr:colOff>506994</xdr:colOff>
      <xdr:row>42</xdr:row>
      <xdr:rowOff>82037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77E06B-2FBC-F84E-911D-2AE547DEA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9CF37-5FC8-ED44-92DF-859A80C21F97}">
  <dimension ref="A1:X235"/>
  <sheetViews>
    <sheetView tabSelected="1" topLeftCell="A90" zoomScale="115" zoomScaleNormal="125" workbookViewId="0">
      <selection activeCell="A106" sqref="A106"/>
    </sheetView>
  </sheetViews>
  <sheetFormatPr baseColWidth="10" defaultRowHeight="16" x14ac:dyDescent="0.2"/>
  <cols>
    <col min="1" max="1" width="12.5" customWidth="1"/>
    <col min="2" max="2" width="12.1640625" customWidth="1"/>
    <col min="3" max="3" width="14" customWidth="1"/>
    <col min="4" max="4" width="14.5" customWidth="1"/>
    <col min="5" max="5" width="14.6640625" customWidth="1"/>
    <col min="6" max="6" width="11.6640625" customWidth="1"/>
    <col min="7" max="7" width="10.83203125" customWidth="1"/>
    <col min="8" max="8" width="14.33203125" style="6" customWidth="1"/>
    <col min="9" max="9" width="15.1640625" style="6" customWidth="1"/>
    <col min="10" max="10" width="16.6640625" customWidth="1"/>
    <col min="11" max="11" width="17.83203125" customWidth="1"/>
    <col min="12" max="12" width="13.1640625" customWidth="1"/>
    <col min="13" max="13" width="10.83203125" style="24"/>
    <col min="14" max="14" width="15.6640625" customWidth="1"/>
    <col min="15" max="15" width="13.83203125" customWidth="1"/>
    <col min="16" max="16" width="13.5" customWidth="1"/>
    <col min="17" max="17" width="17.1640625" customWidth="1"/>
    <col min="18" max="18" width="10.33203125" customWidth="1"/>
    <col min="19" max="19" width="22" customWidth="1"/>
    <col min="21" max="21" width="14" customWidth="1"/>
  </cols>
  <sheetData>
    <row r="1" spans="1:24" s="3" customFormat="1" ht="26" customHeight="1" x14ac:dyDescent="0.2">
      <c r="A1" s="3" t="s">
        <v>96</v>
      </c>
      <c r="B1" s="3" t="s">
        <v>97</v>
      </c>
      <c r="C1" s="3" t="s">
        <v>98</v>
      </c>
      <c r="D1" s="3" t="s">
        <v>99</v>
      </c>
      <c r="E1" s="3" t="s">
        <v>100</v>
      </c>
      <c r="F1" s="3" t="s">
        <v>101</v>
      </c>
      <c r="G1" s="5" t="s">
        <v>102</v>
      </c>
      <c r="H1" s="5" t="s">
        <v>103</v>
      </c>
      <c r="I1" s="3" t="s">
        <v>104</v>
      </c>
      <c r="J1" s="3" t="s">
        <v>105</v>
      </c>
      <c r="L1" s="3" t="s">
        <v>106</v>
      </c>
      <c r="M1" s="29" t="s">
        <v>177</v>
      </c>
      <c r="N1" s="11" t="s">
        <v>178</v>
      </c>
      <c r="O1" s="11" t="s">
        <v>179</v>
      </c>
      <c r="P1" s="11" t="s">
        <v>168</v>
      </c>
      <c r="Q1" s="3" t="s">
        <v>110</v>
      </c>
      <c r="R1" s="3" t="s">
        <v>176</v>
      </c>
    </row>
    <row r="2" spans="1:24" ht="17" x14ac:dyDescent="0.2">
      <c r="A2" s="2" t="s">
        <v>14</v>
      </c>
      <c r="B2" s="1">
        <v>127</v>
      </c>
      <c r="C2" s="1">
        <v>76</v>
      </c>
      <c r="D2" s="1">
        <v>4</v>
      </c>
      <c r="E2" s="1">
        <v>7.6</v>
      </c>
      <c r="F2" s="1">
        <f t="shared" ref="F2:F33" si="0">B2-2*E2</f>
        <v>111.8</v>
      </c>
      <c r="G2" s="4">
        <f>F2/D2</f>
        <v>27.95</v>
      </c>
      <c r="H2" s="4">
        <f t="shared" ref="H2:H33" si="1">C2/E2</f>
        <v>10</v>
      </c>
      <c r="I2" s="1">
        <f t="shared" ref="I2:I33" si="2">F2*D2+2*C2*E2</f>
        <v>1602.4</v>
      </c>
      <c r="J2" s="4">
        <f t="shared" ref="J2:J33" si="3">E2/D2</f>
        <v>1.9</v>
      </c>
      <c r="K2" s="7"/>
      <c r="L2" s="4">
        <f t="shared" ref="L2:L33" si="4">SQRT(100/(2*H2*J2*J2+G2))</f>
        <v>0.99925084269669484</v>
      </c>
      <c r="M2" s="28">
        <f>J2*L2</f>
        <v>1.8985766011237202</v>
      </c>
      <c r="N2" s="4">
        <f t="shared" ref="N2:N33" si="5">G2*L2</f>
        <v>27.929061053372621</v>
      </c>
      <c r="O2" s="4">
        <f t="shared" ref="O2:O33" si="6">H2*M2</f>
        <v>18.985766011237203</v>
      </c>
      <c r="P2" s="1">
        <f>2*O2*M2+N2*L2</f>
        <v>99.999999999999986</v>
      </c>
      <c r="Q2" s="4">
        <f>L2*N2*N2*N2/12 +2*(O2*M2*M2*M2/12  + O2*M2*(M2+N2)^2/4)</f>
        <v>17870.575180248426</v>
      </c>
      <c r="R2" s="1">
        <v>2</v>
      </c>
      <c r="S2" s="1"/>
      <c r="T2" s="1"/>
      <c r="U2" s="1"/>
      <c r="V2" s="1"/>
      <c r="W2" s="1"/>
      <c r="X2" s="1"/>
    </row>
    <row r="3" spans="1:24" x14ac:dyDescent="0.2">
      <c r="A3" s="1" t="s">
        <v>0</v>
      </c>
      <c r="B3" s="1">
        <v>152.4</v>
      </c>
      <c r="C3" s="1">
        <v>88.7</v>
      </c>
      <c r="D3" s="1">
        <v>4.5</v>
      </c>
      <c r="E3" s="1">
        <v>7.7</v>
      </c>
      <c r="F3" s="1">
        <f t="shared" si="0"/>
        <v>137</v>
      </c>
      <c r="G3" s="4">
        <f t="shared" ref="G3:G7" si="7">F3/D3</f>
        <v>30.444444444444443</v>
      </c>
      <c r="H3" s="4">
        <f t="shared" si="1"/>
        <v>11.519480519480519</v>
      </c>
      <c r="I3" s="1">
        <f t="shared" si="2"/>
        <v>1982.48</v>
      </c>
      <c r="J3" s="4">
        <f t="shared" si="3"/>
        <v>1.7111111111111112</v>
      </c>
      <c r="K3" s="7"/>
      <c r="L3" s="4">
        <f t="shared" si="4"/>
        <v>1.0106670487648748</v>
      </c>
      <c r="M3" s="28">
        <f t="shared" ref="M3:M66" si="8">J3*L3</f>
        <v>1.7293636167754525</v>
      </c>
      <c r="N3" s="4">
        <f t="shared" si="5"/>
        <v>30.769196817952853</v>
      </c>
      <c r="O3" s="4">
        <f t="shared" si="6"/>
        <v>19.921370494543197</v>
      </c>
      <c r="P3" s="1">
        <f t="shared" ref="P3:P66" si="9">2*O3*M3+N3*L3</f>
        <v>100</v>
      </c>
      <c r="Q3" s="4">
        <f t="shared" ref="Q3:Q66" si="10">L3*N3*N3*N3/12 +2*(O3*M3*M3*M3/12  + O3*M3*(M3+N3)^2/4)</f>
        <v>20663.589155430636</v>
      </c>
      <c r="R3" s="1">
        <v>3</v>
      </c>
      <c r="S3" s="1"/>
      <c r="T3" s="1"/>
      <c r="U3" s="1"/>
      <c r="V3" s="1"/>
      <c r="W3" s="1"/>
      <c r="X3" s="1"/>
    </row>
    <row r="4" spans="1:24" x14ac:dyDescent="0.2">
      <c r="A4" s="1" t="s">
        <v>1</v>
      </c>
      <c r="B4" s="1">
        <v>177.8</v>
      </c>
      <c r="C4" s="1">
        <v>101.2</v>
      </c>
      <c r="D4" s="1">
        <v>4.8</v>
      </c>
      <c r="E4" s="1">
        <v>7.9</v>
      </c>
      <c r="F4" s="1">
        <f t="shared" si="0"/>
        <v>162</v>
      </c>
      <c r="G4" s="4">
        <f t="shared" si="7"/>
        <v>33.75</v>
      </c>
      <c r="H4" s="4">
        <f t="shared" si="1"/>
        <v>12.81012658227848</v>
      </c>
      <c r="I4" s="1">
        <f t="shared" si="2"/>
        <v>2376.56</v>
      </c>
      <c r="J4" s="4">
        <f t="shared" si="3"/>
        <v>1.6458333333333335</v>
      </c>
      <c r="K4" s="7"/>
      <c r="L4" s="4">
        <f t="shared" si="4"/>
        <v>0.98461590249370745</v>
      </c>
      <c r="M4" s="28">
        <f t="shared" si="8"/>
        <v>1.6205136728542271</v>
      </c>
      <c r="N4" s="4">
        <f t="shared" si="5"/>
        <v>33.230786709162629</v>
      </c>
      <c r="O4" s="4">
        <f t="shared" si="6"/>
        <v>20.758985277575668</v>
      </c>
      <c r="P4" s="1">
        <f t="shared" si="9"/>
        <v>100.00000000000001</v>
      </c>
      <c r="Q4" s="4">
        <f t="shared" si="10"/>
        <v>23455.62705207257</v>
      </c>
      <c r="R4" s="1">
        <v>4</v>
      </c>
      <c r="S4" s="1"/>
      <c r="T4" s="1"/>
      <c r="U4" s="1"/>
      <c r="V4" s="1"/>
      <c r="W4" s="1"/>
      <c r="X4" s="1"/>
    </row>
    <row r="5" spans="1:24" x14ac:dyDescent="0.2">
      <c r="A5" s="1" t="s">
        <v>2</v>
      </c>
      <c r="B5" s="1">
        <v>203.2</v>
      </c>
      <c r="C5" s="1">
        <v>101.8</v>
      </c>
      <c r="D5" s="1">
        <v>5.4</v>
      </c>
      <c r="E5" s="1">
        <v>9.3000000000000007</v>
      </c>
      <c r="F5" s="1">
        <f t="shared" si="0"/>
        <v>184.6</v>
      </c>
      <c r="G5" s="4">
        <f t="shared" si="7"/>
        <v>34.185185185185183</v>
      </c>
      <c r="H5" s="4">
        <f t="shared" si="1"/>
        <v>10.946236559139784</v>
      </c>
      <c r="I5" s="1">
        <f t="shared" si="2"/>
        <v>2890.32</v>
      </c>
      <c r="J5" s="4">
        <f t="shared" si="3"/>
        <v>1.7222222222222223</v>
      </c>
      <c r="K5" s="7"/>
      <c r="L5" s="4">
        <f t="shared" si="4"/>
        <v>1.0044325907503473</v>
      </c>
      <c r="M5" s="28">
        <f t="shared" si="8"/>
        <v>1.7298561285144871</v>
      </c>
      <c r="N5" s="4">
        <f t="shared" si="5"/>
        <v>34.336714120835943</v>
      </c>
      <c r="O5" s="4">
        <f t="shared" si="6"/>
        <v>18.935414395997288</v>
      </c>
      <c r="P5" s="1">
        <f t="shared" si="9"/>
        <v>99.999999999999972</v>
      </c>
      <c r="Q5" s="4">
        <f t="shared" si="10"/>
        <v>24709.064539938292</v>
      </c>
      <c r="R5" s="1">
        <v>5</v>
      </c>
      <c r="S5" s="1"/>
      <c r="T5" s="1"/>
      <c r="U5" s="1"/>
      <c r="V5" s="1"/>
      <c r="W5" s="1"/>
      <c r="X5" s="1"/>
    </row>
    <row r="6" spans="1:24" x14ac:dyDescent="0.2">
      <c r="A6" s="1" t="s">
        <v>3</v>
      </c>
      <c r="B6" s="1">
        <v>203.2</v>
      </c>
      <c r="C6" s="1">
        <v>133.19999999999999</v>
      </c>
      <c r="D6" s="1">
        <v>5.7</v>
      </c>
      <c r="E6" s="1">
        <v>7.8</v>
      </c>
      <c r="F6" s="1">
        <f t="shared" si="0"/>
        <v>187.6</v>
      </c>
      <c r="G6" s="4">
        <f t="shared" si="7"/>
        <v>32.912280701754383</v>
      </c>
      <c r="H6" s="4">
        <f t="shared" si="1"/>
        <v>17.076923076923077</v>
      </c>
      <c r="I6" s="1">
        <f t="shared" si="2"/>
        <v>3147.24</v>
      </c>
      <c r="J6" s="4">
        <f t="shared" si="3"/>
        <v>1.368421052631579</v>
      </c>
      <c r="K6" s="7"/>
      <c r="L6" s="4">
        <f t="shared" si="4"/>
        <v>1.0160379381951778</v>
      </c>
      <c r="M6" s="28">
        <f t="shared" si="8"/>
        <v>1.3903677048986645</v>
      </c>
      <c r="N6" s="4">
        <f t="shared" si="5"/>
        <v>33.440125825511466</v>
      </c>
      <c r="O6" s="4">
        <f t="shared" si="6"/>
        <v>23.743202345192579</v>
      </c>
      <c r="P6" s="1">
        <f t="shared" si="9"/>
        <v>99.999999999999972</v>
      </c>
      <c r="Q6" s="4">
        <f t="shared" si="10"/>
        <v>23201.133244232602</v>
      </c>
      <c r="R6" s="1">
        <v>6</v>
      </c>
      <c r="S6" s="1"/>
      <c r="T6" s="1"/>
      <c r="U6" s="1"/>
      <c r="V6" s="1"/>
      <c r="W6" s="1"/>
      <c r="X6" s="1"/>
    </row>
    <row r="7" spans="1:24" x14ac:dyDescent="0.2">
      <c r="A7" s="1" t="s">
        <v>4</v>
      </c>
      <c r="B7" s="1">
        <v>206.8</v>
      </c>
      <c r="C7" s="1">
        <v>133.9</v>
      </c>
      <c r="D7" s="1">
        <v>6.4</v>
      </c>
      <c r="E7" s="1">
        <v>9.6</v>
      </c>
      <c r="F7" s="1">
        <f t="shared" si="0"/>
        <v>187.60000000000002</v>
      </c>
      <c r="G7" s="4">
        <f t="shared" si="7"/>
        <v>29.312500000000004</v>
      </c>
      <c r="H7" s="4">
        <f t="shared" si="1"/>
        <v>13.947916666666668</v>
      </c>
      <c r="I7" s="1">
        <f t="shared" si="2"/>
        <v>3771.5200000000004</v>
      </c>
      <c r="J7" s="4">
        <f t="shared" si="3"/>
        <v>1.4999999999999998</v>
      </c>
      <c r="K7" s="7"/>
      <c r="L7" s="4">
        <f t="shared" si="4"/>
        <v>1.0421296838478875</v>
      </c>
      <c r="M7" s="28">
        <f t="shared" si="8"/>
        <v>1.5631945257718309</v>
      </c>
      <c r="N7" s="4">
        <f t="shared" si="5"/>
        <v>30.547426357791206</v>
      </c>
      <c r="O7" s="4">
        <f t="shared" si="6"/>
        <v>21.803306979255019</v>
      </c>
      <c r="P7" s="1">
        <f t="shared" si="9"/>
        <v>99.999999999999972</v>
      </c>
      <c r="Q7" s="4">
        <f t="shared" si="10"/>
        <v>20060.645009034011</v>
      </c>
      <c r="R7" s="1">
        <v>7</v>
      </c>
      <c r="S7" s="1"/>
      <c r="T7" s="1"/>
      <c r="U7" s="1"/>
      <c r="V7" s="1"/>
      <c r="W7" s="1"/>
      <c r="X7" s="1"/>
    </row>
    <row r="8" spans="1:24" x14ac:dyDescent="0.2">
      <c r="A8" s="1" t="s">
        <v>5</v>
      </c>
      <c r="B8" s="1">
        <v>254</v>
      </c>
      <c r="C8" s="1">
        <v>101.6</v>
      </c>
      <c r="D8" s="1">
        <v>5.7</v>
      </c>
      <c r="E8" s="1">
        <v>6.8</v>
      </c>
      <c r="F8" s="1">
        <f t="shared" si="0"/>
        <v>240.4</v>
      </c>
      <c r="G8" s="4">
        <f t="shared" ref="G8:G71" si="11">F8/D8</f>
        <v>42.175438596491226</v>
      </c>
      <c r="H8" s="4">
        <f t="shared" si="1"/>
        <v>14.941176470588236</v>
      </c>
      <c r="I8" s="1">
        <f t="shared" si="2"/>
        <v>2752.04</v>
      </c>
      <c r="J8" s="4">
        <f t="shared" si="3"/>
        <v>1.1929824561403508</v>
      </c>
      <c r="K8" s="7"/>
      <c r="L8" s="4">
        <f t="shared" si="4"/>
        <v>1.0865444172501204</v>
      </c>
      <c r="M8" s="28">
        <f t="shared" si="8"/>
        <v>1.2962284275966347</v>
      </c>
      <c r="N8" s="4">
        <f t="shared" si="5"/>
        <v>45.825487352092793</v>
      </c>
      <c r="O8" s="4">
        <f t="shared" si="6"/>
        <v>19.367177682914424</v>
      </c>
      <c r="P8" s="1">
        <f t="shared" si="9"/>
        <v>100.00000000000003</v>
      </c>
      <c r="Q8" s="4">
        <f t="shared" si="10"/>
        <v>36591.910123132831</v>
      </c>
      <c r="R8" s="1">
        <v>8</v>
      </c>
      <c r="S8" s="1"/>
      <c r="T8" s="1"/>
      <c r="U8" s="1"/>
      <c r="V8" s="1"/>
      <c r="W8" s="1"/>
      <c r="X8" s="1"/>
    </row>
    <row r="9" spans="1:24" x14ac:dyDescent="0.2">
      <c r="A9" s="1" t="s">
        <v>6</v>
      </c>
      <c r="B9" s="1">
        <v>257.2</v>
      </c>
      <c r="C9" s="1">
        <v>101.9</v>
      </c>
      <c r="D9" s="1">
        <v>6</v>
      </c>
      <c r="E9" s="1">
        <v>8.4</v>
      </c>
      <c r="F9" s="1">
        <f t="shared" si="0"/>
        <v>240.39999999999998</v>
      </c>
      <c r="G9" s="4">
        <f t="shared" si="11"/>
        <v>40.066666666666663</v>
      </c>
      <c r="H9" s="4">
        <f t="shared" si="1"/>
        <v>12.130952380952381</v>
      </c>
      <c r="I9" s="1">
        <f t="shared" si="2"/>
        <v>3154.3199999999997</v>
      </c>
      <c r="J9" s="4">
        <f t="shared" si="3"/>
        <v>1.4000000000000001</v>
      </c>
      <c r="K9" s="7"/>
      <c r="L9" s="4">
        <f t="shared" si="4"/>
        <v>1.0683126613865841</v>
      </c>
      <c r="M9" s="28">
        <f t="shared" si="8"/>
        <v>1.4956377259412179</v>
      </c>
      <c r="N9" s="4">
        <f t="shared" si="5"/>
        <v>42.803727299555796</v>
      </c>
      <c r="O9" s="4">
        <f t="shared" si="6"/>
        <v>18.143510032548821</v>
      </c>
      <c r="P9" s="1">
        <f t="shared" si="9"/>
        <v>100.00000000000001</v>
      </c>
      <c r="Q9" s="4">
        <f t="shared" si="10"/>
        <v>33618.245257538976</v>
      </c>
      <c r="R9" s="1">
        <v>9</v>
      </c>
      <c r="S9" s="1"/>
      <c r="T9" s="1"/>
      <c r="U9" s="1"/>
      <c r="V9" s="1"/>
      <c r="W9" s="1"/>
      <c r="X9" s="1"/>
    </row>
    <row r="10" spans="1:24" x14ac:dyDescent="0.2">
      <c r="A10" s="1" t="s">
        <v>7</v>
      </c>
      <c r="B10" s="1">
        <v>260.39999999999998</v>
      </c>
      <c r="C10" s="1">
        <v>102.2</v>
      </c>
      <c r="D10" s="1">
        <v>6.3</v>
      </c>
      <c r="E10" s="1">
        <v>10</v>
      </c>
      <c r="F10" s="1">
        <f t="shared" si="0"/>
        <v>240.39999999999998</v>
      </c>
      <c r="G10" s="4">
        <f t="shared" si="11"/>
        <v>38.158730158730158</v>
      </c>
      <c r="H10" s="4">
        <f t="shared" si="1"/>
        <v>10.220000000000001</v>
      </c>
      <c r="I10" s="1">
        <f t="shared" si="2"/>
        <v>3558.5199999999995</v>
      </c>
      <c r="J10" s="4">
        <f t="shared" si="3"/>
        <v>1.5873015873015874</v>
      </c>
      <c r="K10" s="7"/>
      <c r="L10" s="4">
        <f t="shared" si="4"/>
        <v>1.056101948597808</v>
      </c>
      <c r="M10" s="28">
        <f t="shared" si="8"/>
        <v>1.6763522993616002</v>
      </c>
      <c r="N10" s="4">
        <f t="shared" si="5"/>
        <v>40.299509276652863</v>
      </c>
      <c r="O10" s="4">
        <f t="shared" si="6"/>
        <v>17.132320499475554</v>
      </c>
      <c r="P10" s="1">
        <f t="shared" si="9"/>
        <v>99.999999999999972</v>
      </c>
      <c r="Q10" s="4">
        <f t="shared" si="10"/>
        <v>31075.229322264957</v>
      </c>
      <c r="R10" s="1">
        <v>10</v>
      </c>
      <c r="S10" s="1"/>
      <c r="T10" s="1"/>
      <c r="U10" s="1"/>
      <c r="V10" s="1"/>
      <c r="W10" s="1"/>
      <c r="X10" s="1"/>
    </row>
    <row r="11" spans="1:24" x14ac:dyDescent="0.2">
      <c r="A11" s="1" t="s">
        <v>8</v>
      </c>
      <c r="B11" s="1">
        <v>251.4</v>
      </c>
      <c r="C11" s="1">
        <v>146.1</v>
      </c>
      <c r="D11" s="1">
        <v>6</v>
      </c>
      <c r="E11" s="1">
        <v>8.6</v>
      </c>
      <c r="F11" s="1">
        <f t="shared" si="0"/>
        <v>234.20000000000002</v>
      </c>
      <c r="G11" s="4">
        <f t="shared" si="11"/>
        <v>39.033333333333339</v>
      </c>
      <c r="H11" s="4">
        <f t="shared" si="1"/>
        <v>16.988372093023255</v>
      </c>
      <c r="I11" s="1">
        <f t="shared" si="2"/>
        <v>3918.12</v>
      </c>
      <c r="J11" s="4">
        <f t="shared" si="3"/>
        <v>1.4333333333333333</v>
      </c>
      <c r="K11" s="7"/>
      <c r="L11" s="4">
        <f t="shared" si="4"/>
        <v>0.95854473017954911</v>
      </c>
      <c r="M11" s="28">
        <f t="shared" si="8"/>
        <v>1.3739141132573538</v>
      </c>
      <c r="N11" s="4">
        <f t="shared" si="5"/>
        <v>37.415195968008405</v>
      </c>
      <c r="O11" s="4">
        <f t="shared" si="6"/>
        <v>23.340564179872022</v>
      </c>
      <c r="P11" s="1">
        <f t="shared" si="9"/>
        <v>100.00000000000003</v>
      </c>
      <c r="Q11" s="4">
        <f t="shared" si="10"/>
        <v>28318.555111568068</v>
      </c>
      <c r="R11" s="1">
        <v>11</v>
      </c>
      <c r="S11" s="1"/>
      <c r="T11" s="1"/>
      <c r="U11" s="1"/>
      <c r="V11" s="1"/>
      <c r="W11" s="1"/>
      <c r="X11" s="1"/>
    </row>
    <row r="12" spans="1:24" x14ac:dyDescent="0.2">
      <c r="A12" s="1" t="s">
        <v>9</v>
      </c>
      <c r="B12" s="1">
        <v>256</v>
      </c>
      <c r="C12" s="1">
        <v>146.4</v>
      </c>
      <c r="D12" s="1">
        <v>6.3</v>
      </c>
      <c r="E12" s="1">
        <v>10.9</v>
      </c>
      <c r="F12" s="1">
        <f t="shared" si="0"/>
        <v>234.2</v>
      </c>
      <c r="G12" s="4">
        <f t="shared" si="11"/>
        <v>37.17460317460317</v>
      </c>
      <c r="H12" s="4">
        <f t="shared" si="1"/>
        <v>13.431192660550458</v>
      </c>
      <c r="I12" s="1">
        <f t="shared" si="2"/>
        <v>4666.9800000000005</v>
      </c>
      <c r="J12" s="4">
        <f t="shared" si="3"/>
        <v>1.7301587301587302</v>
      </c>
      <c r="K12" s="7"/>
      <c r="L12" s="4">
        <f t="shared" si="4"/>
        <v>0.92219461006554115</v>
      </c>
      <c r="M12" s="28">
        <f t="shared" si="8"/>
        <v>1.5955430555102221</v>
      </c>
      <c r="N12" s="4">
        <f t="shared" si="5"/>
        <v>34.282218678944396</v>
      </c>
      <c r="O12" s="4">
        <f t="shared" si="6"/>
        <v>21.430046176761149</v>
      </c>
      <c r="P12" s="1">
        <f t="shared" si="9"/>
        <v>100.00000000000001</v>
      </c>
      <c r="Q12" s="4">
        <f t="shared" si="10"/>
        <v>25117.411958456669</v>
      </c>
      <c r="R12" s="1">
        <v>12</v>
      </c>
      <c r="S12" s="1"/>
      <c r="T12" s="1"/>
      <c r="U12" s="1"/>
      <c r="V12" s="1"/>
      <c r="W12" s="1"/>
      <c r="X12" s="1"/>
    </row>
    <row r="13" spans="1:24" x14ac:dyDescent="0.2">
      <c r="A13" s="1" t="s">
        <v>10</v>
      </c>
      <c r="B13" s="1">
        <v>259.60000000000002</v>
      </c>
      <c r="C13" s="1">
        <v>147.30000000000001</v>
      </c>
      <c r="D13" s="1">
        <v>7.2</v>
      </c>
      <c r="E13" s="1">
        <v>12.7</v>
      </c>
      <c r="F13" s="1">
        <f t="shared" si="0"/>
        <v>234.20000000000002</v>
      </c>
      <c r="G13" s="4">
        <f t="shared" si="11"/>
        <v>32.527777777777779</v>
      </c>
      <c r="H13" s="4">
        <f t="shared" si="1"/>
        <v>11.598425196850394</v>
      </c>
      <c r="I13" s="1">
        <f t="shared" si="2"/>
        <v>5427.66</v>
      </c>
      <c r="J13" s="4">
        <f t="shared" si="3"/>
        <v>1.7638888888888888</v>
      </c>
      <c r="K13" s="7"/>
      <c r="L13" s="4">
        <f t="shared" si="4"/>
        <v>0.97729613013730998</v>
      </c>
      <c r="M13" s="28">
        <f t="shared" si="8"/>
        <v>1.7238417851033105</v>
      </c>
      <c r="N13" s="4">
        <f t="shared" si="5"/>
        <v>31.789271344188613</v>
      </c>
      <c r="O13" s="4">
        <f t="shared" si="6"/>
        <v>19.9938499957258</v>
      </c>
      <c r="P13" s="1">
        <f t="shared" si="9"/>
        <v>99.999999999999972</v>
      </c>
      <c r="Q13" s="4">
        <f t="shared" si="10"/>
        <v>21988.374022855001</v>
      </c>
      <c r="R13" s="1">
        <v>13</v>
      </c>
      <c r="S13" s="1"/>
      <c r="T13" s="1"/>
      <c r="U13" s="1"/>
      <c r="V13" s="1"/>
      <c r="W13" s="1"/>
      <c r="X13" s="1"/>
    </row>
    <row r="14" spans="1:24" x14ac:dyDescent="0.2">
      <c r="A14" s="1" t="s">
        <v>11</v>
      </c>
      <c r="B14" s="1">
        <v>305.10000000000002</v>
      </c>
      <c r="C14" s="1">
        <v>101.6</v>
      </c>
      <c r="D14" s="1">
        <v>5.8</v>
      </c>
      <c r="E14" s="1">
        <v>7</v>
      </c>
      <c r="F14" s="1">
        <f t="shared" si="0"/>
        <v>291.10000000000002</v>
      </c>
      <c r="G14" s="4">
        <f t="shared" si="11"/>
        <v>50.189655172413801</v>
      </c>
      <c r="H14" s="4">
        <f t="shared" si="1"/>
        <v>14.514285714285714</v>
      </c>
      <c r="I14" s="1">
        <f t="shared" si="2"/>
        <v>3110.7799999999997</v>
      </c>
      <c r="J14" s="4">
        <f t="shared" si="3"/>
        <v>1.2068965517241379</v>
      </c>
      <c r="K14" s="7"/>
      <c r="L14" s="4">
        <f t="shared" si="4"/>
        <v>1.0399042293541569</v>
      </c>
      <c r="M14" s="28">
        <f t="shared" si="8"/>
        <v>1.255056828530879</v>
      </c>
      <c r="N14" s="4">
        <f t="shared" si="5"/>
        <v>52.192434683619851</v>
      </c>
      <c r="O14" s="4">
        <f t="shared" si="6"/>
        <v>18.216253396962472</v>
      </c>
      <c r="P14" s="1">
        <f t="shared" si="9"/>
        <v>100.00000000000001</v>
      </c>
      <c r="Q14" s="4">
        <f t="shared" si="10"/>
        <v>44981.490583917766</v>
      </c>
      <c r="R14" s="1">
        <v>14</v>
      </c>
      <c r="S14" s="1"/>
      <c r="T14" s="1"/>
      <c r="U14" s="1"/>
      <c r="V14" s="1"/>
      <c r="W14" s="1"/>
      <c r="X14" s="1"/>
    </row>
    <row r="15" spans="1:24" x14ac:dyDescent="0.2">
      <c r="A15" s="1" t="s">
        <v>12</v>
      </c>
      <c r="B15" s="1">
        <v>308.7</v>
      </c>
      <c r="C15" s="1">
        <v>101.8</v>
      </c>
      <c r="D15" s="1">
        <v>6</v>
      </c>
      <c r="E15" s="1">
        <v>8.8000000000000007</v>
      </c>
      <c r="F15" s="1">
        <f t="shared" si="0"/>
        <v>291.09999999999997</v>
      </c>
      <c r="G15" s="4">
        <f t="shared" si="11"/>
        <v>48.516666666666659</v>
      </c>
      <c r="H15" s="4">
        <f t="shared" si="1"/>
        <v>11.568181818181817</v>
      </c>
      <c r="I15" s="1">
        <f t="shared" si="2"/>
        <v>3538.2799999999997</v>
      </c>
      <c r="J15" s="4">
        <f t="shared" si="3"/>
        <v>1.4666666666666668</v>
      </c>
      <c r="K15" s="7"/>
      <c r="L15" s="4">
        <f t="shared" si="4"/>
        <v>1.0086840454885908</v>
      </c>
      <c r="M15" s="28">
        <f t="shared" si="8"/>
        <v>1.4794032667165999</v>
      </c>
      <c r="N15" s="4">
        <f t="shared" si="5"/>
        <v>48.937987606954792</v>
      </c>
      <c r="O15" s="4">
        <f t="shared" si="6"/>
        <v>17.114005971789755</v>
      </c>
      <c r="P15" s="1">
        <f t="shared" si="9"/>
        <v>100</v>
      </c>
      <c r="Q15" s="4">
        <f t="shared" si="10"/>
        <v>42039.695989443579</v>
      </c>
      <c r="R15" s="1">
        <v>15</v>
      </c>
      <c r="S15" s="1"/>
      <c r="T15" s="1"/>
      <c r="U15" s="1"/>
      <c r="V15" s="1"/>
      <c r="W15" s="1"/>
      <c r="X15" s="1"/>
    </row>
    <row r="16" spans="1:24" x14ac:dyDescent="0.2">
      <c r="A16" s="1" t="s">
        <v>13</v>
      </c>
      <c r="B16" s="1">
        <v>312.7</v>
      </c>
      <c r="C16" s="1">
        <v>102.4</v>
      </c>
      <c r="D16" s="1">
        <v>6.6</v>
      </c>
      <c r="E16" s="1">
        <v>10.8</v>
      </c>
      <c r="F16" s="1">
        <f t="shared" si="0"/>
        <v>291.09999999999997</v>
      </c>
      <c r="G16" s="4">
        <f t="shared" si="11"/>
        <v>44.106060606060602</v>
      </c>
      <c r="H16" s="4">
        <f t="shared" si="1"/>
        <v>9.481481481481481</v>
      </c>
      <c r="I16" s="1">
        <f t="shared" si="2"/>
        <v>4133.1000000000004</v>
      </c>
      <c r="J16" s="4">
        <f t="shared" si="3"/>
        <v>1.6363636363636365</v>
      </c>
      <c r="K16" s="7"/>
      <c r="L16" s="4">
        <f t="shared" si="4"/>
        <v>1.0266111551198467</v>
      </c>
      <c r="M16" s="28">
        <f t="shared" si="8"/>
        <v>1.6799091629233855</v>
      </c>
      <c r="N16" s="4">
        <f t="shared" si="5"/>
        <v>45.279773826573837</v>
      </c>
      <c r="O16" s="4">
        <f t="shared" si="6"/>
        <v>15.928027618829136</v>
      </c>
      <c r="P16" s="1">
        <f t="shared" si="9"/>
        <v>100</v>
      </c>
      <c r="Q16" s="4">
        <f t="shared" si="10"/>
        <v>37457.855943648101</v>
      </c>
      <c r="R16" s="1">
        <v>16</v>
      </c>
      <c r="S16" s="1"/>
      <c r="T16" s="1"/>
      <c r="U16" s="1"/>
      <c r="V16" s="1"/>
      <c r="W16" s="1"/>
      <c r="X16" s="1"/>
    </row>
    <row r="17" spans="1:24" x14ac:dyDescent="0.2">
      <c r="A17" s="1" t="s">
        <v>15</v>
      </c>
      <c r="B17" s="1">
        <v>304.39999999999998</v>
      </c>
      <c r="C17" s="1">
        <v>123.4</v>
      </c>
      <c r="D17" s="1">
        <v>7.1</v>
      </c>
      <c r="E17" s="1">
        <v>10.7</v>
      </c>
      <c r="F17" s="1">
        <f t="shared" si="0"/>
        <v>283</v>
      </c>
      <c r="G17" s="4">
        <f t="shared" si="11"/>
        <v>39.859154929577464</v>
      </c>
      <c r="H17" s="4">
        <f t="shared" si="1"/>
        <v>11.532710280373832</v>
      </c>
      <c r="I17" s="1">
        <f t="shared" si="2"/>
        <v>4650.0599999999995</v>
      </c>
      <c r="J17" s="4">
        <f t="shared" si="3"/>
        <v>1.5070422535211268</v>
      </c>
      <c r="K17" s="7"/>
      <c r="L17" s="4">
        <f t="shared" si="4"/>
        <v>1.0411877993326362</v>
      </c>
      <c r="M17" s="28">
        <f t="shared" si="8"/>
        <v>1.5691140074449588</v>
      </c>
      <c r="N17" s="4">
        <f t="shared" si="5"/>
        <v>41.500865804385356</v>
      </c>
      <c r="O17" s="4">
        <f t="shared" si="6"/>
        <v>18.096137244739058</v>
      </c>
      <c r="P17" s="1">
        <f t="shared" si="9"/>
        <v>100</v>
      </c>
      <c r="Q17" s="4">
        <f t="shared" si="10"/>
        <v>32550.074749872088</v>
      </c>
      <c r="R17" s="1">
        <v>17</v>
      </c>
      <c r="S17" s="1"/>
      <c r="T17" s="1"/>
      <c r="U17" s="1"/>
      <c r="V17" s="1"/>
      <c r="W17" s="1"/>
      <c r="X17" s="1"/>
    </row>
    <row r="18" spans="1:24" x14ac:dyDescent="0.2">
      <c r="A18" s="1" t="s">
        <v>16</v>
      </c>
      <c r="B18" s="1">
        <v>307.2</v>
      </c>
      <c r="C18" s="1">
        <v>124.3</v>
      </c>
      <c r="D18" s="1">
        <v>8</v>
      </c>
      <c r="E18" s="1">
        <v>12.1</v>
      </c>
      <c r="F18" s="1">
        <f t="shared" si="0"/>
        <v>283</v>
      </c>
      <c r="G18" s="4">
        <f t="shared" si="11"/>
        <v>35.375</v>
      </c>
      <c r="H18" s="4">
        <f t="shared" si="1"/>
        <v>10.272727272727273</v>
      </c>
      <c r="I18" s="1">
        <f t="shared" si="2"/>
        <v>5272.0599999999995</v>
      </c>
      <c r="J18" s="4">
        <f t="shared" si="3"/>
        <v>1.5125</v>
      </c>
      <c r="K18" s="7"/>
      <c r="L18" s="4">
        <f t="shared" si="4"/>
        <v>1.1017925079160924</v>
      </c>
      <c r="M18" s="28">
        <f t="shared" si="8"/>
        <v>1.6664611682230897</v>
      </c>
      <c r="N18" s="4">
        <f t="shared" si="5"/>
        <v>38.97590996753177</v>
      </c>
      <c r="O18" s="4">
        <f t="shared" si="6"/>
        <v>17.119101091746284</v>
      </c>
      <c r="P18" s="1">
        <f t="shared" si="9"/>
        <v>100.00000000000001</v>
      </c>
      <c r="Q18" s="4">
        <f t="shared" si="10"/>
        <v>29011.124103451337</v>
      </c>
      <c r="R18" s="1">
        <v>18</v>
      </c>
      <c r="S18" s="1"/>
      <c r="T18" s="1"/>
      <c r="U18" s="1"/>
      <c r="V18" s="1"/>
      <c r="W18" s="1"/>
      <c r="X18" s="1"/>
    </row>
    <row r="19" spans="1:24" x14ac:dyDescent="0.2">
      <c r="A19" s="1" t="s">
        <v>17</v>
      </c>
      <c r="B19" s="1">
        <v>311</v>
      </c>
      <c r="C19" s="1">
        <v>125.3</v>
      </c>
      <c r="D19" s="1">
        <v>9</v>
      </c>
      <c r="E19" s="1">
        <v>14</v>
      </c>
      <c r="F19" s="1">
        <f t="shared" si="0"/>
        <v>283</v>
      </c>
      <c r="G19" s="4">
        <f t="shared" si="11"/>
        <v>31.444444444444443</v>
      </c>
      <c r="H19" s="4">
        <f t="shared" si="1"/>
        <v>8.9499999999999993</v>
      </c>
      <c r="I19" s="1">
        <f t="shared" si="2"/>
        <v>6055.4</v>
      </c>
      <c r="J19" s="4">
        <f t="shared" si="3"/>
        <v>1.5555555555555556</v>
      </c>
      <c r="K19" s="7"/>
      <c r="L19" s="4">
        <f t="shared" si="4"/>
        <v>1.1565677846653917</v>
      </c>
      <c r="M19" s="28">
        <f t="shared" si="8"/>
        <v>1.7991054428128315</v>
      </c>
      <c r="N19" s="4">
        <f t="shared" si="5"/>
        <v>36.367631451145094</v>
      </c>
      <c r="O19" s="4">
        <f t="shared" si="6"/>
        <v>16.101993713174842</v>
      </c>
      <c r="P19" s="1">
        <f t="shared" si="9"/>
        <v>100</v>
      </c>
      <c r="Q19" s="4">
        <f t="shared" si="10"/>
        <v>25751.23948562346</v>
      </c>
      <c r="R19" s="1">
        <v>19</v>
      </c>
      <c r="S19" s="1"/>
      <c r="T19" s="1"/>
      <c r="U19" s="1"/>
      <c r="V19" s="1"/>
      <c r="W19" s="1"/>
      <c r="X19" s="1"/>
    </row>
    <row r="20" spans="1:24" x14ac:dyDescent="0.2">
      <c r="A20" s="1" t="s">
        <v>18</v>
      </c>
      <c r="B20" s="1">
        <v>303.39999999999998</v>
      </c>
      <c r="C20" s="1">
        <v>165</v>
      </c>
      <c r="D20" s="1">
        <v>6</v>
      </c>
      <c r="E20" s="1">
        <v>10.199999999999999</v>
      </c>
      <c r="F20" s="1">
        <f t="shared" si="0"/>
        <v>283</v>
      </c>
      <c r="G20" s="4">
        <f t="shared" si="11"/>
        <v>47.166666666666664</v>
      </c>
      <c r="H20" s="4">
        <f t="shared" si="1"/>
        <v>16.176470588235293</v>
      </c>
      <c r="I20" s="1">
        <f t="shared" si="2"/>
        <v>5064</v>
      </c>
      <c r="J20" s="4">
        <f t="shared" si="3"/>
        <v>1.7</v>
      </c>
      <c r="K20" s="7"/>
      <c r="L20" s="4">
        <f t="shared" si="4"/>
        <v>0.84314914097901406</v>
      </c>
      <c r="M20" s="28">
        <f t="shared" si="8"/>
        <v>1.4333535396643238</v>
      </c>
      <c r="N20" s="4">
        <f t="shared" si="5"/>
        <v>39.768534482843492</v>
      </c>
      <c r="O20" s="4">
        <f t="shared" si="6"/>
        <v>23.186601376922884</v>
      </c>
      <c r="P20" s="1">
        <f t="shared" si="9"/>
        <v>99.999999999999972</v>
      </c>
      <c r="Q20" s="4">
        <f t="shared" si="10"/>
        <v>32640.014949249904</v>
      </c>
      <c r="R20" s="1">
        <v>20</v>
      </c>
      <c r="S20" s="1"/>
      <c r="T20" s="1"/>
      <c r="U20" s="1"/>
      <c r="V20" s="1"/>
      <c r="W20" s="1"/>
      <c r="X20" s="1"/>
    </row>
    <row r="21" spans="1:24" x14ac:dyDescent="0.2">
      <c r="A21" s="1" t="s">
        <v>19</v>
      </c>
      <c r="B21" s="1">
        <v>306.60000000000002</v>
      </c>
      <c r="C21" s="1">
        <v>165.7</v>
      </c>
      <c r="D21" s="1">
        <v>6.7</v>
      </c>
      <c r="E21" s="1">
        <v>11.8</v>
      </c>
      <c r="F21" s="1">
        <f t="shared" si="0"/>
        <v>283</v>
      </c>
      <c r="G21" s="4">
        <f t="shared" si="11"/>
        <v>42.238805970149251</v>
      </c>
      <c r="H21" s="4">
        <f t="shared" si="1"/>
        <v>14.042372881355931</v>
      </c>
      <c r="I21" s="1">
        <f t="shared" si="2"/>
        <v>5806.62</v>
      </c>
      <c r="J21" s="4">
        <f t="shared" si="3"/>
        <v>1.7611940298507462</v>
      </c>
      <c r="K21" s="7"/>
      <c r="L21" s="4">
        <f t="shared" si="4"/>
        <v>0.87925146354419415</v>
      </c>
      <c r="M21" s="28">
        <f t="shared" si="8"/>
        <v>1.5485324283315658</v>
      </c>
      <c r="N21" s="4">
        <f t="shared" si="5"/>
        <v>37.138531967612977</v>
      </c>
      <c r="O21" s="4">
        <f t="shared" si="6"/>
        <v>21.745069777503424</v>
      </c>
      <c r="P21" s="1">
        <f t="shared" si="9"/>
        <v>99.999999999999986</v>
      </c>
      <c r="Q21" s="4">
        <f t="shared" si="10"/>
        <v>28965.658135667578</v>
      </c>
      <c r="R21" s="1">
        <v>21</v>
      </c>
      <c r="S21" s="1"/>
      <c r="T21" s="1"/>
      <c r="U21" s="1"/>
      <c r="V21" s="1"/>
      <c r="W21" s="1"/>
      <c r="X21" s="1"/>
    </row>
    <row r="22" spans="1:24" x14ac:dyDescent="0.2">
      <c r="A22" s="1" t="s">
        <v>20</v>
      </c>
      <c r="B22" s="1">
        <v>310.39999999999998</v>
      </c>
      <c r="C22" s="1">
        <v>166.9</v>
      </c>
      <c r="D22" s="1">
        <v>7.9</v>
      </c>
      <c r="E22" s="1">
        <v>13.7</v>
      </c>
      <c r="F22" s="1">
        <f t="shared" si="0"/>
        <v>283</v>
      </c>
      <c r="G22" s="4">
        <f t="shared" si="11"/>
        <v>35.822784810126578</v>
      </c>
      <c r="H22" s="4">
        <f t="shared" si="1"/>
        <v>12.182481751824819</v>
      </c>
      <c r="I22" s="1">
        <f t="shared" si="2"/>
        <v>6808.76</v>
      </c>
      <c r="J22" s="4">
        <f t="shared" si="3"/>
        <v>1.7341772151898733</v>
      </c>
      <c r="K22" s="7"/>
      <c r="L22" s="4">
        <f t="shared" si="4"/>
        <v>0.95739923962667717</v>
      </c>
      <c r="M22" s="28">
        <f t="shared" si="8"/>
        <v>1.6602999472006932</v>
      </c>
      <c r="N22" s="4">
        <f t="shared" si="5"/>
        <v>34.296706938525269</v>
      </c>
      <c r="O22" s="4">
        <f t="shared" si="6"/>
        <v>20.226573809328155</v>
      </c>
      <c r="P22" s="1">
        <f t="shared" si="9"/>
        <v>100</v>
      </c>
      <c r="Q22" s="4">
        <f t="shared" si="10"/>
        <v>24943.350675081601</v>
      </c>
      <c r="R22" s="1">
        <v>22</v>
      </c>
      <c r="S22" s="1"/>
      <c r="T22" s="1"/>
      <c r="U22" s="1"/>
      <c r="V22" s="1"/>
      <c r="W22" s="1"/>
      <c r="X22" s="1"/>
    </row>
    <row r="23" spans="1:24" x14ac:dyDescent="0.2">
      <c r="A23" s="1" t="s">
        <v>21</v>
      </c>
      <c r="B23" s="1">
        <v>349</v>
      </c>
      <c r="C23" s="1">
        <v>125.4</v>
      </c>
      <c r="D23" s="1">
        <v>6</v>
      </c>
      <c r="E23" s="1">
        <v>8.5</v>
      </c>
      <c r="F23" s="1">
        <f t="shared" si="0"/>
        <v>332</v>
      </c>
      <c r="G23" s="4">
        <f t="shared" si="11"/>
        <v>55.333333333333336</v>
      </c>
      <c r="H23" s="4">
        <f t="shared" si="1"/>
        <v>14.752941176470589</v>
      </c>
      <c r="I23" s="1">
        <f t="shared" si="2"/>
        <v>4123.8</v>
      </c>
      <c r="J23" s="4">
        <f t="shared" si="3"/>
        <v>1.4166666666666667</v>
      </c>
      <c r="K23" s="7"/>
      <c r="L23" s="4">
        <f t="shared" si="4"/>
        <v>0.93433464610038708</v>
      </c>
      <c r="M23" s="28">
        <f t="shared" si="8"/>
        <v>1.323640748642215</v>
      </c>
      <c r="N23" s="4">
        <f t="shared" si="5"/>
        <v>51.699850417554757</v>
      </c>
      <c r="O23" s="4">
        <f t="shared" si="6"/>
        <v>19.527594103498092</v>
      </c>
      <c r="P23" s="1">
        <f t="shared" si="9"/>
        <v>100</v>
      </c>
      <c r="Q23" s="4">
        <f t="shared" si="10"/>
        <v>47102.001630222629</v>
      </c>
      <c r="R23" s="1">
        <v>23</v>
      </c>
      <c r="S23" s="1"/>
      <c r="T23" s="1"/>
      <c r="U23" s="1"/>
      <c r="V23" s="1"/>
      <c r="W23" s="1"/>
      <c r="X23" s="1"/>
    </row>
    <row r="24" spans="1:24" x14ac:dyDescent="0.2">
      <c r="A24" s="1" t="s">
        <v>22</v>
      </c>
      <c r="B24" s="1">
        <v>353.4</v>
      </c>
      <c r="C24" s="1">
        <v>126</v>
      </c>
      <c r="D24" s="1">
        <v>6.6</v>
      </c>
      <c r="E24" s="1">
        <v>10.7</v>
      </c>
      <c r="F24" s="1">
        <f t="shared" si="0"/>
        <v>332</v>
      </c>
      <c r="G24" s="4">
        <f t="shared" si="11"/>
        <v>50.303030303030305</v>
      </c>
      <c r="H24" s="4">
        <f t="shared" si="1"/>
        <v>11.77570093457944</v>
      </c>
      <c r="I24" s="1">
        <f t="shared" si="2"/>
        <v>4887.5999999999995</v>
      </c>
      <c r="J24" s="4">
        <f t="shared" si="3"/>
        <v>1.6212121212121211</v>
      </c>
      <c r="K24" s="7"/>
      <c r="L24" s="4">
        <f t="shared" si="4"/>
        <v>0.94405241482902458</v>
      </c>
      <c r="M24" s="28">
        <f t="shared" si="8"/>
        <v>1.5305092179803883</v>
      </c>
      <c r="N24" s="4">
        <f t="shared" si="5"/>
        <v>47.488697230793356</v>
      </c>
      <c r="O24" s="4">
        <f t="shared" si="6"/>
        <v>18.022818828554108</v>
      </c>
      <c r="P24" s="1">
        <f t="shared" si="9"/>
        <v>100.00000000000001</v>
      </c>
      <c r="Q24" s="4">
        <f t="shared" si="10"/>
        <v>41576.739419190635</v>
      </c>
      <c r="R24" s="1">
        <v>24</v>
      </c>
      <c r="S24" s="1"/>
      <c r="T24" s="1"/>
      <c r="U24" s="1"/>
      <c r="V24" s="1"/>
      <c r="W24" s="1"/>
      <c r="X24" s="1"/>
    </row>
    <row r="25" spans="1:24" x14ac:dyDescent="0.2">
      <c r="A25" s="1" t="s">
        <v>23</v>
      </c>
      <c r="B25" s="1">
        <v>351.4</v>
      </c>
      <c r="C25" s="1">
        <v>171.1</v>
      </c>
      <c r="D25" s="1">
        <v>7</v>
      </c>
      <c r="E25" s="1">
        <v>9.6999999999999993</v>
      </c>
      <c r="F25" s="1">
        <f t="shared" si="0"/>
        <v>332</v>
      </c>
      <c r="G25" s="4">
        <f t="shared" si="11"/>
        <v>47.428571428571431</v>
      </c>
      <c r="H25" s="4">
        <f t="shared" si="1"/>
        <v>17.63917525773196</v>
      </c>
      <c r="I25" s="1">
        <f t="shared" si="2"/>
        <v>5643.34</v>
      </c>
      <c r="J25" s="4">
        <f t="shared" si="3"/>
        <v>1.3857142857142857</v>
      </c>
      <c r="K25" s="7"/>
      <c r="L25" s="4">
        <f t="shared" si="4"/>
        <v>0.93181550318643025</v>
      </c>
      <c r="M25" s="28">
        <f t="shared" si="8"/>
        <v>1.2912300544154818</v>
      </c>
      <c r="N25" s="4">
        <f t="shared" si="5"/>
        <v>44.194678151127839</v>
      </c>
      <c r="O25" s="4">
        <f t="shared" si="6"/>
        <v>22.776233227885459</v>
      </c>
      <c r="P25" s="1">
        <f t="shared" si="9"/>
        <v>100.00000000000001</v>
      </c>
      <c r="Q25" s="4">
        <f t="shared" si="10"/>
        <v>37134.515393566035</v>
      </c>
      <c r="R25" s="1">
        <v>25</v>
      </c>
      <c r="S25" s="1"/>
      <c r="T25" s="1"/>
      <c r="U25" s="1"/>
      <c r="V25" s="1"/>
      <c r="W25" s="1"/>
      <c r="X25" s="1"/>
    </row>
    <row r="26" spans="1:24" x14ac:dyDescent="0.2">
      <c r="A26" s="1" t="s">
        <v>24</v>
      </c>
      <c r="B26" s="1">
        <v>355</v>
      </c>
      <c r="C26" s="1">
        <v>171.5</v>
      </c>
      <c r="D26" s="1">
        <v>7.4</v>
      </c>
      <c r="E26" s="1">
        <v>11.5</v>
      </c>
      <c r="F26" s="1">
        <f t="shared" si="0"/>
        <v>332</v>
      </c>
      <c r="G26" s="4">
        <f t="shared" si="11"/>
        <v>44.864864864864863</v>
      </c>
      <c r="H26" s="4">
        <f t="shared" si="1"/>
        <v>14.913043478260869</v>
      </c>
      <c r="I26" s="1">
        <f t="shared" si="2"/>
        <v>6401.3</v>
      </c>
      <c r="J26" s="4">
        <f t="shared" si="3"/>
        <v>1.5540540540540539</v>
      </c>
      <c r="K26" s="7"/>
      <c r="L26" s="4">
        <f t="shared" si="4"/>
        <v>0.92490606899705907</v>
      </c>
      <c r="M26" s="28">
        <f t="shared" si="8"/>
        <v>1.4373540261440783</v>
      </c>
      <c r="N26" s="4">
        <f t="shared" si="5"/>
        <v>41.49578579824643</v>
      </c>
      <c r="O26" s="4">
        <f t="shared" si="6"/>
        <v>21.435323085539949</v>
      </c>
      <c r="P26" s="1">
        <f t="shared" si="9"/>
        <v>100</v>
      </c>
      <c r="Q26" s="4">
        <f t="shared" si="10"/>
        <v>33913.249209873611</v>
      </c>
      <c r="R26" s="1">
        <v>26</v>
      </c>
      <c r="S26" s="1"/>
      <c r="T26" s="1"/>
      <c r="U26" s="1"/>
      <c r="V26" s="1"/>
      <c r="W26" s="1"/>
      <c r="X26" s="1"/>
    </row>
    <row r="27" spans="1:24" x14ac:dyDescent="0.2">
      <c r="A27" s="1" t="s">
        <v>25</v>
      </c>
      <c r="B27" s="1">
        <v>358</v>
      </c>
      <c r="C27" s="1">
        <v>172.2</v>
      </c>
      <c r="D27" s="1">
        <v>8.1</v>
      </c>
      <c r="E27" s="1">
        <v>13</v>
      </c>
      <c r="F27" s="1">
        <f t="shared" si="0"/>
        <v>332</v>
      </c>
      <c r="G27" s="4">
        <f t="shared" si="11"/>
        <v>40.987654320987659</v>
      </c>
      <c r="H27" s="4">
        <f t="shared" si="1"/>
        <v>13.246153846153845</v>
      </c>
      <c r="I27" s="1">
        <f t="shared" si="2"/>
        <v>7166.4</v>
      </c>
      <c r="J27" s="4">
        <f t="shared" si="3"/>
        <v>1.6049382716049383</v>
      </c>
      <c r="K27" s="7"/>
      <c r="L27" s="4">
        <f t="shared" si="4"/>
        <v>0.95682936725636003</v>
      </c>
      <c r="M27" s="28">
        <f t="shared" si="8"/>
        <v>1.5356520709052692</v>
      </c>
      <c r="N27" s="4">
        <f t="shared" si="5"/>
        <v>39.218191349273035</v>
      </c>
      <c r="O27" s="4">
        <f t="shared" si="6"/>
        <v>20.341483585375951</v>
      </c>
      <c r="P27" s="1">
        <f t="shared" si="9"/>
        <v>100</v>
      </c>
      <c r="Q27" s="4">
        <f t="shared" si="10"/>
        <v>30762.709247182211</v>
      </c>
      <c r="R27" s="1">
        <v>27</v>
      </c>
      <c r="S27" s="1"/>
      <c r="T27" s="1"/>
      <c r="U27" s="1"/>
      <c r="V27" s="1"/>
      <c r="W27" s="1"/>
      <c r="X27" s="1"/>
    </row>
    <row r="28" spans="1:24" x14ac:dyDescent="0.2">
      <c r="A28" s="1" t="s">
        <v>26</v>
      </c>
      <c r="B28" s="1">
        <v>363.4</v>
      </c>
      <c r="C28" s="1">
        <v>173.2</v>
      </c>
      <c r="D28" s="1">
        <v>9.1</v>
      </c>
      <c r="E28" s="1">
        <v>15.7</v>
      </c>
      <c r="F28" s="1">
        <f t="shared" si="0"/>
        <v>332</v>
      </c>
      <c r="G28" s="4">
        <f t="shared" si="11"/>
        <v>36.483516483516482</v>
      </c>
      <c r="H28" s="4">
        <f t="shared" si="1"/>
        <v>11.031847133757962</v>
      </c>
      <c r="I28" s="1">
        <f t="shared" si="2"/>
        <v>8459.68</v>
      </c>
      <c r="J28" s="4">
        <f t="shared" si="3"/>
        <v>1.7252747252747254</v>
      </c>
      <c r="K28" s="7"/>
      <c r="L28" s="4">
        <f t="shared" si="4"/>
        <v>0.98938295604239368</v>
      </c>
      <c r="M28" s="28">
        <f t="shared" si="8"/>
        <v>1.7069574076775365</v>
      </c>
      <c r="N28" s="4">
        <f t="shared" si="5"/>
        <v>36.096169385282934</v>
      </c>
      <c r="O28" s="4">
        <f t="shared" si="6"/>
        <v>18.83089318533435</v>
      </c>
      <c r="P28" s="1">
        <f t="shared" si="9"/>
        <v>100</v>
      </c>
      <c r="Q28" s="4">
        <f t="shared" si="10"/>
        <v>26861.022741538498</v>
      </c>
      <c r="R28" s="1">
        <v>28</v>
      </c>
      <c r="S28" s="1"/>
      <c r="T28" s="1"/>
      <c r="U28" s="1"/>
      <c r="V28" s="1"/>
      <c r="W28" s="1"/>
      <c r="X28" s="1"/>
    </row>
    <row r="29" spans="1:24" x14ac:dyDescent="0.2">
      <c r="A29" s="1" t="s">
        <v>27</v>
      </c>
      <c r="B29" s="1">
        <v>398</v>
      </c>
      <c r="C29" s="1">
        <v>141.80000000000001</v>
      </c>
      <c r="D29" s="1">
        <v>6.4</v>
      </c>
      <c r="E29" s="1">
        <v>8.6</v>
      </c>
      <c r="F29" s="1">
        <f t="shared" si="0"/>
        <v>380.8</v>
      </c>
      <c r="G29" s="4">
        <f t="shared" si="11"/>
        <v>59.5</v>
      </c>
      <c r="H29" s="4">
        <f t="shared" si="1"/>
        <v>16.488372093023258</v>
      </c>
      <c r="I29" s="1">
        <f t="shared" si="2"/>
        <v>4876.08</v>
      </c>
      <c r="J29" s="4">
        <f t="shared" si="3"/>
        <v>1.3437499999999998</v>
      </c>
      <c r="K29" s="7"/>
      <c r="L29" s="4">
        <f t="shared" si="4"/>
        <v>0.91652552156564981</v>
      </c>
      <c r="M29" s="28">
        <f t="shared" si="8"/>
        <v>1.2315811696038417</v>
      </c>
      <c r="N29" s="4">
        <f t="shared" si="5"/>
        <v>54.533268533156161</v>
      </c>
      <c r="O29" s="4">
        <f t="shared" si="6"/>
        <v>20.306768587188927</v>
      </c>
      <c r="P29" s="1">
        <f t="shared" si="9"/>
        <v>99.999999999999972</v>
      </c>
      <c r="Q29" s="4">
        <f t="shared" si="10"/>
        <v>51278.951280567882</v>
      </c>
      <c r="R29" s="1">
        <v>29</v>
      </c>
      <c r="S29" s="1"/>
      <c r="T29" s="1"/>
      <c r="U29" s="1"/>
      <c r="V29" s="1"/>
      <c r="W29" s="1"/>
      <c r="X29" s="1"/>
    </row>
    <row r="30" spans="1:24" x14ac:dyDescent="0.2">
      <c r="A30" s="1" t="s">
        <v>28</v>
      </c>
      <c r="B30" s="1">
        <v>403.2</v>
      </c>
      <c r="C30" s="1">
        <v>142.19999999999999</v>
      </c>
      <c r="D30" s="1">
        <v>6.8</v>
      </c>
      <c r="E30" s="1">
        <v>11.2</v>
      </c>
      <c r="F30" s="1">
        <f t="shared" si="0"/>
        <v>380.8</v>
      </c>
      <c r="G30" s="4">
        <f t="shared" si="11"/>
        <v>56</v>
      </c>
      <c r="H30" s="4">
        <f t="shared" si="1"/>
        <v>12.696428571428571</v>
      </c>
      <c r="I30" s="1">
        <f t="shared" si="2"/>
        <v>5774.7199999999993</v>
      </c>
      <c r="J30" s="4">
        <f t="shared" si="3"/>
        <v>1.6470588235294117</v>
      </c>
      <c r="K30" s="7"/>
      <c r="L30" s="4">
        <f t="shared" si="4"/>
        <v>0.89483599840213834</v>
      </c>
      <c r="M30" s="28">
        <f t="shared" si="8"/>
        <v>1.4738475267799924</v>
      </c>
      <c r="N30" s="4">
        <f t="shared" si="5"/>
        <v>50.110815910519747</v>
      </c>
      <c r="O30" s="4">
        <f t="shared" si="6"/>
        <v>18.712599848938833</v>
      </c>
      <c r="P30" s="1">
        <f t="shared" si="9"/>
        <v>100.00000000000001</v>
      </c>
      <c r="Q30" s="4">
        <f t="shared" si="10"/>
        <v>46087.546691655829</v>
      </c>
      <c r="R30" s="1">
        <v>30</v>
      </c>
      <c r="S30" s="1"/>
      <c r="T30" s="1"/>
      <c r="U30" s="1"/>
      <c r="V30" s="1"/>
      <c r="W30" s="1"/>
      <c r="X30" s="1"/>
    </row>
    <row r="31" spans="1:24" x14ac:dyDescent="0.2">
      <c r="A31" s="1" t="s">
        <v>29</v>
      </c>
      <c r="B31" s="1">
        <v>406.6</v>
      </c>
      <c r="C31" s="1">
        <v>143.30000000000001</v>
      </c>
      <c r="D31" s="1">
        <v>7.9</v>
      </c>
      <c r="E31" s="1">
        <v>12.9</v>
      </c>
      <c r="F31" s="1">
        <f t="shared" si="0"/>
        <v>380.8</v>
      </c>
      <c r="G31" s="4">
        <f t="shared" si="11"/>
        <v>48.202531645569621</v>
      </c>
      <c r="H31" s="4">
        <f t="shared" si="1"/>
        <v>11.108527131782946</v>
      </c>
      <c r="I31" s="1">
        <f t="shared" si="2"/>
        <v>6705.4600000000009</v>
      </c>
      <c r="J31" s="4">
        <f t="shared" si="3"/>
        <v>1.6329113924050633</v>
      </c>
      <c r="K31" s="7"/>
      <c r="L31" s="4">
        <f t="shared" si="4"/>
        <v>0.96474559263751491</v>
      </c>
      <c r="M31" s="28">
        <f t="shared" si="8"/>
        <v>1.5753440689903726</v>
      </c>
      <c r="N31" s="4">
        <f t="shared" si="5"/>
        <v>46.503179959033631</v>
      </c>
      <c r="O31" s="4">
        <f t="shared" si="6"/>
        <v>17.499752332272898</v>
      </c>
      <c r="P31" s="1">
        <f t="shared" si="9"/>
        <v>100</v>
      </c>
      <c r="Q31" s="4">
        <f t="shared" si="10"/>
        <v>39958.873614974626</v>
      </c>
      <c r="R31" s="1">
        <v>31</v>
      </c>
      <c r="S31" s="1"/>
      <c r="T31" s="1"/>
      <c r="U31" s="1"/>
      <c r="V31" s="1"/>
      <c r="W31" s="1"/>
      <c r="X31" s="1"/>
    </row>
    <row r="32" spans="1:24" x14ac:dyDescent="0.2">
      <c r="A32" s="1" t="s">
        <v>30</v>
      </c>
      <c r="B32" s="1">
        <v>402.6</v>
      </c>
      <c r="C32" s="1">
        <v>177.7</v>
      </c>
      <c r="D32" s="1">
        <v>7.7</v>
      </c>
      <c r="E32" s="1">
        <v>10.9</v>
      </c>
      <c r="F32" s="1">
        <f t="shared" si="0"/>
        <v>380.8</v>
      </c>
      <c r="G32" s="4">
        <f t="shared" si="11"/>
        <v>49.454545454545453</v>
      </c>
      <c r="H32" s="4">
        <f t="shared" si="1"/>
        <v>16.302752293577981</v>
      </c>
      <c r="I32" s="1">
        <f t="shared" si="2"/>
        <v>6806.02</v>
      </c>
      <c r="J32" s="4">
        <f t="shared" si="3"/>
        <v>1.4155844155844155</v>
      </c>
      <c r="K32" s="7"/>
      <c r="L32" s="4">
        <f t="shared" si="4"/>
        <v>0.93334910355242673</v>
      </c>
      <c r="M32" s="28">
        <f t="shared" si="8"/>
        <v>1.3212344452885001</v>
      </c>
      <c r="N32" s="4">
        <f t="shared" si="5"/>
        <v>46.15835566659274</v>
      </c>
      <c r="O32" s="4">
        <f t="shared" si="6"/>
        <v>21.539757883281325</v>
      </c>
      <c r="P32" s="1">
        <f t="shared" si="9"/>
        <v>100</v>
      </c>
      <c r="Q32" s="4">
        <f t="shared" si="10"/>
        <v>39735.246066007916</v>
      </c>
      <c r="R32" s="1">
        <v>32</v>
      </c>
      <c r="S32" s="1"/>
      <c r="T32" s="1"/>
      <c r="U32" s="1"/>
      <c r="V32" s="1"/>
      <c r="W32" s="1"/>
      <c r="X32" s="1"/>
    </row>
    <row r="33" spans="1:24" x14ac:dyDescent="0.2">
      <c r="A33" s="1" t="s">
        <v>31</v>
      </c>
      <c r="B33" s="1">
        <v>406.4</v>
      </c>
      <c r="C33" s="1">
        <v>177.9</v>
      </c>
      <c r="D33" s="1">
        <v>7.9</v>
      </c>
      <c r="E33" s="1">
        <v>12.8</v>
      </c>
      <c r="F33" s="1">
        <f t="shared" si="0"/>
        <v>380.79999999999995</v>
      </c>
      <c r="G33" s="4">
        <f t="shared" si="11"/>
        <v>48.202531645569614</v>
      </c>
      <c r="H33" s="4">
        <f t="shared" si="1"/>
        <v>13.8984375</v>
      </c>
      <c r="I33" s="1">
        <f t="shared" si="2"/>
        <v>7562.56</v>
      </c>
      <c r="J33" s="4">
        <f t="shared" si="3"/>
        <v>1.620253164556962</v>
      </c>
      <c r="K33" s="7"/>
      <c r="L33" s="4">
        <f t="shared" si="4"/>
        <v>0.90843252413806752</v>
      </c>
      <c r="M33" s="28">
        <f t="shared" si="8"/>
        <v>1.4718906720211726</v>
      </c>
      <c r="N33" s="4">
        <f t="shared" si="5"/>
        <v>43.788747492629881</v>
      </c>
      <c r="O33" s="4">
        <f t="shared" si="6"/>
        <v>20.456980511919266</v>
      </c>
      <c r="P33" s="1">
        <f t="shared" si="9"/>
        <v>100</v>
      </c>
      <c r="Q33" s="4">
        <f t="shared" si="10"/>
        <v>37208.092159890701</v>
      </c>
      <c r="R33" s="1">
        <v>33</v>
      </c>
      <c r="S33" s="1"/>
      <c r="T33" s="1"/>
      <c r="U33" s="1"/>
      <c r="V33" s="1"/>
      <c r="W33" s="1"/>
      <c r="X33" s="1"/>
    </row>
    <row r="34" spans="1:24" x14ac:dyDescent="0.2">
      <c r="A34" s="1" t="s">
        <v>32</v>
      </c>
      <c r="B34" s="1">
        <v>409.4</v>
      </c>
      <c r="C34" s="1">
        <v>178.8</v>
      </c>
      <c r="D34" s="1">
        <v>8.8000000000000007</v>
      </c>
      <c r="E34" s="1">
        <v>14.3</v>
      </c>
      <c r="F34" s="1">
        <f t="shared" ref="F34:F65" si="12">B34-2*E34</f>
        <v>380.79999999999995</v>
      </c>
      <c r="G34" s="4">
        <f t="shared" si="11"/>
        <v>43.272727272727266</v>
      </c>
      <c r="H34" s="4">
        <f t="shared" ref="H34:H65" si="13">C34/E34</f>
        <v>12.503496503496503</v>
      </c>
      <c r="I34" s="1">
        <f t="shared" ref="I34:I65" si="14">F34*D34+2*C34*E34</f>
        <v>8464.7200000000012</v>
      </c>
      <c r="J34" s="4">
        <f t="shared" ref="J34:J65" si="15">E34/D34</f>
        <v>1.625</v>
      </c>
      <c r="K34" s="7"/>
      <c r="L34" s="4">
        <f t="shared" ref="L34:L65" si="16">SQRT(100/(2*H34*J34*J34+G34))</f>
        <v>0.95648105790898119</v>
      </c>
      <c r="M34" s="28">
        <f t="shared" si="8"/>
        <v>1.5542817191020943</v>
      </c>
      <c r="N34" s="4">
        <f t="shared" ref="N34:N65" si="17">G34*L34</f>
        <v>41.389543960425002</v>
      </c>
      <c r="O34" s="4">
        <f t="shared" ref="O34:O65" si="18">H34*M34</f>
        <v>19.433956040241572</v>
      </c>
      <c r="P34" s="1">
        <f t="shared" si="9"/>
        <v>99.999999999999986</v>
      </c>
      <c r="Q34" s="4">
        <f t="shared" si="10"/>
        <v>33516.092093947635</v>
      </c>
      <c r="R34" s="1">
        <v>34</v>
      </c>
      <c r="S34" s="1"/>
      <c r="T34" s="1"/>
      <c r="U34" s="1"/>
      <c r="V34" s="1"/>
      <c r="W34" s="1"/>
      <c r="X34" s="1"/>
    </row>
    <row r="35" spans="1:24" x14ac:dyDescent="0.2">
      <c r="A35" s="1" t="s">
        <v>33</v>
      </c>
      <c r="B35" s="1">
        <v>412.8</v>
      </c>
      <c r="C35" s="1">
        <v>179.5</v>
      </c>
      <c r="D35" s="1">
        <v>9.5</v>
      </c>
      <c r="E35" s="1">
        <v>16</v>
      </c>
      <c r="F35" s="1">
        <f t="shared" si="12"/>
        <v>380.8</v>
      </c>
      <c r="G35" s="4">
        <f t="shared" si="11"/>
        <v>40.084210526315793</v>
      </c>
      <c r="H35" s="4">
        <f t="shared" si="13"/>
        <v>11.21875</v>
      </c>
      <c r="I35" s="1">
        <f t="shared" si="14"/>
        <v>9361.6</v>
      </c>
      <c r="J35" s="4">
        <f t="shared" si="15"/>
        <v>1.6842105263157894</v>
      </c>
      <c r="K35" s="7"/>
      <c r="L35" s="4">
        <f t="shared" si="16"/>
        <v>0.98185773295287404</v>
      </c>
      <c r="M35" s="28">
        <f t="shared" si="8"/>
        <v>1.6536551291837878</v>
      </c>
      <c r="N35" s="4">
        <f t="shared" si="17"/>
        <v>39.356992074574151</v>
      </c>
      <c r="O35" s="4">
        <f t="shared" si="18"/>
        <v>18.551943480530618</v>
      </c>
      <c r="P35" s="1">
        <f t="shared" si="9"/>
        <v>99.999999999999986</v>
      </c>
      <c r="Q35" s="4">
        <f t="shared" si="10"/>
        <v>30800.744709459796</v>
      </c>
      <c r="R35" s="1">
        <v>35</v>
      </c>
      <c r="S35" s="1"/>
      <c r="T35" s="1"/>
      <c r="U35" s="1"/>
      <c r="V35" s="1"/>
      <c r="W35" s="1"/>
      <c r="X35" s="1"/>
    </row>
    <row r="36" spans="1:24" x14ac:dyDescent="0.2">
      <c r="A36" s="1" t="s">
        <v>34</v>
      </c>
      <c r="B36" s="1">
        <v>417.2</v>
      </c>
      <c r="C36" s="1">
        <v>181.9</v>
      </c>
      <c r="D36" s="1">
        <v>10.9</v>
      </c>
      <c r="E36" s="1">
        <v>18.2</v>
      </c>
      <c r="F36" s="1">
        <f t="shared" si="12"/>
        <v>380.8</v>
      </c>
      <c r="G36" s="4">
        <f t="shared" si="11"/>
        <v>34.935779816513758</v>
      </c>
      <c r="H36" s="4">
        <f t="shared" si="13"/>
        <v>9.9945054945054945</v>
      </c>
      <c r="I36" s="1">
        <f t="shared" si="14"/>
        <v>10771.880000000001</v>
      </c>
      <c r="J36" s="4">
        <f t="shared" si="15"/>
        <v>1.6697247706422018</v>
      </c>
      <c r="K36" s="7"/>
      <c r="L36" s="4">
        <f t="shared" si="16"/>
        <v>1.0502211124553691</v>
      </c>
      <c r="M36" s="28">
        <f t="shared" si="8"/>
        <v>1.7535802061181391</v>
      </c>
      <c r="N36" s="4">
        <f t="shared" si="17"/>
        <v>36.690293543394908</v>
      </c>
      <c r="O36" s="4">
        <f t="shared" si="18"/>
        <v>17.526167005103819</v>
      </c>
      <c r="P36" s="1">
        <f t="shared" si="9"/>
        <v>100.00000000000001</v>
      </c>
      <c r="Q36" s="4">
        <f t="shared" si="10"/>
        <v>27049.462883242817</v>
      </c>
      <c r="R36" s="1">
        <v>36</v>
      </c>
      <c r="S36" s="1"/>
      <c r="T36" s="1"/>
      <c r="U36" s="1"/>
      <c r="V36" s="1"/>
      <c r="W36" s="1"/>
      <c r="X36" s="1"/>
    </row>
    <row r="37" spans="1:24" x14ac:dyDescent="0.2">
      <c r="A37" s="1" t="s">
        <v>35</v>
      </c>
      <c r="B37" s="1">
        <v>449.8</v>
      </c>
      <c r="C37" s="1">
        <v>152.4</v>
      </c>
      <c r="D37" s="1">
        <v>7.6</v>
      </c>
      <c r="E37" s="1">
        <v>10.9</v>
      </c>
      <c r="F37" s="1">
        <f t="shared" si="12"/>
        <v>428</v>
      </c>
      <c r="G37" s="4">
        <f t="shared" si="11"/>
        <v>56.315789473684212</v>
      </c>
      <c r="H37" s="4">
        <f t="shared" si="13"/>
        <v>13.98165137614679</v>
      </c>
      <c r="I37" s="1">
        <f t="shared" si="14"/>
        <v>6575.12</v>
      </c>
      <c r="J37" s="4">
        <f t="shared" si="15"/>
        <v>1.4342105263157896</v>
      </c>
      <c r="K37" s="7"/>
      <c r="L37" s="4">
        <f t="shared" si="16"/>
        <v>0.93726359935008829</v>
      </c>
      <c r="M37" s="28">
        <f t="shared" si="8"/>
        <v>1.3442333201205214</v>
      </c>
      <c r="N37" s="4">
        <f t="shared" si="17"/>
        <v>52.78273954234708</v>
      </c>
      <c r="O37" s="4">
        <f t="shared" si="18"/>
        <v>18.794601650125458</v>
      </c>
      <c r="P37" s="1">
        <f t="shared" si="9"/>
        <v>100</v>
      </c>
      <c r="Q37" s="4">
        <f t="shared" si="10"/>
        <v>48502.099579617454</v>
      </c>
      <c r="R37" s="1">
        <v>37</v>
      </c>
      <c r="S37" s="1"/>
      <c r="T37" s="1"/>
      <c r="U37" s="1"/>
      <c r="V37" s="1"/>
      <c r="W37" s="1"/>
      <c r="X37" s="1"/>
    </row>
    <row r="38" spans="1:24" x14ac:dyDescent="0.2">
      <c r="A38" s="1" t="s">
        <v>36</v>
      </c>
      <c r="B38" s="1">
        <v>454.6</v>
      </c>
      <c r="C38" s="1">
        <v>152.9</v>
      </c>
      <c r="D38" s="1">
        <v>8.1</v>
      </c>
      <c r="E38" s="1">
        <v>13.3</v>
      </c>
      <c r="F38" s="1">
        <f t="shared" si="12"/>
        <v>428</v>
      </c>
      <c r="G38" s="4">
        <f t="shared" si="11"/>
        <v>52.839506172839506</v>
      </c>
      <c r="H38" s="4">
        <f t="shared" si="13"/>
        <v>11.496240601503759</v>
      </c>
      <c r="I38" s="1">
        <f t="shared" si="14"/>
        <v>7533.9400000000005</v>
      </c>
      <c r="J38" s="4">
        <f t="shared" si="15"/>
        <v>1.6419753086419755</v>
      </c>
      <c r="K38" s="7"/>
      <c r="L38" s="4">
        <f t="shared" si="16"/>
        <v>0.93319830283331673</v>
      </c>
      <c r="M38" s="28">
        <f t="shared" si="8"/>
        <v>1.5322885713189029</v>
      </c>
      <c r="N38" s="4">
        <f t="shared" si="17"/>
        <v>49.309737483044387</v>
      </c>
      <c r="O38" s="4">
        <f t="shared" si="18"/>
        <v>17.615558086816559</v>
      </c>
      <c r="P38" s="1">
        <f t="shared" si="9"/>
        <v>100</v>
      </c>
      <c r="Q38" s="4">
        <f t="shared" si="10"/>
        <v>44220.435698096866</v>
      </c>
      <c r="R38" s="1">
        <v>38</v>
      </c>
      <c r="S38" s="1"/>
      <c r="T38" s="1"/>
      <c r="U38" s="1"/>
      <c r="V38" s="1"/>
      <c r="W38" s="1"/>
      <c r="X38" s="1"/>
    </row>
    <row r="39" spans="1:24" x14ac:dyDescent="0.2">
      <c r="A39" s="1" t="s">
        <v>37</v>
      </c>
      <c r="B39" s="1">
        <v>458</v>
      </c>
      <c r="C39" s="1">
        <v>153.80000000000001</v>
      </c>
      <c r="D39" s="1">
        <v>9</v>
      </c>
      <c r="E39" s="1">
        <v>15</v>
      </c>
      <c r="F39" s="1">
        <f t="shared" si="12"/>
        <v>428</v>
      </c>
      <c r="G39" s="4">
        <f t="shared" si="11"/>
        <v>47.555555555555557</v>
      </c>
      <c r="H39" s="4">
        <f t="shared" si="13"/>
        <v>10.253333333333334</v>
      </c>
      <c r="I39" s="1">
        <f t="shared" si="14"/>
        <v>8466</v>
      </c>
      <c r="J39" s="4">
        <f t="shared" si="15"/>
        <v>1.6666666666666667</v>
      </c>
      <c r="K39" s="7"/>
      <c r="L39" s="4">
        <f t="shared" si="16"/>
        <v>0.97814531101900293</v>
      </c>
      <c r="M39" s="28">
        <f t="shared" si="8"/>
        <v>1.6302421850316715</v>
      </c>
      <c r="N39" s="4">
        <f t="shared" si="17"/>
        <v>46.516243679570366</v>
      </c>
      <c r="O39" s="4">
        <f t="shared" si="18"/>
        <v>16.715416537191405</v>
      </c>
      <c r="P39" s="1">
        <f t="shared" si="9"/>
        <v>100</v>
      </c>
      <c r="Q39" s="4">
        <f t="shared" si="10"/>
        <v>39800.367936916286</v>
      </c>
      <c r="R39" s="1">
        <v>39</v>
      </c>
      <c r="S39" s="1"/>
      <c r="T39" s="1"/>
      <c r="U39" s="1"/>
      <c r="V39" s="1"/>
      <c r="W39" s="1"/>
      <c r="X39" s="1"/>
    </row>
    <row r="40" spans="1:24" x14ac:dyDescent="0.2">
      <c r="A40" s="1" t="s">
        <v>38</v>
      </c>
      <c r="B40" s="1">
        <v>462</v>
      </c>
      <c r="C40" s="1">
        <v>154.4</v>
      </c>
      <c r="D40" s="1">
        <v>9.6</v>
      </c>
      <c r="E40" s="1">
        <v>17</v>
      </c>
      <c r="F40" s="1">
        <f t="shared" si="12"/>
        <v>428</v>
      </c>
      <c r="G40" s="4">
        <f t="shared" si="11"/>
        <v>44.583333333333336</v>
      </c>
      <c r="H40" s="4">
        <f t="shared" si="13"/>
        <v>9.0823529411764703</v>
      </c>
      <c r="I40" s="1">
        <f t="shared" si="14"/>
        <v>9358.4000000000015</v>
      </c>
      <c r="J40" s="4">
        <f t="shared" si="15"/>
        <v>1.7708333333333335</v>
      </c>
      <c r="K40" s="7"/>
      <c r="L40" s="4">
        <f t="shared" si="16"/>
        <v>0.99236269766323593</v>
      </c>
      <c r="M40" s="28">
        <f t="shared" si="8"/>
        <v>1.7573089437786471</v>
      </c>
      <c r="N40" s="4">
        <f t="shared" si="17"/>
        <v>44.24283693748594</v>
      </c>
      <c r="O40" s="4">
        <f t="shared" si="18"/>
        <v>15.960500054083711</v>
      </c>
      <c r="P40" s="1">
        <f t="shared" si="9"/>
        <v>99.999999999999972</v>
      </c>
      <c r="Q40" s="4">
        <f t="shared" si="10"/>
        <v>36850.642518328241</v>
      </c>
      <c r="R40" s="1">
        <v>40</v>
      </c>
      <c r="S40" s="1"/>
      <c r="T40" s="1"/>
      <c r="U40" s="1"/>
      <c r="V40" s="1"/>
      <c r="W40" s="1"/>
      <c r="X40" s="1"/>
    </row>
    <row r="41" spans="1:24" x14ac:dyDescent="0.2">
      <c r="A41" s="1" t="s">
        <v>39</v>
      </c>
      <c r="B41" s="1">
        <v>465.8</v>
      </c>
      <c r="C41" s="1">
        <v>155.30000000000001</v>
      </c>
      <c r="D41" s="1">
        <v>10.5</v>
      </c>
      <c r="E41" s="1">
        <v>18.899999999999999</v>
      </c>
      <c r="F41" s="1">
        <f t="shared" si="12"/>
        <v>428</v>
      </c>
      <c r="G41" s="4">
        <f t="shared" si="11"/>
        <v>40.761904761904759</v>
      </c>
      <c r="H41" s="4">
        <f t="shared" si="13"/>
        <v>8.2169312169312185</v>
      </c>
      <c r="I41" s="1">
        <f t="shared" si="14"/>
        <v>10364.34</v>
      </c>
      <c r="J41" s="4">
        <f t="shared" si="15"/>
        <v>1.7999999999999998</v>
      </c>
      <c r="K41" s="7"/>
      <c r="L41" s="4">
        <f t="shared" si="16"/>
        <v>1.0313794485465293</v>
      </c>
      <c r="M41" s="28">
        <f t="shared" si="8"/>
        <v>1.8564830073837526</v>
      </c>
      <c r="N41" s="4">
        <f t="shared" si="17"/>
        <v>42.040990855039475</v>
      </c>
      <c r="O41" s="4">
        <f t="shared" si="18"/>
        <v>15.254593177073907</v>
      </c>
      <c r="P41" s="1">
        <f t="shared" si="9"/>
        <v>99.999999999999972</v>
      </c>
      <c r="Q41" s="4">
        <f t="shared" si="10"/>
        <v>33688.716684127481</v>
      </c>
      <c r="R41" s="1">
        <v>41</v>
      </c>
      <c r="S41" s="1"/>
      <c r="T41" s="1"/>
      <c r="U41" s="1"/>
      <c r="V41" s="1"/>
      <c r="W41" s="1"/>
      <c r="X41" s="1"/>
    </row>
    <row r="42" spans="1:24" x14ac:dyDescent="0.2">
      <c r="A42" s="1" t="s">
        <v>40</v>
      </c>
      <c r="B42" s="1">
        <v>453.4</v>
      </c>
      <c r="C42" s="1">
        <v>189.9</v>
      </c>
      <c r="D42" s="1">
        <v>8.5</v>
      </c>
      <c r="E42" s="1">
        <v>12.7</v>
      </c>
      <c r="F42" s="1">
        <f t="shared" si="12"/>
        <v>428</v>
      </c>
      <c r="G42" s="4">
        <f t="shared" si="11"/>
        <v>50.352941176470587</v>
      </c>
      <c r="H42" s="4">
        <f t="shared" si="13"/>
        <v>14.952755905511813</v>
      </c>
      <c r="I42" s="1">
        <f t="shared" si="14"/>
        <v>8461.4599999999991</v>
      </c>
      <c r="J42" s="4">
        <f t="shared" si="15"/>
        <v>1.4941176470588236</v>
      </c>
      <c r="K42" s="7"/>
      <c r="L42" s="4">
        <f t="shared" si="16"/>
        <v>0.92405170530749159</v>
      </c>
      <c r="M42" s="28">
        <f t="shared" si="8"/>
        <v>1.3806419596947228</v>
      </c>
      <c r="N42" s="4">
        <f t="shared" si="17"/>
        <v>46.528721161365461</v>
      </c>
      <c r="O42" s="4">
        <f t="shared" si="18"/>
        <v>20.644402216222669</v>
      </c>
      <c r="P42" s="1">
        <f t="shared" si="9"/>
        <v>100.00000000000001</v>
      </c>
      <c r="Q42" s="4">
        <f t="shared" si="10"/>
        <v>40476.80677938</v>
      </c>
      <c r="R42" s="1">
        <v>42</v>
      </c>
      <c r="S42" s="1"/>
      <c r="T42" s="1"/>
      <c r="U42" s="1"/>
      <c r="V42" s="1"/>
      <c r="W42" s="1"/>
      <c r="X42" s="1"/>
    </row>
    <row r="43" spans="1:24" x14ac:dyDescent="0.2">
      <c r="A43" s="1" t="s">
        <v>41</v>
      </c>
      <c r="B43" s="1">
        <v>457</v>
      </c>
      <c r="C43" s="1">
        <v>190.4</v>
      </c>
      <c r="D43" s="1">
        <v>9</v>
      </c>
      <c r="E43" s="1">
        <v>14.5</v>
      </c>
      <c r="F43" s="1">
        <f t="shared" si="12"/>
        <v>428</v>
      </c>
      <c r="G43" s="4">
        <f t="shared" si="11"/>
        <v>47.555555555555557</v>
      </c>
      <c r="H43" s="4">
        <f t="shared" si="13"/>
        <v>13.13103448275862</v>
      </c>
      <c r="I43" s="1">
        <f t="shared" si="14"/>
        <v>9373.6</v>
      </c>
      <c r="J43" s="4">
        <f t="shared" si="15"/>
        <v>1.6111111111111112</v>
      </c>
      <c r="K43" s="7"/>
      <c r="L43" s="4">
        <f t="shared" si="16"/>
        <v>0.92958541472554401</v>
      </c>
      <c r="M43" s="28">
        <f t="shared" si="8"/>
        <v>1.4976653903911543</v>
      </c>
      <c r="N43" s="4">
        <f t="shared" si="17"/>
        <v>44.206950833614762</v>
      </c>
      <c r="O43" s="4">
        <f t="shared" si="18"/>
        <v>19.665895884860397</v>
      </c>
      <c r="P43" s="1">
        <f t="shared" si="9"/>
        <v>100</v>
      </c>
      <c r="Q43" s="4">
        <f t="shared" si="10"/>
        <v>37465.667648584822</v>
      </c>
      <c r="R43" s="1">
        <v>43</v>
      </c>
      <c r="S43" s="1"/>
      <c r="T43" s="1"/>
      <c r="U43" s="1"/>
      <c r="V43" s="1"/>
      <c r="W43" s="1"/>
      <c r="X43" s="1"/>
    </row>
    <row r="44" spans="1:24" x14ac:dyDescent="0.2">
      <c r="A44" s="1" t="s">
        <v>42</v>
      </c>
      <c r="B44" s="1">
        <v>460</v>
      </c>
      <c r="C44" s="1">
        <v>191.3</v>
      </c>
      <c r="D44" s="1">
        <v>9.9</v>
      </c>
      <c r="E44" s="1">
        <v>16</v>
      </c>
      <c r="F44" s="1">
        <f t="shared" si="12"/>
        <v>428</v>
      </c>
      <c r="G44" s="4">
        <f t="shared" si="11"/>
        <v>43.232323232323232</v>
      </c>
      <c r="H44" s="4">
        <f t="shared" si="13"/>
        <v>11.956250000000001</v>
      </c>
      <c r="I44" s="1">
        <f t="shared" si="14"/>
        <v>10358.799999999999</v>
      </c>
      <c r="J44" s="4">
        <f t="shared" si="15"/>
        <v>1.6161616161616161</v>
      </c>
      <c r="K44" s="7"/>
      <c r="L44" s="4">
        <f t="shared" si="16"/>
        <v>0.9727034820260646</v>
      </c>
      <c r="M44" s="28">
        <f t="shared" si="8"/>
        <v>1.5720460315572762</v>
      </c>
      <c r="N44" s="4">
        <f t="shared" si="17"/>
        <v>42.052231344157136</v>
      </c>
      <c r="O44" s="4">
        <f t="shared" si="18"/>
        <v>18.795775364806683</v>
      </c>
      <c r="P44" s="1">
        <f t="shared" si="9"/>
        <v>99.999999999999972</v>
      </c>
      <c r="Q44" s="4">
        <f t="shared" si="10"/>
        <v>34155.975558699734</v>
      </c>
      <c r="R44" s="1">
        <v>44</v>
      </c>
      <c r="S44" s="1"/>
      <c r="T44" s="1"/>
      <c r="U44" s="1"/>
      <c r="V44" s="1"/>
      <c r="W44" s="1"/>
      <c r="X44" s="1"/>
    </row>
    <row r="45" spans="1:24" x14ac:dyDescent="0.2">
      <c r="A45" s="1" t="s">
        <v>43</v>
      </c>
      <c r="B45" s="1">
        <v>463.4</v>
      </c>
      <c r="C45" s="1">
        <v>191.9</v>
      </c>
      <c r="D45" s="1">
        <v>10.5</v>
      </c>
      <c r="E45" s="1">
        <v>17.7</v>
      </c>
      <c r="F45" s="1">
        <f t="shared" si="12"/>
        <v>428</v>
      </c>
      <c r="G45" s="4">
        <f t="shared" si="11"/>
        <v>40.761904761904759</v>
      </c>
      <c r="H45" s="4">
        <f t="shared" si="13"/>
        <v>10.841807909604521</v>
      </c>
      <c r="I45" s="1">
        <f t="shared" si="14"/>
        <v>11287.26</v>
      </c>
      <c r="J45" s="4">
        <f t="shared" si="15"/>
        <v>1.6857142857142857</v>
      </c>
      <c r="K45" s="7"/>
      <c r="L45" s="4">
        <f t="shared" si="16"/>
        <v>0.98831419825417488</v>
      </c>
      <c r="M45" s="28">
        <f t="shared" si="8"/>
        <v>1.6660153627713234</v>
      </c>
      <c r="N45" s="4">
        <f t="shared" si="17"/>
        <v>40.285569224074933</v>
      </c>
      <c r="O45" s="4">
        <f t="shared" si="18"/>
        <v>18.062618537616778</v>
      </c>
      <c r="P45" s="1">
        <f t="shared" si="9"/>
        <v>99.999999999999972</v>
      </c>
      <c r="Q45" s="4">
        <f t="shared" si="10"/>
        <v>31879.147393721389</v>
      </c>
      <c r="R45" s="1">
        <v>45</v>
      </c>
      <c r="S45" s="1"/>
      <c r="T45" s="1"/>
      <c r="U45" s="1"/>
      <c r="V45" s="1"/>
      <c r="W45" s="1"/>
      <c r="X45" s="1"/>
    </row>
    <row r="46" spans="1:24" x14ac:dyDescent="0.2">
      <c r="A46" s="1" t="s">
        <v>44</v>
      </c>
      <c r="B46" s="1">
        <v>467.2</v>
      </c>
      <c r="C46" s="1">
        <v>192.8</v>
      </c>
      <c r="D46" s="1">
        <v>11.4</v>
      </c>
      <c r="E46" s="1">
        <v>19.600000000000001</v>
      </c>
      <c r="F46" s="1">
        <f t="shared" si="12"/>
        <v>428</v>
      </c>
      <c r="G46" s="4">
        <f t="shared" si="11"/>
        <v>37.543859649122808</v>
      </c>
      <c r="H46" s="4">
        <f t="shared" si="13"/>
        <v>9.8367346938775508</v>
      </c>
      <c r="I46" s="1">
        <f t="shared" si="14"/>
        <v>12436.960000000001</v>
      </c>
      <c r="J46" s="4">
        <f t="shared" si="15"/>
        <v>1.7192982456140351</v>
      </c>
      <c r="K46" s="7"/>
      <c r="L46" s="4">
        <f t="shared" si="16"/>
        <v>1.0222279057488906</v>
      </c>
      <c r="M46" s="28">
        <f t="shared" si="8"/>
        <v>1.7575146449717767</v>
      </c>
      <c r="N46" s="4">
        <f t="shared" si="17"/>
        <v>38.378381022853084</v>
      </c>
      <c r="O46" s="4">
        <f t="shared" si="18"/>
        <v>17.288205283191761</v>
      </c>
      <c r="P46" s="1">
        <f t="shared" si="9"/>
        <v>100</v>
      </c>
      <c r="Q46" s="4">
        <f t="shared" si="10"/>
        <v>29303.839740144864</v>
      </c>
      <c r="R46" s="1">
        <v>46</v>
      </c>
      <c r="S46" s="1"/>
      <c r="T46" s="1"/>
      <c r="U46" s="1"/>
      <c r="V46" s="1"/>
      <c r="W46" s="1"/>
      <c r="X46" s="1"/>
    </row>
    <row r="47" spans="1:24" x14ac:dyDescent="0.2">
      <c r="A47" s="1" t="s">
        <v>45</v>
      </c>
      <c r="B47" s="1">
        <v>469.2</v>
      </c>
      <c r="C47" s="1">
        <v>194</v>
      </c>
      <c r="D47" s="1">
        <v>12.6</v>
      </c>
      <c r="E47" s="1">
        <v>20.6</v>
      </c>
      <c r="F47" s="1">
        <f t="shared" si="12"/>
        <v>428</v>
      </c>
      <c r="G47" s="4">
        <f t="shared" si="11"/>
        <v>33.968253968253968</v>
      </c>
      <c r="H47" s="4">
        <f t="shared" si="13"/>
        <v>9.4174757281553383</v>
      </c>
      <c r="I47" s="1">
        <f t="shared" si="14"/>
        <v>13385.6</v>
      </c>
      <c r="J47" s="4">
        <f t="shared" si="15"/>
        <v>1.6349206349206351</v>
      </c>
      <c r="K47" s="7"/>
      <c r="L47" s="4">
        <f t="shared" si="16"/>
        <v>1.0890595398458203</v>
      </c>
      <c r="M47" s="28">
        <f t="shared" si="8"/>
        <v>1.7805259143511032</v>
      </c>
      <c r="N47" s="4">
        <f t="shared" si="17"/>
        <v>36.993451036032624</v>
      </c>
      <c r="O47" s="4">
        <f t="shared" si="18"/>
        <v>16.768059581753104</v>
      </c>
      <c r="P47" s="1">
        <f t="shared" si="9"/>
        <v>100.00000000000001</v>
      </c>
      <c r="Q47" s="4">
        <f t="shared" si="10"/>
        <v>27053.392161607688</v>
      </c>
      <c r="R47" s="1">
        <v>47</v>
      </c>
      <c r="S47" s="1"/>
      <c r="T47" s="1"/>
      <c r="U47" s="1"/>
      <c r="V47" s="1"/>
      <c r="W47" s="1"/>
      <c r="X47" s="1"/>
    </row>
    <row r="48" spans="1:24" x14ac:dyDescent="0.2">
      <c r="A48" s="1" t="s">
        <v>46</v>
      </c>
      <c r="B48" s="1">
        <v>480.6</v>
      </c>
      <c r="C48" s="1">
        <v>196.7</v>
      </c>
      <c r="D48" s="1">
        <v>15.3</v>
      </c>
      <c r="E48" s="1">
        <v>26.3</v>
      </c>
      <c r="F48" s="1">
        <f t="shared" si="12"/>
        <v>428</v>
      </c>
      <c r="G48" s="4">
        <f t="shared" si="11"/>
        <v>27.973856209150327</v>
      </c>
      <c r="H48" s="4">
        <f t="shared" si="13"/>
        <v>7.4790874524714823</v>
      </c>
      <c r="I48" s="1">
        <f t="shared" si="14"/>
        <v>16894.82</v>
      </c>
      <c r="J48" s="4">
        <f t="shared" si="15"/>
        <v>1.718954248366013</v>
      </c>
      <c r="K48" s="7"/>
      <c r="L48" s="4">
        <f t="shared" si="16"/>
        <v>1.1771034870816925</v>
      </c>
      <c r="M48" s="28">
        <f t="shared" si="8"/>
        <v>2.0233870398855238</v>
      </c>
      <c r="N48" s="4">
        <f t="shared" si="17"/>
        <v>32.928123690912706</v>
      </c>
      <c r="O48" s="4">
        <f t="shared" si="18"/>
        <v>15.133088621501235</v>
      </c>
      <c r="P48" s="1">
        <f t="shared" si="9"/>
        <v>100.00000000000001</v>
      </c>
      <c r="Q48" s="4">
        <f t="shared" si="10"/>
        <v>22225.918766356976</v>
      </c>
      <c r="R48" s="1">
        <v>48</v>
      </c>
      <c r="S48" s="1"/>
      <c r="T48" s="1"/>
      <c r="U48" s="1"/>
      <c r="V48" s="1"/>
      <c r="W48" s="1"/>
      <c r="X48" s="1"/>
    </row>
    <row r="49" spans="1:24" x14ac:dyDescent="0.2">
      <c r="A49" s="1" t="s">
        <v>47</v>
      </c>
      <c r="B49" s="1">
        <v>492</v>
      </c>
      <c r="C49" s="1">
        <v>199.4</v>
      </c>
      <c r="D49" s="1">
        <v>18</v>
      </c>
      <c r="E49" s="1">
        <v>32</v>
      </c>
      <c r="F49" s="1">
        <f t="shared" si="12"/>
        <v>428</v>
      </c>
      <c r="G49" s="4">
        <f t="shared" si="11"/>
        <v>23.777777777777779</v>
      </c>
      <c r="H49" s="4">
        <f t="shared" si="13"/>
        <v>6.2312500000000002</v>
      </c>
      <c r="I49" s="1">
        <f t="shared" si="14"/>
        <v>20465.599999999999</v>
      </c>
      <c r="J49" s="4">
        <f t="shared" si="15"/>
        <v>1.7777777777777777</v>
      </c>
      <c r="K49" s="7"/>
      <c r="L49" s="4">
        <f t="shared" si="16"/>
        <v>1.2582306618442936</v>
      </c>
      <c r="M49" s="28">
        <f t="shared" si="8"/>
        <v>2.2368545099454105</v>
      </c>
      <c r="N49" s="4">
        <f t="shared" si="17"/>
        <v>29.917929070519868</v>
      </c>
      <c r="O49" s="4">
        <f t="shared" si="18"/>
        <v>13.938399665097339</v>
      </c>
      <c r="P49" s="1">
        <f t="shared" si="9"/>
        <v>100</v>
      </c>
      <c r="Q49" s="4">
        <f t="shared" si="10"/>
        <v>18951.873585443071</v>
      </c>
      <c r="R49" s="1">
        <v>49</v>
      </c>
      <c r="S49" s="1"/>
      <c r="T49" s="1"/>
      <c r="U49" s="1"/>
      <c r="V49" s="1"/>
      <c r="W49" s="1"/>
      <c r="X49" s="1"/>
    </row>
    <row r="50" spans="1:24" x14ac:dyDescent="0.2">
      <c r="A50" s="1" t="s">
        <v>48</v>
      </c>
      <c r="B50" s="1">
        <v>524.70000000000005</v>
      </c>
      <c r="C50" s="1">
        <v>165.1</v>
      </c>
      <c r="D50" s="1">
        <v>8.9</v>
      </c>
      <c r="E50" s="1">
        <v>11.4</v>
      </c>
      <c r="F50" s="1">
        <f t="shared" si="12"/>
        <v>501.90000000000003</v>
      </c>
      <c r="G50" s="4">
        <f t="shared" si="11"/>
        <v>56.393258426966291</v>
      </c>
      <c r="H50" s="4">
        <f t="shared" si="13"/>
        <v>14.482456140350877</v>
      </c>
      <c r="I50" s="1">
        <f t="shared" si="14"/>
        <v>8231.19</v>
      </c>
      <c r="J50" s="4">
        <f t="shared" si="15"/>
        <v>1.2808988764044944</v>
      </c>
      <c r="K50" s="7"/>
      <c r="L50" s="4">
        <f t="shared" si="16"/>
        <v>0.9809767025697691</v>
      </c>
      <c r="M50" s="28">
        <f t="shared" si="8"/>
        <v>1.2565319561006032</v>
      </c>
      <c r="N50" s="4">
        <f t="shared" si="17"/>
        <v>55.320472698850239</v>
      </c>
      <c r="O50" s="4">
        <f t="shared" si="18"/>
        <v>18.197668943176279</v>
      </c>
      <c r="P50" s="1">
        <f t="shared" si="9"/>
        <v>100.00000000000001</v>
      </c>
      <c r="Q50" s="4">
        <f t="shared" si="10"/>
        <v>50442.455995640521</v>
      </c>
      <c r="R50" s="1">
        <v>50</v>
      </c>
      <c r="S50" s="1"/>
      <c r="T50" s="1"/>
      <c r="U50" s="1"/>
      <c r="V50" s="1"/>
      <c r="W50" s="1"/>
      <c r="X50" s="1"/>
    </row>
    <row r="51" spans="1:24" x14ac:dyDescent="0.2">
      <c r="A51" s="1" t="s">
        <v>49</v>
      </c>
      <c r="B51" s="1">
        <v>529.1</v>
      </c>
      <c r="C51" s="1">
        <v>165.9</v>
      </c>
      <c r="D51" s="1">
        <v>9.6999999999999993</v>
      </c>
      <c r="E51" s="1">
        <v>13.6</v>
      </c>
      <c r="F51" s="1">
        <f t="shared" si="12"/>
        <v>501.90000000000003</v>
      </c>
      <c r="G51" s="4">
        <f t="shared" si="11"/>
        <v>51.742268041237118</v>
      </c>
      <c r="H51" s="4">
        <f t="shared" si="13"/>
        <v>12.198529411764707</v>
      </c>
      <c r="I51" s="1">
        <f t="shared" si="14"/>
        <v>9380.91</v>
      </c>
      <c r="J51" s="4">
        <f t="shared" si="15"/>
        <v>1.4020618556701032</v>
      </c>
      <c r="K51" s="7"/>
      <c r="L51" s="4">
        <f t="shared" si="16"/>
        <v>1.0014960703917608</v>
      </c>
      <c r="M51" s="28">
        <f t="shared" si="8"/>
        <v>1.4041594388997884</v>
      </c>
      <c r="N51" s="4">
        <f t="shared" si="17"/>
        <v>51.819678116456167</v>
      </c>
      <c r="O51" s="4">
        <f t="shared" si="18"/>
        <v>17.128680214226097</v>
      </c>
      <c r="P51" s="1">
        <f t="shared" si="9"/>
        <v>100.00000000000003</v>
      </c>
      <c r="Q51" s="4">
        <f t="shared" si="10"/>
        <v>45687.231864548216</v>
      </c>
      <c r="R51" s="1">
        <v>51</v>
      </c>
      <c r="S51" s="1"/>
      <c r="T51" s="1"/>
      <c r="U51" s="1"/>
      <c r="V51" s="1"/>
      <c r="W51" s="1"/>
      <c r="X51" s="1"/>
    </row>
    <row r="52" spans="1:24" x14ac:dyDescent="0.2">
      <c r="A52" s="1" t="s">
        <v>50</v>
      </c>
      <c r="B52" s="1">
        <v>534.9</v>
      </c>
      <c r="C52" s="1">
        <v>166.5</v>
      </c>
      <c r="D52" s="1">
        <v>10.3</v>
      </c>
      <c r="E52" s="1">
        <v>16.5</v>
      </c>
      <c r="F52" s="1">
        <f t="shared" si="12"/>
        <v>501.9</v>
      </c>
      <c r="G52" s="4">
        <f t="shared" si="11"/>
        <v>48.728155339805816</v>
      </c>
      <c r="H52" s="4">
        <f t="shared" si="13"/>
        <v>10.090909090909092</v>
      </c>
      <c r="I52" s="1">
        <f t="shared" si="14"/>
        <v>10664.07</v>
      </c>
      <c r="J52" s="4">
        <f t="shared" si="15"/>
        <v>1.6019417475728155</v>
      </c>
      <c r="K52" s="7"/>
      <c r="L52" s="4">
        <f t="shared" si="16"/>
        <v>0.99741462309904005</v>
      </c>
      <c r="M52" s="28">
        <f t="shared" si="8"/>
        <v>1.5978001243819573</v>
      </c>
      <c r="N52" s="4">
        <f t="shared" si="17"/>
        <v>48.602174692563892</v>
      </c>
      <c r="O52" s="4">
        <f t="shared" si="18"/>
        <v>16.123255800581571</v>
      </c>
      <c r="P52" s="1">
        <f t="shared" si="9"/>
        <v>100.00000000000001</v>
      </c>
      <c r="Q52" s="4">
        <f t="shared" si="10"/>
        <v>42013.724010422709</v>
      </c>
      <c r="R52" s="1">
        <v>52</v>
      </c>
      <c r="S52" s="1"/>
      <c r="T52" s="1"/>
      <c r="U52" s="1"/>
      <c r="V52" s="1"/>
      <c r="W52" s="1"/>
      <c r="X52" s="1"/>
    </row>
    <row r="53" spans="1:24" x14ac:dyDescent="0.2">
      <c r="A53" s="1" t="s">
        <v>51</v>
      </c>
      <c r="B53" s="1">
        <v>528.29999999999995</v>
      </c>
      <c r="C53" s="1">
        <v>208.8</v>
      </c>
      <c r="D53" s="1">
        <v>9.6</v>
      </c>
      <c r="E53" s="1">
        <v>13.2</v>
      </c>
      <c r="F53" s="1">
        <f t="shared" si="12"/>
        <v>501.9</v>
      </c>
      <c r="G53" s="4">
        <f t="shared" si="11"/>
        <v>52.28125</v>
      </c>
      <c r="H53" s="4">
        <f t="shared" si="13"/>
        <v>15.81818181818182</v>
      </c>
      <c r="I53" s="1">
        <f t="shared" si="14"/>
        <v>10330.56</v>
      </c>
      <c r="J53" s="4">
        <f t="shared" si="15"/>
        <v>1.375</v>
      </c>
      <c r="K53" s="7"/>
      <c r="L53" s="4">
        <f t="shared" si="16"/>
        <v>0.94451595998259041</v>
      </c>
      <c r="M53" s="28">
        <f t="shared" si="8"/>
        <v>1.2987094449760619</v>
      </c>
      <c r="N53" s="4">
        <f t="shared" si="17"/>
        <v>49.380475032839804</v>
      </c>
      <c r="O53" s="4">
        <f t="shared" si="18"/>
        <v>20.543222129621345</v>
      </c>
      <c r="P53" s="1">
        <f t="shared" si="9"/>
        <v>100</v>
      </c>
      <c r="Q53" s="4">
        <f t="shared" si="10"/>
        <v>43746.771427484542</v>
      </c>
      <c r="R53" s="1">
        <v>53</v>
      </c>
      <c r="S53" s="1"/>
      <c r="T53" s="1"/>
      <c r="U53" s="1"/>
      <c r="V53" s="1"/>
      <c r="W53" s="1"/>
      <c r="X53" s="1"/>
    </row>
    <row r="54" spans="1:24" x14ac:dyDescent="0.2">
      <c r="A54" s="1" t="s">
        <v>52</v>
      </c>
      <c r="B54" s="1">
        <v>533.1</v>
      </c>
      <c r="C54" s="1">
        <v>209.3</v>
      </c>
      <c r="D54" s="1">
        <v>10.1</v>
      </c>
      <c r="E54" s="1">
        <v>15.6</v>
      </c>
      <c r="F54" s="1">
        <f t="shared" si="12"/>
        <v>501.90000000000003</v>
      </c>
      <c r="G54" s="4">
        <f t="shared" si="11"/>
        <v>49.693069306930695</v>
      </c>
      <c r="H54" s="4">
        <f t="shared" si="13"/>
        <v>13.416666666666668</v>
      </c>
      <c r="I54" s="1">
        <f t="shared" si="14"/>
        <v>11599.35</v>
      </c>
      <c r="J54" s="4">
        <f t="shared" si="15"/>
        <v>1.5445544554455446</v>
      </c>
      <c r="K54" s="7"/>
      <c r="L54" s="4">
        <f t="shared" si="16"/>
        <v>0.93778773238744872</v>
      </c>
      <c r="M54" s="28">
        <f t="shared" si="8"/>
        <v>1.4484642203212079</v>
      </c>
      <c r="N54" s="4">
        <f t="shared" si="17"/>
        <v>46.601550780718867</v>
      </c>
      <c r="O54" s="4">
        <f t="shared" si="18"/>
        <v>19.433561622642873</v>
      </c>
      <c r="P54" s="1">
        <f t="shared" si="9"/>
        <v>100</v>
      </c>
      <c r="Q54" s="4">
        <f t="shared" si="10"/>
        <v>40413.946289732514</v>
      </c>
      <c r="R54" s="1">
        <v>54</v>
      </c>
      <c r="S54" s="1"/>
      <c r="T54" s="1"/>
      <c r="U54" s="1"/>
      <c r="V54" s="1"/>
      <c r="W54" s="1"/>
      <c r="X54" s="1"/>
    </row>
    <row r="55" spans="1:24" x14ac:dyDescent="0.2">
      <c r="A55" s="1" t="s">
        <v>53</v>
      </c>
      <c r="B55" s="1">
        <v>536.70000000000005</v>
      </c>
      <c r="C55" s="1">
        <v>210</v>
      </c>
      <c r="D55" s="1">
        <v>10.8</v>
      </c>
      <c r="E55" s="1">
        <v>17.399999999999999</v>
      </c>
      <c r="F55" s="1">
        <f t="shared" si="12"/>
        <v>501.90000000000003</v>
      </c>
      <c r="G55" s="4">
        <f t="shared" si="11"/>
        <v>46.472222222222221</v>
      </c>
      <c r="H55" s="4">
        <f t="shared" si="13"/>
        <v>12.068965517241381</v>
      </c>
      <c r="I55" s="1">
        <f t="shared" si="14"/>
        <v>12728.52</v>
      </c>
      <c r="J55" s="4">
        <f t="shared" si="15"/>
        <v>1.6111111111111109</v>
      </c>
      <c r="K55" s="7"/>
      <c r="L55" s="4">
        <f t="shared" si="16"/>
        <v>0.95727077614326805</v>
      </c>
      <c r="M55" s="28">
        <f t="shared" si="8"/>
        <v>1.5422695837863762</v>
      </c>
      <c r="N55" s="4">
        <f t="shared" si="17"/>
        <v>44.486500235769093</v>
      </c>
      <c r="O55" s="4">
        <f t="shared" si="18"/>
        <v>18.613598425007993</v>
      </c>
      <c r="P55" s="1">
        <f t="shared" si="9"/>
        <v>100</v>
      </c>
      <c r="Q55" s="4">
        <f t="shared" si="10"/>
        <v>37444.839721648968</v>
      </c>
      <c r="R55" s="1">
        <v>55</v>
      </c>
      <c r="S55" s="1"/>
      <c r="T55" s="1"/>
      <c r="U55" s="1"/>
      <c r="V55" s="1"/>
      <c r="W55" s="1"/>
      <c r="X55" s="1"/>
    </row>
    <row r="56" spans="1:24" x14ac:dyDescent="0.2">
      <c r="A56" s="1" t="s">
        <v>54</v>
      </c>
      <c r="B56" s="1">
        <v>539.5</v>
      </c>
      <c r="C56" s="1">
        <v>210.8</v>
      </c>
      <c r="D56" s="1">
        <v>11.6</v>
      </c>
      <c r="E56" s="1">
        <v>18.8</v>
      </c>
      <c r="F56" s="1">
        <f t="shared" si="12"/>
        <v>501.9</v>
      </c>
      <c r="G56" s="4">
        <f t="shared" si="11"/>
        <v>43.267241379310342</v>
      </c>
      <c r="H56" s="4">
        <f t="shared" si="13"/>
        <v>11.212765957446809</v>
      </c>
      <c r="I56" s="1">
        <f t="shared" si="14"/>
        <v>13748.12</v>
      </c>
      <c r="J56" s="4">
        <f t="shared" si="15"/>
        <v>1.6206896551724139</v>
      </c>
      <c r="K56" s="7"/>
      <c r="L56" s="4">
        <f t="shared" si="16"/>
        <v>0.98931895964362915</v>
      </c>
      <c r="M56" s="28">
        <f t="shared" si="8"/>
        <v>1.6033790035603646</v>
      </c>
      <c r="N56" s="4">
        <f t="shared" si="17"/>
        <v>42.805102228029092</v>
      </c>
      <c r="O56" s="4">
        <f t="shared" si="18"/>
        <v>17.978313508006643</v>
      </c>
      <c r="P56" s="1">
        <f t="shared" si="9"/>
        <v>100</v>
      </c>
      <c r="Q56" s="4">
        <f t="shared" si="10"/>
        <v>34902.557796105117</v>
      </c>
      <c r="R56" s="1">
        <v>56</v>
      </c>
      <c r="S56" s="1"/>
      <c r="T56" s="1"/>
      <c r="U56" s="1"/>
      <c r="V56" s="1"/>
      <c r="W56" s="1"/>
      <c r="X56" s="1"/>
    </row>
    <row r="57" spans="1:24" x14ac:dyDescent="0.2">
      <c r="A57" s="1" t="s">
        <v>55</v>
      </c>
      <c r="B57" s="1">
        <v>544.5</v>
      </c>
      <c r="C57" s="1">
        <v>211.9</v>
      </c>
      <c r="D57" s="1">
        <v>12.7</v>
      </c>
      <c r="E57" s="1">
        <v>21.3</v>
      </c>
      <c r="F57" s="1">
        <f t="shared" si="12"/>
        <v>501.9</v>
      </c>
      <c r="G57" s="4">
        <f t="shared" si="11"/>
        <v>39.519685039370081</v>
      </c>
      <c r="H57" s="4">
        <f t="shared" si="13"/>
        <v>9.9483568075117379</v>
      </c>
      <c r="I57" s="1">
        <f t="shared" si="14"/>
        <v>15401.07</v>
      </c>
      <c r="J57" s="4">
        <f t="shared" si="15"/>
        <v>1.6771653543307088</v>
      </c>
      <c r="K57" s="7"/>
      <c r="L57" s="4">
        <f t="shared" si="16"/>
        <v>1.0233596131509819</v>
      </c>
      <c r="M57" s="28">
        <f t="shared" si="8"/>
        <v>1.7163432881981036</v>
      </c>
      <c r="N57" s="4">
        <f t="shared" si="17"/>
        <v>40.442849593738416</v>
      </c>
      <c r="O57" s="4">
        <f t="shared" si="18"/>
        <v>17.074795435172685</v>
      </c>
      <c r="P57" s="1">
        <f t="shared" si="9"/>
        <v>100</v>
      </c>
      <c r="Q57" s="4">
        <f t="shared" si="10"/>
        <v>31699.991936180981</v>
      </c>
      <c r="R57" s="1">
        <v>57</v>
      </c>
      <c r="S57" s="1"/>
      <c r="T57" s="1"/>
      <c r="U57" s="1"/>
      <c r="V57" s="1"/>
      <c r="W57" s="1"/>
      <c r="X57" s="1"/>
    </row>
    <row r="58" spans="1:24" x14ac:dyDescent="0.2">
      <c r="A58" s="1" t="s">
        <v>56</v>
      </c>
      <c r="B58" s="1">
        <v>549.1</v>
      </c>
      <c r="C58" s="1">
        <v>213.9</v>
      </c>
      <c r="D58" s="1">
        <v>14.7</v>
      </c>
      <c r="E58" s="1">
        <v>23.6</v>
      </c>
      <c r="F58" s="1">
        <f t="shared" si="12"/>
        <v>501.90000000000003</v>
      </c>
      <c r="G58" s="4">
        <f t="shared" si="11"/>
        <v>34.142857142857146</v>
      </c>
      <c r="H58" s="4">
        <f t="shared" si="13"/>
        <v>9.0635593220338979</v>
      </c>
      <c r="I58" s="1">
        <f t="shared" si="14"/>
        <v>17474.010000000002</v>
      </c>
      <c r="J58" s="4">
        <f t="shared" si="15"/>
        <v>1.6054421768707485</v>
      </c>
      <c r="K58" s="7"/>
      <c r="L58" s="4">
        <f t="shared" si="16"/>
        <v>1.1120416278119352</v>
      </c>
      <c r="M58" s="28">
        <f t="shared" si="8"/>
        <v>1.785318531725284</v>
      </c>
      <c r="N58" s="4">
        <f t="shared" si="17"/>
        <v>37.968278435293222</v>
      </c>
      <c r="O58" s="4">
        <f t="shared" si="18"/>
        <v>16.181340421018568</v>
      </c>
      <c r="P58" s="1">
        <f t="shared" si="9"/>
        <v>99.999999999999986</v>
      </c>
      <c r="Q58" s="4">
        <f t="shared" si="10"/>
        <v>27914.840862556324</v>
      </c>
      <c r="R58" s="1">
        <v>58</v>
      </c>
      <c r="S58" s="1"/>
      <c r="T58" s="1"/>
      <c r="U58" s="1"/>
      <c r="V58" s="1"/>
      <c r="W58" s="1"/>
      <c r="X58" s="1"/>
    </row>
    <row r="59" spans="1:24" x14ac:dyDescent="0.2">
      <c r="A59" s="1" t="s">
        <v>57</v>
      </c>
      <c r="B59" s="1">
        <v>542.5</v>
      </c>
      <c r="C59" s="1">
        <v>312</v>
      </c>
      <c r="D59" s="1">
        <v>12.7</v>
      </c>
      <c r="E59" s="1">
        <v>20.3</v>
      </c>
      <c r="F59" s="1">
        <f t="shared" si="12"/>
        <v>501.9</v>
      </c>
      <c r="G59" s="4">
        <f t="shared" si="11"/>
        <v>39.519685039370081</v>
      </c>
      <c r="H59" s="4">
        <f t="shared" si="13"/>
        <v>15.369458128078817</v>
      </c>
      <c r="I59" s="1">
        <f t="shared" si="14"/>
        <v>19041.330000000002</v>
      </c>
      <c r="J59" s="4">
        <f t="shared" si="15"/>
        <v>1.5984251968503937</v>
      </c>
      <c r="K59" s="7"/>
      <c r="L59" s="4">
        <f t="shared" si="16"/>
        <v>0.92035437492958649</v>
      </c>
      <c r="M59" s="28">
        <f t="shared" si="8"/>
        <v>1.4711176229189453</v>
      </c>
      <c r="N59" s="4">
        <f t="shared" si="17"/>
        <v>36.372115021823582</v>
      </c>
      <c r="O59" s="4">
        <f t="shared" si="18"/>
        <v>22.610280706931572</v>
      </c>
      <c r="P59" s="1">
        <f t="shared" si="9"/>
        <v>100</v>
      </c>
      <c r="Q59" s="4">
        <f t="shared" si="10"/>
        <v>27520.14868087642</v>
      </c>
      <c r="R59" s="1">
        <v>59</v>
      </c>
      <c r="S59" s="1"/>
      <c r="T59" s="1"/>
      <c r="U59" s="1"/>
      <c r="V59" s="1"/>
      <c r="W59" s="1"/>
      <c r="X59" s="1"/>
    </row>
    <row r="60" spans="1:24" x14ac:dyDescent="0.2">
      <c r="A60" s="1" t="s">
        <v>58</v>
      </c>
      <c r="B60" s="1">
        <v>550.70000000000005</v>
      </c>
      <c r="C60" s="1">
        <v>314.5</v>
      </c>
      <c r="D60" s="1">
        <v>15.2</v>
      </c>
      <c r="E60" s="1">
        <v>24.4</v>
      </c>
      <c r="F60" s="1">
        <f t="shared" si="12"/>
        <v>501.90000000000003</v>
      </c>
      <c r="G60" s="4">
        <f t="shared" si="11"/>
        <v>33.019736842105267</v>
      </c>
      <c r="H60" s="4">
        <f t="shared" si="13"/>
        <v>12.889344262295083</v>
      </c>
      <c r="I60" s="1">
        <f t="shared" si="14"/>
        <v>22976.48</v>
      </c>
      <c r="J60" s="4">
        <f t="shared" si="15"/>
        <v>1.6052631578947367</v>
      </c>
      <c r="K60" s="7"/>
      <c r="L60" s="4">
        <f t="shared" si="16"/>
        <v>1.0027711719670662</v>
      </c>
      <c r="M60" s="28">
        <f t="shared" si="8"/>
        <v>1.6097116181576587</v>
      </c>
      <c r="N60" s="4">
        <f t="shared" si="17"/>
        <v>33.111240211202016</v>
      </c>
      <c r="O60" s="4">
        <f t="shared" si="18"/>
        <v>20.748127209450153</v>
      </c>
      <c r="P60" s="1">
        <f t="shared" si="9"/>
        <v>100</v>
      </c>
      <c r="Q60" s="4">
        <f t="shared" si="10"/>
        <v>23179.633849668018</v>
      </c>
      <c r="R60" s="1">
        <v>60</v>
      </c>
      <c r="S60" s="1"/>
      <c r="T60" s="1"/>
      <c r="U60" s="1"/>
      <c r="V60" s="1"/>
      <c r="W60" s="1"/>
      <c r="X60" s="1"/>
    </row>
    <row r="61" spans="1:24" x14ac:dyDescent="0.2">
      <c r="A61" s="1" t="s">
        <v>59</v>
      </c>
      <c r="B61" s="1">
        <v>560.29999999999995</v>
      </c>
      <c r="C61" s="1">
        <v>317.39999999999998</v>
      </c>
      <c r="D61" s="1">
        <v>18.3</v>
      </c>
      <c r="E61" s="1">
        <v>29.2</v>
      </c>
      <c r="F61" s="1">
        <f t="shared" si="12"/>
        <v>501.9</v>
      </c>
      <c r="G61" s="4">
        <f t="shared" si="11"/>
        <v>27.42622950819672</v>
      </c>
      <c r="H61" s="4">
        <f t="shared" si="13"/>
        <v>10.86986301369863</v>
      </c>
      <c r="I61" s="1">
        <f t="shared" si="14"/>
        <v>27720.93</v>
      </c>
      <c r="J61" s="4">
        <f t="shared" si="15"/>
        <v>1.5956284153005464</v>
      </c>
      <c r="K61" s="7"/>
      <c r="L61" s="4">
        <f t="shared" si="16"/>
        <v>1.0991252669358247</v>
      </c>
      <c r="M61" s="28">
        <f t="shared" si="8"/>
        <v>1.7537955078976</v>
      </c>
      <c r="N61" s="4">
        <f t="shared" si="17"/>
        <v>30.144861829239911</v>
      </c>
      <c r="O61" s="4">
        <f t="shared" si="18"/>
        <v>19.063516924886926</v>
      </c>
      <c r="P61" s="1">
        <f t="shared" si="9"/>
        <v>99.999999999999986</v>
      </c>
      <c r="Q61" s="4">
        <f t="shared" si="10"/>
        <v>19535.874307180478</v>
      </c>
      <c r="R61" s="1">
        <v>61</v>
      </c>
      <c r="S61" s="1"/>
      <c r="T61" s="1"/>
      <c r="U61" s="1"/>
      <c r="V61" s="1"/>
      <c r="W61" s="1"/>
      <c r="X61" s="1"/>
    </row>
    <row r="62" spans="1:24" x14ac:dyDescent="0.2">
      <c r="A62" s="1" t="s">
        <v>60</v>
      </c>
      <c r="B62" s="1">
        <v>577.1</v>
      </c>
      <c r="C62" s="1">
        <v>320.2</v>
      </c>
      <c r="D62" s="1">
        <v>21.1</v>
      </c>
      <c r="E62" s="1">
        <v>37.6</v>
      </c>
      <c r="F62" s="1">
        <f t="shared" si="12"/>
        <v>501.90000000000003</v>
      </c>
      <c r="G62" s="4">
        <f t="shared" si="11"/>
        <v>23.786729857819907</v>
      </c>
      <c r="H62" s="4">
        <f t="shared" si="13"/>
        <v>8.5159574468085104</v>
      </c>
      <c r="I62" s="1">
        <f t="shared" si="14"/>
        <v>34669.130000000005</v>
      </c>
      <c r="J62" s="4">
        <f t="shared" si="15"/>
        <v>1.7819905213270142</v>
      </c>
      <c r="K62" s="7"/>
      <c r="L62" s="4">
        <f t="shared" si="16"/>
        <v>1.1332115271845939</v>
      </c>
      <c r="M62" s="28">
        <f t="shared" si="8"/>
        <v>2.0193722001014565</v>
      </c>
      <c r="N62" s="4">
        <f t="shared" si="17"/>
        <v>26.955396468907477</v>
      </c>
      <c r="O62" s="4">
        <f t="shared" si="18"/>
        <v>17.196887725332083</v>
      </c>
      <c r="P62" s="1">
        <f t="shared" si="9"/>
        <v>100</v>
      </c>
      <c r="Q62" s="4">
        <f t="shared" si="10"/>
        <v>16450.425157988509</v>
      </c>
      <c r="R62" s="1">
        <v>62</v>
      </c>
      <c r="S62" s="1"/>
      <c r="T62" s="1"/>
      <c r="U62" s="1"/>
      <c r="V62" s="1"/>
      <c r="W62" s="1"/>
      <c r="X62" s="1"/>
    </row>
    <row r="63" spans="1:24" x14ac:dyDescent="0.2">
      <c r="A63" s="1" t="s">
        <v>61</v>
      </c>
      <c r="B63" s="1">
        <v>598.6</v>
      </c>
      <c r="C63" s="1">
        <v>177.9</v>
      </c>
      <c r="D63" s="1">
        <v>10</v>
      </c>
      <c r="E63" s="1">
        <v>12.8</v>
      </c>
      <c r="F63" s="1">
        <f t="shared" si="12"/>
        <v>573</v>
      </c>
      <c r="G63" s="4">
        <f t="shared" si="11"/>
        <v>57.3</v>
      </c>
      <c r="H63" s="4">
        <f t="shared" si="13"/>
        <v>13.8984375</v>
      </c>
      <c r="I63" s="1">
        <f t="shared" si="14"/>
        <v>10284.240000000002</v>
      </c>
      <c r="J63" s="4">
        <f t="shared" si="15"/>
        <v>1.28</v>
      </c>
      <c r="K63" s="7"/>
      <c r="L63" s="4">
        <f t="shared" si="16"/>
        <v>0.98608396906688578</v>
      </c>
      <c r="M63" s="28">
        <f t="shared" si="8"/>
        <v>1.2621874804056139</v>
      </c>
      <c r="N63" s="4">
        <f t="shared" si="17"/>
        <v>56.50261142753255</v>
      </c>
      <c r="O63" s="4">
        <f t="shared" si="18"/>
        <v>17.542433809699901</v>
      </c>
      <c r="P63" s="1">
        <f t="shared" si="9"/>
        <v>100.00000000000003</v>
      </c>
      <c r="Q63" s="4">
        <f t="shared" si="10"/>
        <v>51770.087283240624</v>
      </c>
      <c r="R63" s="1">
        <v>63</v>
      </c>
      <c r="S63" s="1"/>
      <c r="T63" s="1"/>
      <c r="U63" s="1"/>
      <c r="V63" s="1"/>
      <c r="W63" s="1"/>
      <c r="X63" s="1"/>
    </row>
    <row r="64" spans="1:24" x14ac:dyDescent="0.2">
      <c r="A64" s="1" t="s">
        <v>62</v>
      </c>
      <c r="B64" s="1">
        <v>603</v>
      </c>
      <c r="C64" s="1">
        <v>178.8</v>
      </c>
      <c r="D64" s="1">
        <v>10.9</v>
      </c>
      <c r="E64" s="1">
        <v>15</v>
      </c>
      <c r="F64" s="1">
        <f t="shared" si="12"/>
        <v>573</v>
      </c>
      <c r="G64" s="4">
        <f t="shared" si="11"/>
        <v>52.568807339449542</v>
      </c>
      <c r="H64" s="4">
        <f t="shared" si="13"/>
        <v>11.92</v>
      </c>
      <c r="I64" s="1">
        <f t="shared" si="14"/>
        <v>11609.7</v>
      </c>
      <c r="J64" s="4">
        <f t="shared" si="15"/>
        <v>1.3761467889908257</v>
      </c>
      <c r="K64" s="7"/>
      <c r="L64" s="4">
        <f t="shared" si="16"/>
        <v>1.0116167210092046</v>
      </c>
      <c r="M64" s="28">
        <f t="shared" si="8"/>
        <v>1.3921331023062449</v>
      </c>
      <c r="N64" s="4">
        <f t="shared" si="17"/>
        <v>53.179484508098554</v>
      </c>
      <c r="O64" s="4">
        <f t="shared" si="18"/>
        <v>16.594226579490439</v>
      </c>
      <c r="P64" s="1">
        <f t="shared" si="9"/>
        <v>100</v>
      </c>
      <c r="Q64" s="4">
        <f t="shared" si="10"/>
        <v>47084.592789827897</v>
      </c>
      <c r="R64" s="1">
        <v>64</v>
      </c>
      <c r="S64" s="1"/>
      <c r="T64" s="1"/>
      <c r="U64" s="1"/>
      <c r="V64" s="1"/>
      <c r="W64" s="1"/>
      <c r="X64" s="1"/>
    </row>
    <row r="65" spans="1:24" x14ac:dyDescent="0.2">
      <c r="A65" s="1" t="s">
        <v>63</v>
      </c>
      <c r="B65" s="1">
        <v>607.4</v>
      </c>
      <c r="C65" s="1">
        <v>179.2</v>
      </c>
      <c r="D65" s="1">
        <v>11.3</v>
      </c>
      <c r="E65" s="1">
        <v>17.2</v>
      </c>
      <c r="F65" s="1">
        <f t="shared" si="12"/>
        <v>573</v>
      </c>
      <c r="G65" s="4">
        <f t="shared" si="11"/>
        <v>50.707964601769909</v>
      </c>
      <c r="H65" s="4">
        <f t="shared" si="13"/>
        <v>10.41860465116279</v>
      </c>
      <c r="I65" s="1">
        <f t="shared" si="14"/>
        <v>12639.380000000001</v>
      </c>
      <c r="J65" s="4">
        <f t="shared" si="15"/>
        <v>1.5221238938053097</v>
      </c>
      <c r="K65" s="7"/>
      <c r="L65" s="4">
        <f t="shared" si="16"/>
        <v>1.0051145456424055</v>
      </c>
      <c r="M65" s="28">
        <f t="shared" si="8"/>
        <v>1.5299088659335729</v>
      </c>
      <c r="N65" s="4">
        <f t="shared" si="17"/>
        <v>50.967312801159146</v>
      </c>
      <c r="O65" s="4">
        <f t="shared" si="18"/>
        <v>15.939515626470712</v>
      </c>
      <c r="P65" s="1">
        <f t="shared" si="9"/>
        <v>99.999999999999972</v>
      </c>
      <c r="Q65" s="4">
        <f t="shared" si="10"/>
        <v>44702.358652119343</v>
      </c>
      <c r="R65" s="1">
        <v>65</v>
      </c>
      <c r="S65" s="1"/>
      <c r="T65" s="1"/>
      <c r="U65" s="1"/>
      <c r="V65" s="1"/>
      <c r="W65" s="1"/>
      <c r="X65" s="1"/>
    </row>
    <row r="66" spans="1:24" x14ac:dyDescent="0.2">
      <c r="A66" s="1" t="s">
        <v>64</v>
      </c>
      <c r="B66" s="1">
        <v>602.6</v>
      </c>
      <c r="C66" s="1">
        <v>227.6</v>
      </c>
      <c r="D66" s="1">
        <v>10.5</v>
      </c>
      <c r="E66" s="1">
        <v>14.8</v>
      </c>
      <c r="F66" s="1">
        <f t="shared" ref="F66:F97" si="19">B66-2*E66</f>
        <v>573</v>
      </c>
      <c r="G66" s="4">
        <f t="shared" si="11"/>
        <v>54.571428571428569</v>
      </c>
      <c r="H66" s="4">
        <f t="shared" ref="H66:H97" si="20">C66/E66</f>
        <v>15.378378378378377</v>
      </c>
      <c r="I66" s="1">
        <f t="shared" ref="I66:I97" si="21">F66*D66+2*C66*E66</f>
        <v>12753.46</v>
      </c>
      <c r="J66" s="4">
        <f t="shared" ref="J66:J97" si="22">E66/D66</f>
        <v>1.4095238095238096</v>
      </c>
      <c r="K66" s="7"/>
      <c r="L66" s="4">
        <f t="shared" ref="L66:L97" si="23">SQRT(100/(2*H66*J66*J66+G66))</f>
        <v>0.92976948141773619</v>
      </c>
      <c r="M66" s="28">
        <f t="shared" si="8"/>
        <v>1.3105322214269044</v>
      </c>
      <c r="N66" s="4">
        <f t="shared" ref="N66:N97" si="24">G66*L66</f>
        <v>50.738848843082174</v>
      </c>
      <c r="O66" s="4">
        <f t="shared" ref="O66:O97" si="25">H66*M66</f>
        <v>20.153860378159692</v>
      </c>
      <c r="P66" s="1">
        <f t="shared" si="9"/>
        <v>100</v>
      </c>
      <c r="Q66" s="4">
        <f t="shared" si="10"/>
        <v>45905.645678733228</v>
      </c>
      <c r="R66" s="1">
        <v>66</v>
      </c>
      <c r="S66" s="1"/>
      <c r="T66" s="1"/>
      <c r="U66" s="1"/>
      <c r="V66" s="1"/>
      <c r="W66" s="1"/>
      <c r="X66" s="1"/>
    </row>
    <row r="67" spans="1:24" x14ac:dyDescent="0.2">
      <c r="A67" s="1" t="s">
        <v>65</v>
      </c>
      <c r="B67" s="1">
        <v>607.6</v>
      </c>
      <c r="C67" s="1">
        <v>228.2</v>
      </c>
      <c r="D67" s="1">
        <v>11.1</v>
      </c>
      <c r="E67" s="1">
        <v>17.3</v>
      </c>
      <c r="F67" s="1">
        <f t="shared" si="19"/>
        <v>573</v>
      </c>
      <c r="G67" s="4">
        <f t="shared" si="11"/>
        <v>51.621621621621621</v>
      </c>
      <c r="H67" s="4">
        <f t="shared" si="20"/>
        <v>13.190751445086704</v>
      </c>
      <c r="I67" s="1">
        <f t="shared" si="21"/>
        <v>14256.02</v>
      </c>
      <c r="J67" s="4">
        <f t="shared" si="22"/>
        <v>1.5585585585585586</v>
      </c>
      <c r="K67" s="7"/>
      <c r="L67" s="4">
        <f t="shared" si="23"/>
        <v>0.92965932699706566</v>
      </c>
      <c r="M67" s="28">
        <f t="shared" ref="M67:M97" si="26">J67*L67</f>
        <v>1.4489285006350663</v>
      </c>
      <c r="N67" s="4">
        <f t="shared" si="24"/>
        <v>47.99052201525393</v>
      </c>
      <c r="O67" s="4">
        <f t="shared" si="25"/>
        <v>19.112455713579312</v>
      </c>
      <c r="P67" s="1">
        <f t="shared" ref="P67:P97" si="27">2*O67*M67+N67*L67</f>
        <v>100</v>
      </c>
      <c r="Q67" s="4">
        <f t="shared" ref="Q67:Q97" si="28">L67*N67*N67*N67/12 +2*(O67*M67*M67*M67/12  + O67*M67*(M67+N67)^2/4)</f>
        <v>42416.280509314667</v>
      </c>
      <c r="R67" s="1">
        <v>67</v>
      </c>
      <c r="S67" s="1"/>
      <c r="T67" s="1"/>
      <c r="U67" s="1"/>
      <c r="V67" s="1"/>
      <c r="W67" s="1"/>
      <c r="X67" s="1"/>
    </row>
    <row r="68" spans="1:24" x14ac:dyDescent="0.2">
      <c r="A68" s="1" t="s">
        <v>66</v>
      </c>
      <c r="B68" s="1">
        <v>612.20000000000005</v>
      </c>
      <c r="C68" s="1">
        <v>229</v>
      </c>
      <c r="D68" s="1">
        <v>11.9</v>
      </c>
      <c r="E68" s="1">
        <v>19.600000000000001</v>
      </c>
      <c r="F68" s="1">
        <f t="shared" si="19"/>
        <v>573</v>
      </c>
      <c r="G68" s="4">
        <f t="shared" si="11"/>
        <v>48.15126050420168</v>
      </c>
      <c r="H68" s="4">
        <f t="shared" si="20"/>
        <v>11.683673469387754</v>
      </c>
      <c r="I68" s="1">
        <f t="shared" si="21"/>
        <v>15795.5</v>
      </c>
      <c r="J68" s="4">
        <f t="shared" si="22"/>
        <v>1.6470588235294119</v>
      </c>
      <c r="K68" s="7"/>
      <c r="L68" s="4">
        <f t="shared" si="23"/>
        <v>0.94684801372246852</v>
      </c>
      <c r="M68" s="28">
        <f t="shared" si="26"/>
        <v>1.5595143755428895</v>
      </c>
      <c r="N68" s="4">
        <f t="shared" si="24"/>
        <v>45.591925366636509</v>
      </c>
      <c r="O68" s="4">
        <f t="shared" si="25"/>
        <v>18.220856734659268</v>
      </c>
      <c r="P68" s="1">
        <f t="shared" si="27"/>
        <v>100</v>
      </c>
      <c r="Q68" s="4">
        <f t="shared" si="28"/>
        <v>39076.835169571656</v>
      </c>
      <c r="R68" s="1">
        <v>68</v>
      </c>
      <c r="S68" s="1"/>
      <c r="T68" s="1"/>
      <c r="U68" s="1"/>
      <c r="V68" s="1"/>
      <c r="W68" s="1"/>
      <c r="X68" s="1"/>
    </row>
    <row r="69" spans="1:24" x14ac:dyDescent="0.2">
      <c r="A69" s="1" t="s">
        <v>67</v>
      </c>
      <c r="B69" s="1">
        <v>617.20000000000005</v>
      </c>
      <c r="C69" s="1">
        <v>230.2</v>
      </c>
      <c r="D69" s="1">
        <v>13.1</v>
      </c>
      <c r="E69" s="1">
        <v>22.1</v>
      </c>
      <c r="F69" s="1">
        <f t="shared" si="19"/>
        <v>573</v>
      </c>
      <c r="G69" s="4">
        <f t="shared" si="11"/>
        <v>43.74045801526718</v>
      </c>
      <c r="H69" s="4">
        <f t="shared" si="20"/>
        <v>10.41628959276018</v>
      </c>
      <c r="I69" s="1">
        <f t="shared" si="21"/>
        <v>17681.14</v>
      </c>
      <c r="J69" s="4">
        <f t="shared" si="22"/>
        <v>1.687022900763359</v>
      </c>
      <c r="K69" s="7"/>
      <c r="L69" s="4">
        <f t="shared" si="23"/>
        <v>0.98518131000861975</v>
      </c>
      <c r="M69" s="28">
        <f t="shared" si="26"/>
        <v>1.6620234313885878</v>
      </c>
      <c r="N69" s="4">
        <f t="shared" si="24"/>
        <v>43.092281727857952</v>
      </c>
      <c r="O69" s="4">
        <f t="shared" si="25"/>
        <v>17.312117371296509</v>
      </c>
      <c r="P69" s="1">
        <f t="shared" si="27"/>
        <v>100</v>
      </c>
      <c r="Q69" s="4">
        <f t="shared" si="28"/>
        <v>35398.316899397221</v>
      </c>
      <c r="R69" s="1">
        <v>69</v>
      </c>
      <c r="S69" s="1"/>
      <c r="T69" s="1"/>
      <c r="U69" s="1"/>
      <c r="V69" s="1"/>
      <c r="W69" s="1"/>
      <c r="X69" s="1"/>
    </row>
    <row r="70" spans="1:24" x14ac:dyDescent="0.2">
      <c r="A70" s="1" t="s">
        <v>68</v>
      </c>
      <c r="B70" s="1">
        <v>612.4</v>
      </c>
      <c r="C70" s="1">
        <v>304.8</v>
      </c>
      <c r="D70" s="1">
        <v>11.8</v>
      </c>
      <c r="E70" s="1">
        <v>19.7</v>
      </c>
      <c r="F70" s="1">
        <f t="shared" si="19"/>
        <v>573</v>
      </c>
      <c r="G70" s="4">
        <f t="shared" si="11"/>
        <v>48.559322033898304</v>
      </c>
      <c r="H70" s="4">
        <f t="shared" si="20"/>
        <v>15.472081218274113</v>
      </c>
      <c r="I70" s="1">
        <f t="shared" si="21"/>
        <v>18770.52</v>
      </c>
      <c r="J70" s="4">
        <f t="shared" si="22"/>
        <v>1.6694915254237286</v>
      </c>
      <c r="K70" s="7"/>
      <c r="L70" s="4">
        <f t="shared" si="23"/>
        <v>0.86127899415080578</v>
      </c>
      <c r="M70" s="28">
        <f t="shared" si="26"/>
        <v>1.4378979817602433</v>
      </c>
      <c r="N70" s="4">
        <f t="shared" si="24"/>
        <v>41.823124038000991</v>
      </c>
      <c r="O70" s="4">
        <f t="shared" si="25"/>
        <v>22.247274357386914</v>
      </c>
      <c r="P70" s="1">
        <f t="shared" si="27"/>
        <v>100</v>
      </c>
      <c r="Q70" s="4">
        <f t="shared" si="28"/>
        <v>35195.91455513033</v>
      </c>
      <c r="R70" s="1">
        <v>70</v>
      </c>
      <c r="S70" s="1"/>
      <c r="T70" s="1"/>
      <c r="U70" s="1"/>
      <c r="V70" s="1"/>
      <c r="W70" s="1"/>
      <c r="X70" s="1"/>
    </row>
    <row r="71" spans="1:24" x14ac:dyDescent="0.2">
      <c r="A71" s="1" t="s">
        <v>69</v>
      </c>
      <c r="B71" s="1">
        <v>620.20000000000005</v>
      </c>
      <c r="C71" s="1">
        <v>307.10000000000002</v>
      </c>
      <c r="D71" s="1">
        <v>14.1</v>
      </c>
      <c r="E71" s="1">
        <v>23.6</v>
      </c>
      <c r="F71" s="1">
        <f t="shared" si="19"/>
        <v>573</v>
      </c>
      <c r="G71" s="4">
        <f t="shared" si="11"/>
        <v>40.638297872340424</v>
      </c>
      <c r="H71" s="4">
        <f t="shared" si="20"/>
        <v>13.01271186440678</v>
      </c>
      <c r="I71" s="1">
        <f t="shared" si="21"/>
        <v>22574.420000000002</v>
      </c>
      <c r="J71" s="4">
        <f t="shared" si="22"/>
        <v>1.6737588652482271</v>
      </c>
      <c r="K71" s="7"/>
      <c r="L71" s="4">
        <f t="shared" si="23"/>
        <v>0.93844929461351334</v>
      </c>
      <c r="M71" s="28">
        <f t="shared" si="26"/>
        <v>1.5707378264453133</v>
      </c>
      <c r="N71" s="4">
        <f t="shared" si="24"/>
        <v>38.136981972591713</v>
      </c>
      <c r="O71" s="4">
        <f t="shared" si="25"/>
        <v>20.439558750057447</v>
      </c>
      <c r="P71" s="1">
        <f t="shared" si="27"/>
        <v>100</v>
      </c>
      <c r="Q71" s="4">
        <f t="shared" si="28"/>
        <v>29661.165192016335</v>
      </c>
      <c r="R71" s="1">
        <v>71</v>
      </c>
      <c r="S71" s="1"/>
      <c r="T71" s="1"/>
      <c r="U71" s="1"/>
      <c r="V71" s="1"/>
      <c r="W71" s="1"/>
      <c r="X71" s="1"/>
    </row>
    <row r="72" spans="1:24" x14ac:dyDescent="0.2">
      <c r="A72" s="1" t="s">
        <v>70</v>
      </c>
      <c r="B72" s="1">
        <v>635.79999999999995</v>
      </c>
      <c r="C72" s="1">
        <v>311.39999999999998</v>
      </c>
      <c r="D72" s="1">
        <v>18.399999999999999</v>
      </c>
      <c r="E72" s="1">
        <v>31.4</v>
      </c>
      <c r="F72" s="1">
        <f t="shared" si="19"/>
        <v>573</v>
      </c>
      <c r="G72" s="4">
        <f t="shared" ref="G72:G91" si="29">F72/D72</f>
        <v>31.14130434782609</v>
      </c>
      <c r="H72" s="4">
        <f t="shared" si="20"/>
        <v>9.9171974522292992</v>
      </c>
      <c r="I72" s="1">
        <f t="shared" si="21"/>
        <v>30099.119999999995</v>
      </c>
      <c r="J72" s="4">
        <f t="shared" si="22"/>
        <v>1.7065217391304348</v>
      </c>
      <c r="K72" s="7"/>
      <c r="L72" s="4">
        <f t="shared" si="23"/>
        <v>1.0605738720945472</v>
      </c>
      <c r="M72" s="28">
        <f t="shared" si="26"/>
        <v>1.8098923686830861</v>
      </c>
      <c r="N72" s="4">
        <f t="shared" si="24"/>
        <v>33.027653734248673</v>
      </c>
      <c r="O72" s="4">
        <f t="shared" si="25"/>
        <v>17.949059987513152</v>
      </c>
      <c r="P72" s="1">
        <f t="shared" si="27"/>
        <v>100.00000000000001</v>
      </c>
      <c r="Q72" s="4">
        <f t="shared" si="28"/>
        <v>22915.191860710693</v>
      </c>
      <c r="R72" s="1">
        <v>72</v>
      </c>
      <c r="S72" s="1"/>
      <c r="T72" s="1"/>
      <c r="U72" s="1"/>
      <c r="V72" s="1"/>
      <c r="W72" s="1"/>
      <c r="X72" s="1"/>
    </row>
    <row r="73" spans="1:24" x14ac:dyDescent="0.2">
      <c r="A73" s="1" t="s">
        <v>71</v>
      </c>
      <c r="B73" s="1">
        <v>677.9</v>
      </c>
      <c r="C73" s="1">
        <v>253</v>
      </c>
      <c r="D73" s="1">
        <v>11.7</v>
      </c>
      <c r="E73" s="1">
        <v>16.2</v>
      </c>
      <c r="F73" s="1">
        <f t="shared" si="19"/>
        <v>645.5</v>
      </c>
      <c r="G73" s="4">
        <f t="shared" si="29"/>
        <v>55.170940170940177</v>
      </c>
      <c r="H73" s="4">
        <f t="shared" si="20"/>
        <v>15.617283950617285</v>
      </c>
      <c r="I73" s="1">
        <f t="shared" si="21"/>
        <v>15749.55</v>
      </c>
      <c r="J73" s="4">
        <f t="shared" si="22"/>
        <v>1.3846153846153846</v>
      </c>
      <c r="K73" s="7"/>
      <c r="L73" s="4">
        <f t="shared" si="23"/>
        <v>0.93229163382787195</v>
      </c>
      <c r="M73" s="28">
        <f t="shared" si="26"/>
        <v>1.2908653391462841</v>
      </c>
      <c r="N73" s="4">
        <f t="shared" si="24"/>
        <v>51.43540595178559</v>
      </c>
      <c r="O73" s="4">
        <f t="shared" si="25"/>
        <v>20.1598105434574</v>
      </c>
      <c r="P73" s="1">
        <f t="shared" si="27"/>
        <v>99.999999999999972</v>
      </c>
      <c r="Q73" s="4">
        <f t="shared" si="28"/>
        <v>46752.806482764216</v>
      </c>
      <c r="R73" s="1">
        <v>73</v>
      </c>
      <c r="S73" s="1"/>
      <c r="T73" s="1"/>
      <c r="U73" s="1"/>
      <c r="V73" s="1"/>
      <c r="W73" s="1"/>
      <c r="X73" s="1"/>
    </row>
    <row r="74" spans="1:24" x14ac:dyDescent="0.2">
      <c r="A74" s="1" t="s">
        <v>72</v>
      </c>
      <c r="B74" s="1">
        <v>683.5</v>
      </c>
      <c r="C74" s="1">
        <v>253.7</v>
      </c>
      <c r="D74" s="1">
        <v>12.4</v>
      </c>
      <c r="E74" s="1">
        <v>19</v>
      </c>
      <c r="F74" s="1">
        <f t="shared" si="19"/>
        <v>645.5</v>
      </c>
      <c r="G74" s="4">
        <f t="shared" si="29"/>
        <v>52.056451612903224</v>
      </c>
      <c r="H74" s="4">
        <f t="shared" si="20"/>
        <v>13.352631578947367</v>
      </c>
      <c r="I74" s="1">
        <f t="shared" si="21"/>
        <v>17644.8</v>
      </c>
      <c r="J74" s="4">
        <f t="shared" si="22"/>
        <v>1.532258064516129</v>
      </c>
      <c r="K74" s="7"/>
      <c r="L74" s="4">
        <f t="shared" si="23"/>
        <v>0.93349783513263496</v>
      </c>
      <c r="M74" s="28">
        <f t="shared" si="26"/>
        <v>1.4303595860903278</v>
      </c>
      <c r="N74" s="4">
        <f t="shared" si="24"/>
        <v>48.594584885331926</v>
      </c>
      <c r="O74" s="4">
        <f t="shared" si="25"/>
        <v>19.099064578479794</v>
      </c>
      <c r="P74" s="1">
        <f t="shared" si="27"/>
        <v>100.00000000000001</v>
      </c>
      <c r="Q74" s="4">
        <f t="shared" si="28"/>
        <v>43118.356559669803</v>
      </c>
      <c r="R74" s="1">
        <v>74</v>
      </c>
      <c r="S74" s="1"/>
      <c r="T74" s="1"/>
      <c r="U74" s="1"/>
      <c r="V74" s="1"/>
      <c r="W74" s="1"/>
      <c r="X74" s="1"/>
    </row>
    <row r="75" spans="1:24" x14ac:dyDescent="0.2">
      <c r="A75" s="1" t="s">
        <v>73</v>
      </c>
      <c r="B75" s="1">
        <v>687.5</v>
      </c>
      <c r="C75" s="1">
        <v>254.5</v>
      </c>
      <c r="D75" s="1">
        <v>13.2</v>
      </c>
      <c r="E75" s="1">
        <v>21</v>
      </c>
      <c r="F75" s="1">
        <f t="shared" si="19"/>
        <v>645.5</v>
      </c>
      <c r="G75" s="4">
        <f t="shared" si="29"/>
        <v>48.901515151515156</v>
      </c>
      <c r="H75" s="4">
        <f t="shared" si="20"/>
        <v>12.119047619047619</v>
      </c>
      <c r="I75" s="1">
        <f t="shared" si="21"/>
        <v>19209.599999999999</v>
      </c>
      <c r="J75" s="4">
        <f t="shared" si="22"/>
        <v>1.5909090909090911</v>
      </c>
      <c r="K75" s="7"/>
      <c r="L75" s="4">
        <f t="shared" si="23"/>
        <v>0.95238987644851569</v>
      </c>
      <c r="M75" s="28">
        <f t="shared" si="26"/>
        <v>1.5151657125317297</v>
      </c>
      <c r="N75" s="4">
        <f t="shared" si="24"/>
        <v>46.573307973296735</v>
      </c>
      <c r="O75" s="4">
        <f t="shared" si="25"/>
        <v>18.362365420920248</v>
      </c>
      <c r="P75" s="1">
        <f t="shared" si="27"/>
        <v>100</v>
      </c>
      <c r="Q75" s="4">
        <f t="shared" si="28"/>
        <v>40197.488841045641</v>
      </c>
      <c r="R75" s="1">
        <v>75</v>
      </c>
      <c r="S75" s="1"/>
      <c r="T75" s="1"/>
      <c r="U75" s="1"/>
      <c r="V75" s="1"/>
      <c r="W75" s="1"/>
      <c r="X75" s="1"/>
    </row>
    <row r="76" spans="1:24" x14ac:dyDescent="0.2">
      <c r="A76" s="1" t="s">
        <v>74</v>
      </c>
      <c r="B76" s="1">
        <v>692.9</v>
      </c>
      <c r="C76" s="1">
        <v>255.8</v>
      </c>
      <c r="D76" s="1">
        <v>14.5</v>
      </c>
      <c r="E76" s="1">
        <v>23.7</v>
      </c>
      <c r="F76" s="1">
        <f t="shared" si="19"/>
        <v>645.5</v>
      </c>
      <c r="G76" s="4">
        <f t="shared" si="29"/>
        <v>44.517241379310342</v>
      </c>
      <c r="H76" s="4">
        <f t="shared" si="20"/>
        <v>10.793248945147679</v>
      </c>
      <c r="I76" s="1">
        <f t="shared" si="21"/>
        <v>21484.67</v>
      </c>
      <c r="J76" s="4">
        <f t="shared" si="22"/>
        <v>1.6344827586206896</v>
      </c>
      <c r="K76" s="7"/>
      <c r="L76" s="4">
        <f t="shared" si="23"/>
        <v>0.98924453229997511</v>
      </c>
      <c r="M76" s="28">
        <f t="shared" si="26"/>
        <v>1.6169031321040972</v>
      </c>
      <c r="N76" s="4">
        <f t="shared" si="24"/>
        <v>44.03843762756096</v>
      </c>
      <c r="O76" s="4">
        <f t="shared" si="25"/>
        <v>17.451638024988526</v>
      </c>
      <c r="P76" s="1">
        <f t="shared" si="27"/>
        <v>99.999999999999986</v>
      </c>
      <c r="Q76" s="4">
        <f t="shared" si="28"/>
        <v>36461.566535751153</v>
      </c>
      <c r="R76" s="1">
        <v>76</v>
      </c>
      <c r="S76" s="1"/>
      <c r="T76" s="1"/>
      <c r="U76" s="1"/>
      <c r="V76" s="1"/>
      <c r="W76" s="1"/>
      <c r="X76" s="1"/>
    </row>
    <row r="77" spans="1:24" s="10" customFormat="1" x14ac:dyDescent="0.2">
      <c r="A77" s="9" t="s">
        <v>75</v>
      </c>
      <c r="B77" s="9">
        <v>750</v>
      </c>
      <c r="C77" s="9">
        <v>264.39999999999998</v>
      </c>
      <c r="D77" s="9">
        <v>12</v>
      </c>
      <c r="E77" s="9">
        <v>15.5</v>
      </c>
      <c r="F77" s="9">
        <f t="shared" si="19"/>
        <v>719</v>
      </c>
      <c r="G77" s="8">
        <f t="shared" si="29"/>
        <v>59.916666666666664</v>
      </c>
      <c r="H77" s="8">
        <f t="shared" si="20"/>
        <v>17.058064516129029</v>
      </c>
      <c r="I77" s="9">
        <f t="shared" si="21"/>
        <v>16824.400000000001</v>
      </c>
      <c r="J77" s="8">
        <f t="shared" si="22"/>
        <v>1.2916666666666667</v>
      </c>
      <c r="K77" s="8"/>
      <c r="L77" s="4">
        <f t="shared" si="23"/>
        <v>0.92514850949864513</v>
      </c>
      <c r="M77" s="28">
        <f t="shared" si="26"/>
        <v>1.19498349143575</v>
      </c>
      <c r="N77" s="8">
        <f t="shared" si="24"/>
        <v>55.431814860793821</v>
      </c>
      <c r="O77" s="8">
        <f t="shared" si="25"/>
        <v>20.384105492620144</v>
      </c>
      <c r="P77" s="9">
        <f t="shared" si="27"/>
        <v>99.999999999999986</v>
      </c>
      <c r="Q77" s="8">
        <f t="shared" si="28"/>
        <v>52191.275942695662</v>
      </c>
      <c r="R77" s="9">
        <v>77</v>
      </c>
      <c r="S77" s="9"/>
      <c r="T77" s="9"/>
      <c r="U77" s="9"/>
      <c r="V77" s="9"/>
      <c r="W77" s="9"/>
      <c r="X77" s="9"/>
    </row>
    <row r="78" spans="1:24" x14ac:dyDescent="0.2">
      <c r="A78" s="1" t="s">
        <v>76</v>
      </c>
      <c r="B78" s="1">
        <v>754</v>
      </c>
      <c r="C78" s="1">
        <v>265.2</v>
      </c>
      <c r="D78" s="1">
        <v>12.8</v>
      </c>
      <c r="E78" s="1">
        <v>17.5</v>
      </c>
      <c r="F78" s="1">
        <f t="shared" si="19"/>
        <v>719</v>
      </c>
      <c r="G78" s="4">
        <f t="shared" si="29"/>
        <v>56.171875</v>
      </c>
      <c r="H78" s="4">
        <f t="shared" si="20"/>
        <v>15.154285714285713</v>
      </c>
      <c r="I78" s="1">
        <f t="shared" si="21"/>
        <v>18485.2</v>
      </c>
      <c r="J78" s="4">
        <f t="shared" si="22"/>
        <v>1.3671875</v>
      </c>
      <c r="K78" s="7"/>
      <c r="L78" s="4">
        <f t="shared" si="23"/>
        <v>0.94145137217519526</v>
      </c>
      <c r="M78" s="28">
        <f t="shared" si="26"/>
        <v>1.2871405478957747</v>
      </c>
      <c r="N78" s="4">
        <f t="shared" si="24"/>
        <v>52.883088796403548</v>
      </c>
      <c r="O78" s="4">
        <f t="shared" si="25"/>
        <v>19.505695617254823</v>
      </c>
      <c r="P78" s="1">
        <f t="shared" si="27"/>
        <v>99.999999999999986</v>
      </c>
      <c r="Q78" s="4">
        <f t="shared" si="28"/>
        <v>48446.381478848052</v>
      </c>
      <c r="R78" s="1">
        <v>78</v>
      </c>
      <c r="S78" s="1"/>
      <c r="T78" s="1"/>
      <c r="U78" s="1"/>
      <c r="V78" s="1"/>
      <c r="W78" s="1"/>
      <c r="X78" s="1"/>
    </row>
    <row r="79" spans="1:24" x14ac:dyDescent="0.2">
      <c r="A79" s="1" t="s">
        <v>77</v>
      </c>
      <c r="B79" s="1">
        <v>762.2</v>
      </c>
      <c r="C79" s="1">
        <v>266.7</v>
      </c>
      <c r="D79" s="1">
        <v>14.3</v>
      </c>
      <c r="E79" s="1">
        <v>21.6</v>
      </c>
      <c r="F79" s="1">
        <f t="shared" si="19"/>
        <v>719</v>
      </c>
      <c r="G79" s="4">
        <f t="shared" si="29"/>
        <v>50.27972027972028</v>
      </c>
      <c r="H79" s="4">
        <f t="shared" si="20"/>
        <v>12.347222222222221</v>
      </c>
      <c r="I79" s="1">
        <f t="shared" si="21"/>
        <v>21803.14</v>
      </c>
      <c r="J79" s="4">
        <f t="shared" si="22"/>
        <v>1.5104895104895104</v>
      </c>
      <c r="K79" s="7"/>
      <c r="L79" s="4">
        <f t="shared" si="23"/>
        <v>0.968448466366435</v>
      </c>
      <c r="M79" s="28">
        <f t="shared" si="26"/>
        <v>1.4628312498961535</v>
      </c>
      <c r="N79" s="4">
        <f t="shared" si="24"/>
        <v>48.693317994228444</v>
      </c>
      <c r="O79" s="4">
        <f t="shared" si="25"/>
        <v>18.061902516078895</v>
      </c>
      <c r="P79" s="1">
        <f t="shared" si="27"/>
        <v>100.00000000000001</v>
      </c>
      <c r="Q79" s="4">
        <f t="shared" si="28"/>
        <v>42560.509776936364</v>
      </c>
      <c r="R79" s="1">
        <v>79</v>
      </c>
      <c r="S79" s="1"/>
      <c r="T79" s="1"/>
      <c r="U79" s="1"/>
      <c r="V79" s="1"/>
      <c r="W79" s="1"/>
      <c r="X79" s="1"/>
    </row>
    <row r="80" spans="1:24" x14ac:dyDescent="0.2">
      <c r="A80" s="1" t="s">
        <v>78</v>
      </c>
      <c r="B80" s="1">
        <v>769.8</v>
      </c>
      <c r="C80" s="1">
        <v>268</v>
      </c>
      <c r="D80" s="1">
        <v>15.6</v>
      </c>
      <c r="E80" s="1">
        <v>25.4</v>
      </c>
      <c r="F80" s="1">
        <f t="shared" si="19"/>
        <v>719</v>
      </c>
      <c r="G80" s="4">
        <f t="shared" si="29"/>
        <v>46.089743589743591</v>
      </c>
      <c r="H80" s="4">
        <f t="shared" si="20"/>
        <v>10.551181102362206</v>
      </c>
      <c r="I80" s="1">
        <f t="shared" si="21"/>
        <v>24830.799999999999</v>
      </c>
      <c r="J80" s="4">
        <f t="shared" si="22"/>
        <v>1.6282051282051282</v>
      </c>
      <c r="K80" s="7"/>
      <c r="L80" s="4">
        <f t="shared" si="23"/>
        <v>0.98998643171385325</v>
      </c>
      <c r="M80" s="28">
        <f t="shared" si="26"/>
        <v>1.6119009849699919</v>
      </c>
      <c r="N80" s="4">
        <f t="shared" si="24"/>
        <v>45.628220795016702</v>
      </c>
      <c r="O80" s="4">
        <f t="shared" si="25"/>
        <v>17.007459211494403</v>
      </c>
      <c r="P80" s="1">
        <f t="shared" si="27"/>
        <v>100</v>
      </c>
      <c r="Q80" s="4">
        <f t="shared" si="28"/>
        <v>38438.168746096024</v>
      </c>
      <c r="R80" s="1">
        <v>80</v>
      </c>
      <c r="S80" s="1"/>
      <c r="T80" s="1"/>
      <c r="U80" s="1"/>
      <c r="V80" s="1"/>
      <c r="W80" s="1"/>
      <c r="X80" s="1"/>
    </row>
    <row r="81" spans="1:24" x14ac:dyDescent="0.2">
      <c r="A81" s="1" t="s">
        <v>79</v>
      </c>
      <c r="B81" s="1">
        <v>834.9</v>
      </c>
      <c r="C81" s="1">
        <v>291.7</v>
      </c>
      <c r="D81" s="1">
        <v>14</v>
      </c>
      <c r="E81" s="1">
        <v>18.8</v>
      </c>
      <c r="F81" s="1">
        <f t="shared" si="19"/>
        <v>797.3</v>
      </c>
      <c r="G81" s="4">
        <f t="shared" si="29"/>
        <v>56.949999999999996</v>
      </c>
      <c r="H81" s="4">
        <f t="shared" si="20"/>
        <v>15.515957446808509</v>
      </c>
      <c r="I81" s="1">
        <f t="shared" si="21"/>
        <v>22130.12</v>
      </c>
      <c r="J81" s="4">
        <f t="shared" si="22"/>
        <v>1.342857142857143</v>
      </c>
      <c r="K81" s="7"/>
      <c r="L81" s="4">
        <f t="shared" si="23"/>
        <v>0.94110081871953133</v>
      </c>
      <c r="M81" s="28">
        <f t="shared" si="26"/>
        <v>1.263763956566228</v>
      </c>
      <c r="N81" s="4">
        <f t="shared" si="24"/>
        <v>53.595691626077304</v>
      </c>
      <c r="O81" s="4">
        <f t="shared" si="25"/>
        <v>19.608507772891951</v>
      </c>
      <c r="P81" s="1">
        <f t="shared" si="27"/>
        <v>100.00000000000001</v>
      </c>
      <c r="Q81" s="4">
        <f t="shared" si="28"/>
        <v>49369.649220432046</v>
      </c>
      <c r="R81" s="1">
        <v>81</v>
      </c>
      <c r="S81" s="1"/>
      <c r="T81" s="1"/>
      <c r="U81" s="1"/>
      <c r="V81" s="1"/>
      <c r="W81" s="1"/>
      <c r="X81" s="1"/>
    </row>
    <row r="82" spans="1:24" x14ac:dyDescent="0.2">
      <c r="A82" s="1" t="s">
        <v>80</v>
      </c>
      <c r="B82" s="1">
        <v>840.7</v>
      </c>
      <c r="C82" s="1">
        <v>292.39999999999998</v>
      </c>
      <c r="D82" s="1">
        <v>14.7</v>
      </c>
      <c r="E82" s="1">
        <v>21.7</v>
      </c>
      <c r="F82" s="1">
        <f t="shared" si="19"/>
        <v>797.30000000000007</v>
      </c>
      <c r="G82" s="4">
        <f t="shared" si="29"/>
        <v>54.238095238095248</v>
      </c>
      <c r="H82" s="4">
        <f t="shared" si="20"/>
        <v>13.474654377880183</v>
      </c>
      <c r="I82" s="1">
        <f t="shared" si="21"/>
        <v>24410.47</v>
      </c>
      <c r="J82" s="4">
        <f t="shared" si="22"/>
        <v>1.4761904761904763</v>
      </c>
      <c r="K82" s="7"/>
      <c r="L82" s="4">
        <f t="shared" si="23"/>
        <v>0.94086922643555382</v>
      </c>
      <c r="M82" s="28">
        <f t="shared" si="26"/>
        <v>1.3889021914048651</v>
      </c>
      <c r="N82" s="4">
        <f t="shared" si="24"/>
        <v>51.030954710004572</v>
      </c>
      <c r="O82" s="4">
        <f t="shared" si="25"/>
        <v>18.714976993860947</v>
      </c>
      <c r="P82" s="1">
        <f t="shared" si="27"/>
        <v>100</v>
      </c>
      <c r="Q82" s="4">
        <f t="shared" si="28"/>
        <v>46140.605489850379</v>
      </c>
      <c r="R82" s="1">
        <v>82</v>
      </c>
      <c r="S82" s="1"/>
      <c r="T82" s="1"/>
      <c r="U82" s="1"/>
      <c r="V82" s="1"/>
      <c r="W82" s="1"/>
      <c r="X82" s="1"/>
    </row>
    <row r="83" spans="1:24" x14ac:dyDescent="0.2">
      <c r="A83" s="1" t="s">
        <v>81</v>
      </c>
      <c r="B83" s="1">
        <v>850.9</v>
      </c>
      <c r="C83" s="1">
        <v>293.8</v>
      </c>
      <c r="D83" s="1">
        <v>16.100000000000001</v>
      </c>
      <c r="E83" s="1">
        <v>26.8</v>
      </c>
      <c r="F83" s="1">
        <f t="shared" si="19"/>
        <v>797.3</v>
      </c>
      <c r="G83" s="4">
        <f t="shared" si="29"/>
        <v>49.521739130434774</v>
      </c>
      <c r="H83" s="4">
        <f t="shared" si="20"/>
        <v>10.962686567164178</v>
      </c>
      <c r="I83" s="1">
        <f t="shared" si="21"/>
        <v>28584.21</v>
      </c>
      <c r="J83" s="4">
        <f t="shared" si="22"/>
        <v>1.6645962732919253</v>
      </c>
      <c r="K83" s="7"/>
      <c r="L83" s="4">
        <f t="shared" si="23"/>
        <v>0.95227586859022617</v>
      </c>
      <c r="M83" s="28">
        <f t="shared" si="26"/>
        <v>1.5851548620011215</v>
      </c>
      <c r="N83" s="4">
        <f t="shared" si="24"/>
        <v>47.158357144533369</v>
      </c>
      <c r="O83" s="4">
        <f t="shared" si="25"/>
        <v>17.377555912534682</v>
      </c>
      <c r="P83" s="1">
        <f t="shared" si="27"/>
        <v>99.999999999999986</v>
      </c>
      <c r="Q83" s="4">
        <f t="shared" si="28"/>
        <v>41057.930080602855</v>
      </c>
      <c r="R83" s="1">
        <v>83</v>
      </c>
      <c r="S83" s="1"/>
      <c r="T83" s="1"/>
      <c r="U83" s="1"/>
      <c r="V83" s="1"/>
      <c r="W83" s="1"/>
      <c r="X83" s="1"/>
    </row>
    <row r="84" spans="1:24" x14ac:dyDescent="0.2">
      <c r="A84" s="1" t="s">
        <v>82</v>
      </c>
      <c r="B84" s="1">
        <v>903</v>
      </c>
      <c r="C84" s="1">
        <v>303.3</v>
      </c>
      <c r="D84" s="1">
        <v>15.1</v>
      </c>
      <c r="E84" s="1">
        <v>20.2</v>
      </c>
      <c r="F84" s="1">
        <f t="shared" si="19"/>
        <v>862.6</v>
      </c>
      <c r="G84" s="4">
        <f t="shared" si="29"/>
        <v>57.12582781456954</v>
      </c>
      <c r="H84" s="4">
        <f t="shared" si="20"/>
        <v>15.014851485148515</v>
      </c>
      <c r="I84" s="1">
        <f t="shared" si="21"/>
        <v>25278.58</v>
      </c>
      <c r="J84" s="4">
        <f t="shared" si="22"/>
        <v>1.3377483443708609</v>
      </c>
      <c r="K84" s="7"/>
      <c r="L84" s="4">
        <f t="shared" si="23"/>
        <v>0.9497309917330099</v>
      </c>
      <c r="M84" s="28">
        <f t="shared" si="26"/>
        <v>1.2705010617885297</v>
      </c>
      <c r="N84" s="4">
        <f t="shared" si="24"/>
        <v>54.254169103900288</v>
      </c>
      <c r="O84" s="4">
        <f t="shared" si="25"/>
        <v>19.076384754478273</v>
      </c>
      <c r="P84" s="1">
        <f t="shared" si="27"/>
        <v>99.999999999999972</v>
      </c>
      <c r="Q84" s="4">
        <f t="shared" si="28"/>
        <v>50006.22978711778</v>
      </c>
      <c r="R84" s="1">
        <v>84</v>
      </c>
      <c r="S84" s="1"/>
      <c r="T84" s="1"/>
      <c r="U84" s="1"/>
      <c r="V84" s="1"/>
      <c r="W84" s="1"/>
      <c r="X84" s="1"/>
    </row>
    <row r="85" spans="1:24" x14ac:dyDescent="0.2">
      <c r="A85" s="1" t="s">
        <v>83</v>
      </c>
      <c r="B85" s="1">
        <v>910.4</v>
      </c>
      <c r="C85" s="1">
        <v>304.10000000000002</v>
      </c>
      <c r="D85" s="1">
        <v>15.9</v>
      </c>
      <c r="E85" s="1">
        <v>23.9</v>
      </c>
      <c r="F85" s="1">
        <f t="shared" si="19"/>
        <v>862.6</v>
      </c>
      <c r="G85" s="4">
        <f t="shared" si="29"/>
        <v>54.251572327044023</v>
      </c>
      <c r="H85" s="4">
        <f t="shared" si="20"/>
        <v>12.723849372384938</v>
      </c>
      <c r="I85" s="1">
        <f t="shared" si="21"/>
        <v>28251.32</v>
      </c>
      <c r="J85" s="4">
        <f t="shared" si="22"/>
        <v>1.5031446540880502</v>
      </c>
      <c r="K85" s="7"/>
      <c r="L85" s="4">
        <f t="shared" si="23"/>
        <v>0.94597084622121663</v>
      </c>
      <c r="M85" s="28">
        <f t="shared" si="26"/>
        <v>1.4219310204205708</v>
      </c>
      <c r="N85" s="4">
        <f t="shared" si="24"/>
        <v>51.320405783045373</v>
      </c>
      <c r="O85" s="4">
        <f t="shared" si="25"/>
        <v>18.092436121752954</v>
      </c>
      <c r="P85" s="1">
        <f t="shared" si="27"/>
        <v>100</v>
      </c>
      <c r="Q85" s="4">
        <f t="shared" si="28"/>
        <v>46445.971187123905</v>
      </c>
      <c r="R85" s="1">
        <v>85</v>
      </c>
      <c r="S85" s="1"/>
      <c r="T85" s="1"/>
      <c r="U85" s="1"/>
      <c r="V85" s="1"/>
      <c r="W85" s="1"/>
      <c r="X85" s="1"/>
    </row>
    <row r="86" spans="1:24" x14ac:dyDescent="0.2">
      <c r="A86" s="1" t="s">
        <v>84</v>
      </c>
      <c r="B86" s="1">
        <v>918.4</v>
      </c>
      <c r="C86" s="1">
        <v>305.5</v>
      </c>
      <c r="D86" s="1">
        <v>17.3</v>
      </c>
      <c r="E86" s="1">
        <v>27.9</v>
      </c>
      <c r="F86" s="1">
        <f t="shared" si="19"/>
        <v>862.6</v>
      </c>
      <c r="G86" s="4">
        <f t="shared" si="29"/>
        <v>49.861271676300575</v>
      </c>
      <c r="H86" s="4">
        <f t="shared" si="20"/>
        <v>10.949820788530467</v>
      </c>
      <c r="I86" s="1">
        <f t="shared" si="21"/>
        <v>31969.879999999997</v>
      </c>
      <c r="J86" s="4">
        <f t="shared" si="22"/>
        <v>1.6127167630057802</v>
      </c>
      <c r="K86" s="7"/>
      <c r="L86" s="4">
        <f t="shared" si="23"/>
        <v>0.96755486297734827</v>
      </c>
      <c r="M86" s="28">
        <f t="shared" si="26"/>
        <v>1.5603919466513303</v>
      </c>
      <c r="N86" s="4">
        <f t="shared" si="24"/>
        <v>48.243515884639336</v>
      </c>
      <c r="O86" s="4">
        <f t="shared" si="25"/>
        <v>17.086012175698258</v>
      </c>
      <c r="P86" s="1">
        <f t="shared" si="27"/>
        <v>100.00000000000001</v>
      </c>
      <c r="Q86" s="4">
        <f t="shared" si="28"/>
        <v>42129.416491953685</v>
      </c>
      <c r="R86" s="1">
        <v>86</v>
      </c>
      <c r="S86" s="1"/>
      <c r="T86" s="1"/>
      <c r="U86" s="1"/>
      <c r="V86" s="1"/>
      <c r="W86" s="1"/>
      <c r="X86" s="1"/>
    </row>
    <row r="87" spans="1:24" x14ac:dyDescent="0.2">
      <c r="A87" s="1" t="s">
        <v>85</v>
      </c>
      <c r="B87" s="1">
        <v>926.6</v>
      </c>
      <c r="C87" s="1">
        <v>307.7</v>
      </c>
      <c r="D87" s="1">
        <v>19.5</v>
      </c>
      <c r="E87" s="1">
        <v>32</v>
      </c>
      <c r="F87" s="1">
        <f t="shared" si="19"/>
        <v>862.6</v>
      </c>
      <c r="G87" s="4">
        <f t="shared" si="29"/>
        <v>44.235897435897435</v>
      </c>
      <c r="H87" s="4">
        <f t="shared" si="20"/>
        <v>9.6156249999999996</v>
      </c>
      <c r="I87" s="1">
        <f t="shared" si="21"/>
        <v>36513.5</v>
      </c>
      <c r="J87" s="4">
        <f t="shared" si="22"/>
        <v>1.641025641025641</v>
      </c>
      <c r="K87" s="7"/>
      <c r="L87" s="4">
        <f t="shared" si="23"/>
        <v>1.0204879461242637</v>
      </c>
      <c r="M87" s="28">
        <f t="shared" si="26"/>
        <v>1.6746468859475097</v>
      </c>
      <c r="N87" s="4">
        <f t="shared" si="24"/>
        <v>45.14220011932256</v>
      </c>
      <c r="O87" s="4">
        <f t="shared" si="25"/>
        <v>16.102776462689022</v>
      </c>
      <c r="P87" s="1">
        <f t="shared" si="27"/>
        <v>100.00000000000003</v>
      </c>
      <c r="Q87" s="4">
        <f t="shared" si="28"/>
        <v>37388.410578895375</v>
      </c>
      <c r="R87" s="1">
        <v>87</v>
      </c>
      <c r="S87" s="1"/>
      <c r="T87" s="1"/>
      <c r="U87" s="1"/>
      <c r="V87" s="1"/>
      <c r="W87" s="1"/>
      <c r="X87" s="1"/>
    </row>
    <row r="88" spans="1:24" x14ac:dyDescent="0.2">
      <c r="A88" s="1" t="s">
        <v>86</v>
      </c>
      <c r="B88" s="1">
        <v>911.8</v>
      </c>
      <c r="C88" s="1">
        <v>418.5</v>
      </c>
      <c r="D88" s="1">
        <v>19.399999999999999</v>
      </c>
      <c r="E88" s="1">
        <v>32</v>
      </c>
      <c r="F88" s="1">
        <f t="shared" si="19"/>
        <v>847.8</v>
      </c>
      <c r="G88" s="4">
        <f t="shared" si="29"/>
        <v>43.701030927835049</v>
      </c>
      <c r="H88" s="4">
        <f t="shared" si="20"/>
        <v>13.078125</v>
      </c>
      <c r="I88" s="1">
        <f t="shared" si="21"/>
        <v>43231.32</v>
      </c>
      <c r="J88" s="4">
        <f t="shared" si="22"/>
        <v>1.6494845360824744</v>
      </c>
      <c r="K88" s="7"/>
      <c r="L88" s="4">
        <f t="shared" si="23"/>
        <v>0.93304476774333234</v>
      </c>
      <c r="M88" s="28">
        <f t="shared" si="26"/>
        <v>1.5390429158652905</v>
      </c>
      <c r="N88" s="4">
        <f t="shared" si="24"/>
        <v>40.775018252206038</v>
      </c>
      <c r="O88" s="4">
        <f t="shared" si="25"/>
        <v>20.127795634050752</v>
      </c>
      <c r="P88" s="1">
        <f t="shared" si="27"/>
        <v>99.999999999999986</v>
      </c>
      <c r="Q88" s="4">
        <f t="shared" si="28"/>
        <v>33015.689720666596</v>
      </c>
      <c r="R88" s="1">
        <v>88</v>
      </c>
      <c r="S88" s="1"/>
      <c r="T88" s="1"/>
      <c r="U88" s="1"/>
      <c r="V88" s="1"/>
      <c r="W88" s="1"/>
      <c r="X88" s="1"/>
    </row>
    <row r="89" spans="1:24" x14ac:dyDescent="0.2">
      <c r="A89" s="1" t="s">
        <v>87</v>
      </c>
      <c r="B89" s="1">
        <v>921</v>
      </c>
      <c r="C89" s="1">
        <v>420.5</v>
      </c>
      <c r="D89" s="1">
        <v>21.4</v>
      </c>
      <c r="E89" s="1">
        <v>36.6</v>
      </c>
      <c r="F89" s="1">
        <f t="shared" si="19"/>
        <v>847.8</v>
      </c>
      <c r="G89" s="4">
        <f t="shared" si="29"/>
        <v>39.616822429906541</v>
      </c>
      <c r="H89" s="4">
        <f t="shared" si="20"/>
        <v>11.489071038251366</v>
      </c>
      <c r="I89" s="1">
        <f t="shared" si="21"/>
        <v>48923.520000000004</v>
      </c>
      <c r="J89" s="4">
        <f t="shared" si="22"/>
        <v>1.7102803738317758</v>
      </c>
      <c r="K89" s="7"/>
      <c r="L89" s="4">
        <f t="shared" si="23"/>
        <v>0.96750880273073414</v>
      </c>
      <c r="M89" s="28">
        <f t="shared" si="26"/>
        <v>1.6547113168198537</v>
      </c>
      <c r="N89" s="4">
        <f t="shared" si="24"/>
        <v>38.329624437154969</v>
      </c>
      <c r="O89" s="4">
        <f t="shared" si="25"/>
        <v>19.011095866741762</v>
      </c>
      <c r="P89" s="1">
        <f t="shared" si="27"/>
        <v>99.999999999999972</v>
      </c>
      <c r="Q89" s="4">
        <f t="shared" si="28"/>
        <v>29701.174275168629</v>
      </c>
      <c r="R89" s="1">
        <v>89</v>
      </c>
      <c r="S89" s="1"/>
      <c r="T89" s="1"/>
      <c r="U89" s="1"/>
      <c r="V89" s="1"/>
      <c r="W89" s="1"/>
      <c r="X89" s="1"/>
    </row>
    <row r="90" spans="1:24" x14ac:dyDescent="0.2">
      <c r="A90" s="1" t="s">
        <v>88</v>
      </c>
      <c r="B90" s="1">
        <v>970.3</v>
      </c>
      <c r="C90" s="1">
        <v>300</v>
      </c>
      <c r="D90" s="1">
        <v>16</v>
      </c>
      <c r="E90" s="1">
        <v>21.1</v>
      </c>
      <c r="F90" s="1">
        <f t="shared" si="19"/>
        <v>928.09999999999991</v>
      </c>
      <c r="G90" s="4">
        <f t="shared" si="29"/>
        <v>58.006249999999994</v>
      </c>
      <c r="H90" s="4">
        <f t="shared" si="20"/>
        <v>14.218009478672984</v>
      </c>
      <c r="I90" s="1">
        <f t="shared" si="21"/>
        <v>27509.599999999999</v>
      </c>
      <c r="J90" s="4">
        <f t="shared" si="22"/>
        <v>1.3187500000000001</v>
      </c>
      <c r="K90" s="7"/>
      <c r="L90" s="4">
        <f t="shared" si="23"/>
        <v>0.96466793893723457</v>
      </c>
      <c r="M90" s="28">
        <f t="shared" si="26"/>
        <v>1.2721558444734782</v>
      </c>
      <c r="N90" s="4">
        <f t="shared" si="24"/>
        <v>55.956769632977959</v>
      </c>
      <c r="O90" s="4">
        <f t="shared" si="25"/>
        <v>18.087523855073147</v>
      </c>
      <c r="P90" s="1">
        <f t="shared" si="27"/>
        <v>100</v>
      </c>
      <c r="Q90" s="4">
        <f t="shared" si="28"/>
        <v>51771.974410912459</v>
      </c>
      <c r="R90" s="1">
        <v>90</v>
      </c>
      <c r="S90" s="1"/>
      <c r="T90" s="1"/>
      <c r="U90" s="1"/>
      <c r="V90" s="1"/>
      <c r="W90" s="1"/>
      <c r="X90" s="1"/>
    </row>
    <row r="91" spans="1:24" x14ac:dyDescent="0.2">
      <c r="A91" s="1" t="s">
        <v>89</v>
      </c>
      <c r="B91" s="1">
        <v>980.1</v>
      </c>
      <c r="C91" s="1">
        <v>300</v>
      </c>
      <c r="D91" s="1">
        <v>16.5</v>
      </c>
      <c r="E91" s="1">
        <v>26</v>
      </c>
      <c r="F91" s="1">
        <f t="shared" si="19"/>
        <v>928.1</v>
      </c>
      <c r="G91" s="4">
        <f t="shared" si="29"/>
        <v>56.24848484848485</v>
      </c>
      <c r="H91" s="4">
        <f t="shared" si="20"/>
        <v>11.538461538461538</v>
      </c>
      <c r="I91" s="1">
        <f t="shared" si="21"/>
        <v>30913.65</v>
      </c>
      <c r="J91" s="4">
        <f t="shared" si="22"/>
        <v>1.5757575757575757</v>
      </c>
      <c r="K91" s="7"/>
      <c r="L91" s="4">
        <f t="shared" si="23"/>
        <v>0.93844494957787061</v>
      </c>
      <c r="M91" s="28">
        <f t="shared" si="26"/>
        <v>1.4787617387287657</v>
      </c>
      <c r="N91" s="4">
        <f t="shared" si="24"/>
        <v>52.786106527467986</v>
      </c>
      <c r="O91" s="4">
        <f t="shared" si="25"/>
        <v>17.062635446870374</v>
      </c>
      <c r="P91" s="1">
        <f t="shared" si="27"/>
        <v>100</v>
      </c>
      <c r="Q91" s="4">
        <f t="shared" si="28"/>
        <v>48660.944289869571</v>
      </c>
      <c r="R91" s="1">
        <v>91</v>
      </c>
      <c r="S91" s="1"/>
      <c r="T91" s="1"/>
      <c r="U91" s="1"/>
      <c r="V91" s="1"/>
      <c r="W91" s="1"/>
      <c r="X91" s="1"/>
    </row>
    <row r="92" spans="1:24" x14ac:dyDescent="0.2">
      <c r="A92" s="1" t="s">
        <v>90</v>
      </c>
      <c r="B92" s="1">
        <v>990.1</v>
      </c>
      <c r="C92" s="1">
        <v>300</v>
      </c>
      <c r="D92" s="1">
        <v>16.5</v>
      </c>
      <c r="E92" s="1">
        <v>31</v>
      </c>
      <c r="F92" s="1">
        <f t="shared" si="19"/>
        <v>928.1</v>
      </c>
      <c r="G92" s="4">
        <f t="shared" ref="G92:G97" si="30">F92/D92</f>
        <v>56.24848484848485</v>
      </c>
      <c r="H92" s="4">
        <f t="shared" si="20"/>
        <v>9.67741935483871</v>
      </c>
      <c r="I92" s="1">
        <f t="shared" si="21"/>
        <v>33913.65</v>
      </c>
      <c r="J92" s="4">
        <f t="shared" si="22"/>
        <v>1.8787878787878789</v>
      </c>
      <c r="K92" s="7"/>
      <c r="L92" s="4">
        <f t="shared" si="23"/>
        <v>0.89597662036035652</v>
      </c>
      <c r="M92" s="28">
        <f t="shared" si="26"/>
        <v>1.683350014010367</v>
      </c>
      <c r="N92" s="4">
        <f t="shared" si="24"/>
        <v>50.397327354936174</v>
      </c>
      <c r="O92" s="4">
        <f t="shared" si="25"/>
        <v>16.290484006551939</v>
      </c>
      <c r="P92" s="1">
        <f t="shared" si="27"/>
        <v>99.999999999999986</v>
      </c>
      <c r="Q92" s="4">
        <f t="shared" si="28"/>
        <v>46760.781196695098</v>
      </c>
      <c r="R92" s="1">
        <v>92</v>
      </c>
      <c r="S92" s="1"/>
      <c r="T92" s="1"/>
      <c r="U92" s="1"/>
      <c r="V92" s="1"/>
      <c r="W92" s="1"/>
      <c r="X92" s="1"/>
    </row>
    <row r="93" spans="1:24" x14ac:dyDescent="0.2">
      <c r="A93" s="1" t="s">
        <v>91</v>
      </c>
      <c r="B93" s="1">
        <v>999.9</v>
      </c>
      <c r="C93" s="1">
        <v>300</v>
      </c>
      <c r="D93" s="1">
        <v>19.100000000000001</v>
      </c>
      <c r="E93" s="1">
        <v>35.9</v>
      </c>
      <c r="F93" s="1">
        <f t="shared" si="19"/>
        <v>928.1</v>
      </c>
      <c r="G93" s="4">
        <f t="shared" si="30"/>
        <v>48.59162303664921</v>
      </c>
      <c r="H93" s="4">
        <f t="shared" si="20"/>
        <v>8.3565459610027855</v>
      </c>
      <c r="I93" s="1">
        <f t="shared" si="21"/>
        <v>39266.710000000006</v>
      </c>
      <c r="J93" s="4">
        <f t="shared" si="22"/>
        <v>1.8795811518324606</v>
      </c>
      <c r="K93" s="7"/>
      <c r="L93" s="4">
        <f t="shared" si="23"/>
        <v>0.96387587358682203</v>
      </c>
      <c r="M93" s="28">
        <f t="shared" si="26"/>
        <v>1.811682924699838</v>
      </c>
      <c r="N93" s="4">
        <f t="shared" si="24"/>
        <v>46.836293103451801</v>
      </c>
      <c r="O93" s="4">
        <f t="shared" si="25"/>
        <v>15.139411627018145</v>
      </c>
      <c r="P93" s="1">
        <f t="shared" si="27"/>
        <v>99.999999999999986</v>
      </c>
      <c r="Q93" s="4">
        <f t="shared" si="28"/>
        <v>40723.222000008027</v>
      </c>
      <c r="R93" s="1">
        <v>93</v>
      </c>
      <c r="S93" s="1"/>
      <c r="T93" s="1"/>
      <c r="U93" s="1"/>
      <c r="V93" s="1"/>
      <c r="W93" s="1"/>
      <c r="X93" s="1"/>
    </row>
    <row r="94" spans="1:24" x14ac:dyDescent="0.2">
      <c r="A94" s="1" t="s">
        <v>92</v>
      </c>
      <c r="B94" s="1">
        <v>1008.1</v>
      </c>
      <c r="C94" s="1">
        <v>302</v>
      </c>
      <c r="D94" s="1">
        <v>21.1</v>
      </c>
      <c r="E94" s="1">
        <v>40</v>
      </c>
      <c r="F94" s="1">
        <f t="shared" si="19"/>
        <v>928.1</v>
      </c>
      <c r="G94" s="4">
        <f t="shared" si="30"/>
        <v>43.985781990521325</v>
      </c>
      <c r="H94" s="4">
        <f t="shared" si="20"/>
        <v>7.55</v>
      </c>
      <c r="I94" s="1">
        <f t="shared" si="21"/>
        <v>43742.91</v>
      </c>
      <c r="J94" s="4">
        <f t="shared" si="22"/>
        <v>1.8957345971563979</v>
      </c>
      <c r="K94" s="7"/>
      <c r="L94" s="4">
        <f t="shared" si="23"/>
        <v>1.0088546956451467</v>
      </c>
      <c r="M94" s="28">
        <f t="shared" si="26"/>
        <v>1.9125207500381927</v>
      </c>
      <c r="N94" s="4">
        <f t="shared" si="24"/>
        <v>44.375262702761169</v>
      </c>
      <c r="O94" s="4">
        <f t="shared" si="25"/>
        <v>14.439531662788355</v>
      </c>
      <c r="P94" s="1">
        <f t="shared" si="27"/>
        <v>99.999999999999972</v>
      </c>
      <c r="Q94" s="4">
        <f t="shared" si="28"/>
        <v>36947.511409326282</v>
      </c>
      <c r="R94" s="1">
        <v>94</v>
      </c>
      <c r="S94" s="1"/>
      <c r="T94" s="1"/>
      <c r="U94" s="1"/>
      <c r="V94" s="1"/>
      <c r="W94" s="1"/>
      <c r="X94" s="1"/>
    </row>
    <row r="95" spans="1:24" x14ac:dyDescent="0.2">
      <c r="A95" s="1" t="s">
        <v>93</v>
      </c>
      <c r="B95" s="1">
        <v>1015.9</v>
      </c>
      <c r="C95" s="1">
        <v>303</v>
      </c>
      <c r="D95" s="1">
        <v>24.4</v>
      </c>
      <c r="E95" s="1">
        <v>43.9</v>
      </c>
      <c r="F95" s="1">
        <f t="shared" si="19"/>
        <v>928.1</v>
      </c>
      <c r="G95" s="4">
        <f t="shared" si="30"/>
        <v>38.036885245901644</v>
      </c>
      <c r="H95" s="4">
        <f t="shared" si="20"/>
        <v>6.9020501138952168</v>
      </c>
      <c r="I95" s="1">
        <f t="shared" si="21"/>
        <v>49249.039999999994</v>
      </c>
      <c r="J95" s="4">
        <f t="shared" si="22"/>
        <v>1.7991803278688525</v>
      </c>
      <c r="K95" s="7"/>
      <c r="L95" s="4">
        <f t="shared" si="23"/>
        <v>1.0994891339901762</v>
      </c>
      <c r="M95" s="28">
        <f t="shared" si="26"/>
        <v>1.9781792205806861</v>
      </c>
      <c r="N95" s="4">
        <f t="shared" si="24"/>
        <v>41.821142018700108</v>
      </c>
      <c r="O95" s="4">
        <f t="shared" si="25"/>
        <v>13.653492114714076</v>
      </c>
      <c r="P95" s="1">
        <f t="shared" si="27"/>
        <v>100.00000000000003</v>
      </c>
      <c r="Q95" s="4">
        <f t="shared" si="28"/>
        <v>32626.328452669746</v>
      </c>
      <c r="R95" s="1">
        <v>95</v>
      </c>
      <c r="S95" s="1"/>
      <c r="T95" s="1"/>
      <c r="U95" s="1"/>
      <c r="V95" s="1"/>
      <c r="W95" s="1"/>
      <c r="X95" s="1"/>
    </row>
    <row r="96" spans="1:24" x14ac:dyDescent="0.2">
      <c r="A96" s="1" t="s">
        <v>94</v>
      </c>
      <c r="B96" s="1">
        <v>1026.0999999999999</v>
      </c>
      <c r="C96" s="1">
        <v>305.39999999999998</v>
      </c>
      <c r="D96" s="1">
        <v>26.9</v>
      </c>
      <c r="E96" s="1">
        <v>49</v>
      </c>
      <c r="F96" s="1">
        <f t="shared" si="19"/>
        <v>928.09999999999991</v>
      </c>
      <c r="G96" s="4">
        <f t="shared" si="30"/>
        <v>34.501858736059475</v>
      </c>
      <c r="H96" s="4">
        <f t="shared" si="20"/>
        <v>6.2326530612244895</v>
      </c>
      <c r="I96" s="1">
        <f t="shared" si="21"/>
        <v>54895.09</v>
      </c>
      <c r="J96" s="4">
        <f t="shared" si="22"/>
        <v>1.8215613382899629</v>
      </c>
      <c r="K96" s="7"/>
      <c r="L96" s="4">
        <f t="shared" si="23"/>
        <v>1.1481153655885823</v>
      </c>
      <c r="M96" s="28">
        <f t="shared" si="26"/>
        <v>2.091362561852808</v>
      </c>
      <c r="N96" s="4">
        <f t="shared" si="24"/>
        <v>39.612114156236544</v>
      </c>
      <c r="O96" s="4">
        <f t="shared" si="25"/>
        <v>13.034737273262195</v>
      </c>
      <c r="P96" s="1">
        <f t="shared" si="27"/>
        <v>100</v>
      </c>
      <c r="Q96" s="4">
        <f t="shared" si="28"/>
        <v>29672.077957135418</v>
      </c>
      <c r="R96" s="1">
        <v>96</v>
      </c>
      <c r="S96" s="1"/>
      <c r="T96" s="1"/>
      <c r="U96" s="1"/>
      <c r="V96" s="1"/>
      <c r="W96" s="1"/>
      <c r="X96" s="1"/>
    </row>
    <row r="97" spans="1:24" x14ac:dyDescent="0.2">
      <c r="A97" s="1" t="s">
        <v>95</v>
      </c>
      <c r="B97" s="1">
        <v>1036.3</v>
      </c>
      <c r="C97" s="1">
        <v>308.5</v>
      </c>
      <c r="D97" s="1">
        <v>30</v>
      </c>
      <c r="E97" s="1">
        <v>54.1</v>
      </c>
      <c r="F97" s="1">
        <f t="shared" si="19"/>
        <v>928.09999999999991</v>
      </c>
      <c r="G97" s="4">
        <f t="shared" si="30"/>
        <v>30.936666666666664</v>
      </c>
      <c r="H97" s="4">
        <f t="shared" si="20"/>
        <v>5.7024029574861368</v>
      </c>
      <c r="I97" s="1">
        <f t="shared" si="21"/>
        <v>61222.7</v>
      </c>
      <c r="J97" s="4">
        <f t="shared" si="22"/>
        <v>1.8033333333333335</v>
      </c>
      <c r="K97" s="7"/>
      <c r="L97" s="4">
        <f t="shared" si="23"/>
        <v>1.2124532874532861</v>
      </c>
      <c r="M97" s="28">
        <f t="shared" si="26"/>
        <v>2.1864574283740925</v>
      </c>
      <c r="N97" s="4">
        <f t="shared" si="24"/>
        <v>37.509263202846491</v>
      </c>
      <c r="O97" s="4">
        <f t="shared" si="25"/>
        <v>12.468061305977958</v>
      </c>
      <c r="P97" s="1">
        <f t="shared" si="27"/>
        <v>100</v>
      </c>
      <c r="Q97" s="4">
        <f t="shared" si="28"/>
        <v>26832.007049011248</v>
      </c>
      <c r="R97" s="1">
        <v>97</v>
      </c>
      <c r="T97" s="1"/>
      <c r="U97" s="1"/>
      <c r="V97" s="1"/>
      <c r="W97" s="1"/>
      <c r="X97" s="1"/>
    </row>
    <row r="98" spans="1:24" x14ac:dyDescent="0.2">
      <c r="A98" s="1"/>
      <c r="B98" s="1"/>
      <c r="C98" s="1"/>
      <c r="D98" s="1"/>
      <c r="E98" s="1"/>
      <c r="F98" s="1"/>
      <c r="G98" s="4"/>
      <c r="H98" s="4"/>
      <c r="I98" s="1"/>
      <c r="J98" s="4"/>
      <c r="K98" s="28"/>
      <c r="L98" s="4"/>
      <c r="M98" s="28"/>
      <c r="N98" s="4"/>
      <c r="O98" s="4"/>
      <c r="P98" s="1"/>
      <c r="Q98" s="4"/>
      <c r="R98" s="1"/>
      <c r="T98" s="1"/>
      <c r="U98" s="1"/>
      <c r="V98" s="1"/>
      <c r="W98" s="1"/>
      <c r="X98" s="1"/>
    </row>
    <row r="99" spans="1:24" x14ac:dyDescent="0.2">
      <c r="A99" s="1"/>
      <c r="B99" s="1"/>
      <c r="C99" s="1"/>
      <c r="D99" s="1"/>
      <c r="E99" s="1"/>
      <c r="F99" s="1"/>
      <c r="G99" s="4"/>
      <c r="H99" s="4"/>
      <c r="I99" s="1"/>
      <c r="J99" s="4"/>
      <c r="K99" s="28"/>
      <c r="L99" s="4"/>
      <c r="M99" s="28"/>
      <c r="N99" s="4"/>
      <c r="O99" s="4"/>
      <c r="P99" s="1"/>
      <c r="Q99" s="4"/>
      <c r="R99" s="1"/>
      <c r="T99" s="1"/>
      <c r="U99" s="1"/>
      <c r="V99" s="1"/>
      <c r="W99" s="1"/>
      <c r="X99" s="1"/>
    </row>
    <row r="101" spans="1:24" s="3" customFormat="1" x14ac:dyDescent="0.2">
      <c r="A101" s="15" t="s">
        <v>185</v>
      </c>
      <c r="B101" s="15"/>
      <c r="C101" s="15"/>
      <c r="D101" s="15"/>
      <c r="E101" s="15"/>
      <c r="F101" s="15"/>
      <c r="G101" s="15"/>
      <c r="H101" s="15"/>
    </row>
    <row r="102" spans="1:24" x14ac:dyDescent="0.2">
      <c r="H102"/>
      <c r="I102"/>
      <c r="M102"/>
    </row>
    <row r="103" spans="1:24" x14ac:dyDescent="0.2">
      <c r="A103" t="s">
        <v>187</v>
      </c>
      <c r="B103" t="s">
        <v>188</v>
      </c>
      <c r="C103" t="s">
        <v>189</v>
      </c>
      <c r="D103" t="s">
        <v>190</v>
      </c>
      <c r="E103" t="s">
        <v>191</v>
      </c>
      <c r="F103" t="s">
        <v>192</v>
      </c>
      <c r="G103" t="s">
        <v>193</v>
      </c>
      <c r="H103" t="s">
        <v>194</v>
      </c>
      <c r="I103" t="s">
        <v>195</v>
      </c>
      <c r="J103" t="s">
        <v>196</v>
      </c>
      <c r="K103" t="s">
        <v>197</v>
      </c>
      <c r="L103" t="s">
        <v>198</v>
      </c>
      <c r="M103" t="s">
        <v>199</v>
      </c>
    </row>
    <row r="104" spans="1:24" x14ac:dyDescent="0.2">
      <c r="A104">
        <v>1</v>
      </c>
      <c r="B104">
        <v>12.265000000000001</v>
      </c>
      <c r="C104">
        <v>22.454999999999998</v>
      </c>
      <c r="D104">
        <v>194.06</v>
      </c>
      <c r="E104">
        <v>68.33</v>
      </c>
      <c r="F104">
        <v>3.1</v>
      </c>
      <c r="G104">
        <v>4.01</v>
      </c>
      <c r="H104">
        <v>18389216.711049385</v>
      </c>
      <c r="I104">
        <v>1124.7305999999999</v>
      </c>
      <c r="J104">
        <v>149</v>
      </c>
      <c r="K104">
        <v>200</v>
      </c>
      <c r="L104">
        <v>3.5</v>
      </c>
      <c r="M104" s="20">
        <v>3.936557099999999E-3</v>
      </c>
    </row>
    <row r="105" spans="1:24" x14ac:dyDescent="0.2">
      <c r="A105">
        <v>2</v>
      </c>
      <c r="B105">
        <v>24.99</v>
      </c>
      <c r="C105">
        <v>5.2069999999999999</v>
      </c>
      <c r="D105">
        <v>238.77</v>
      </c>
      <c r="E105">
        <v>84.08</v>
      </c>
      <c r="F105">
        <v>3.82</v>
      </c>
      <c r="G105">
        <v>4.9300000000000006</v>
      </c>
      <c r="H105">
        <v>42012005.868779659</v>
      </c>
      <c r="I105">
        <v>1703.4650000000001</v>
      </c>
      <c r="J105">
        <v>203.5</v>
      </c>
      <c r="K105">
        <v>200</v>
      </c>
      <c r="L105">
        <v>5</v>
      </c>
      <c r="M105" s="20">
        <v>8.5173250000000009E-3</v>
      </c>
    </row>
    <row r="106" spans="1:24" x14ac:dyDescent="0.2">
      <c r="A106">
        <v>3</v>
      </c>
      <c r="B106">
        <v>0</v>
      </c>
      <c r="C106">
        <v>55.09</v>
      </c>
      <c r="D106">
        <v>96.02</v>
      </c>
      <c r="E106">
        <v>33.81</v>
      </c>
      <c r="F106">
        <v>1.5399999999999998</v>
      </c>
      <c r="G106">
        <v>1.98</v>
      </c>
      <c r="H106">
        <v>1093066.2912212359</v>
      </c>
      <c r="I106">
        <v>275.65999999999997</v>
      </c>
      <c r="J106">
        <v>205.6</v>
      </c>
      <c r="K106">
        <v>200</v>
      </c>
      <c r="L106">
        <v>3.5</v>
      </c>
      <c r="M106" s="20">
        <v>9.6480999999999986E-4</v>
      </c>
    </row>
    <row r="107" spans="1:24" x14ac:dyDescent="0.2">
      <c r="A107">
        <v>4</v>
      </c>
      <c r="B107">
        <v>24.99</v>
      </c>
      <c r="C107">
        <v>5.2069999999999999</v>
      </c>
      <c r="D107">
        <v>238.77</v>
      </c>
      <c r="E107">
        <v>84.08</v>
      </c>
      <c r="F107">
        <v>3.82</v>
      </c>
      <c r="G107">
        <v>3.0757160165341002</v>
      </c>
      <c r="H107">
        <v>6364593.5915514678</v>
      </c>
      <c r="I107">
        <v>1405.8153349740537</v>
      </c>
      <c r="J107">
        <v>203.5</v>
      </c>
      <c r="K107">
        <v>200</v>
      </c>
      <c r="L107">
        <v>5</v>
      </c>
      <c r="M107" s="20">
        <v>7.0290766748702677E-3</v>
      </c>
    </row>
    <row r="108" spans="1:24" x14ac:dyDescent="0.2">
      <c r="A108">
        <v>5</v>
      </c>
      <c r="B108">
        <v>12.265000000000001</v>
      </c>
      <c r="C108">
        <v>22.454999999999998</v>
      </c>
      <c r="D108">
        <v>194.06</v>
      </c>
      <c r="E108">
        <v>68.33</v>
      </c>
      <c r="F108">
        <v>3.1</v>
      </c>
      <c r="G108">
        <v>1.80515399739767</v>
      </c>
      <c r="H108">
        <v>755166.59404349152</v>
      </c>
      <c r="I108">
        <v>837.0863905005001</v>
      </c>
      <c r="J108">
        <v>149</v>
      </c>
      <c r="K108">
        <v>200</v>
      </c>
      <c r="L108">
        <v>3.5</v>
      </c>
      <c r="M108" s="20">
        <v>2.9298023667517505E-3</v>
      </c>
    </row>
    <row r="109" spans="1:24" x14ac:dyDescent="0.2">
      <c r="H109"/>
      <c r="I109"/>
      <c r="L109" t="s">
        <v>203</v>
      </c>
      <c r="M109" s="37">
        <v>2.3377571141622019E-2</v>
      </c>
    </row>
    <row r="110" spans="1:24" s="3" customFormat="1" x14ac:dyDescent="0.2">
      <c r="A110" s="15" t="s">
        <v>201</v>
      </c>
      <c r="B110" s="15"/>
      <c r="C110" s="15"/>
      <c r="D110" s="15"/>
      <c r="E110" s="15"/>
      <c r="F110" s="15"/>
      <c r="G110" s="15"/>
      <c r="H110" s="15"/>
    </row>
    <row r="111" spans="1:24" x14ac:dyDescent="0.2">
      <c r="A111" s="10" t="s">
        <v>186</v>
      </c>
      <c r="H111"/>
      <c r="I111"/>
      <c r="M111"/>
    </row>
    <row r="112" spans="1:24" x14ac:dyDescent="0.2">
      <c r="A112" t="s">
        <v>187</v>
      </c>
      <c r="B112" t="s">
        <v>188</v>
      </c>
      <c r="C112" t="s">
        <v>189</v>
      </c>
      <c r="D112" t="s">
        <v>190</v>
      </c>
      <c r="E112" t="s">
        <v>191</v>
      </c>
      <c r="F112" t="s">
        <v>192</v>
      </c>
      <c r="G112" t="s">
        <v>193</v>
      </c>
      <c r="H112" t="s">
        <v>194</v>
      </c>
      <c r="I112" t="s">
        <v>195</v>
      </c>
      <c r="J112" t="s">
        <v>196</v>
      </c>
      <c r="K112" t="s">
        <v>197</v>
      </c>
      <c r="L112" t="s">
        <v>198</v>
      </c>
      <c r="M112" t="s">
        <v>199</v>
      </c>
    </row>
    <row r="113" spans="1:13" x14ac:dyDescent="0.2">
      <c r="A113">
        <v>1</v>
      </c>
      <c r="B113">
        <v>12.669</v>
      </c>
      <c r="C113">
        <v>22.8</v>
      </c>
      <c r="D113">
        <v>200</v>
      </c>
      <c r="E113">
        <v>69.06</v>
      </c>
      <c r="F113">
        <v>3.14</v>
      </c>
      <c r="G113">
        <v>4.05</v>
      </c>
      <c r="H113">
        <v>19134002.802229531</v>
      </c>
      <c r="I113">
        <v>1161.952</v>
      </c>
      <c r="J113">
        <v>159.15299999999999</v>
      </c>
      <c r="K113">
        <v>200</v>
      </c>
      <c r="L113">
        <v>3.5</v>
      </c>
      <c r="M113" s="21">
        <v>4.0668319999999994E-3</v>
      </c>
    </row>
    <row r="114" spans="1:13" x14ac:dyDescent="0.2">
      <c r="A114">
        <v>2</v>
      </c>
      <c r="B114">
        <v>23.667000000000002</v>
      </c>
      <c r="C114">
        <v>5.3639999999999999</v>
      </c>
      <c r="D114">
        <v>230</v>
      </c>
      <c r="E114">
        <v>82.59</v>
      </c>
      <c r="F114">
        <v>3.75</v>
      </c>
      <c r="G114">
        <v>4.84</v>
      </c>
      <c r="H114">
        <v>39027181.392519712</v>
      </c>
      <c r="I114">
        <v>1625.6711999999998</v>
      </c>
      <c r="J114">
        <v>126.916</v>
      </c>
      <c r="K114">
        <v>200</v>
      </c>
      <c r="L114">
        <v>5</v>
      </c>
      <c r="M114" s="21">
        <v>8.128355999999998E-3</v>
      </c>
    </row>
    <row r="115" spans="1:13" x14ac:dyDescent="0.2">
      <c r="A115">
        <v>3</v>
      </c>
      <c r="B115">
        <v>2.097</v>
      </c>
      <c r="C115">
        <v>52.2</v>
      </c>
      <c r="D115">
        <v>130</v>
      </c>
      <c r="E115">
        <v>46.300000000000004</v>
      </c>
      <c r="F115">
        <v>2.1</v>
      </c>
      <c r="G115">
        <v>2.71</v>
      </c>
      <c r="H115">
        <v>3835861.3762940783</v>
      </c>
      <c r="I115">
        <v>512.56400000000008</v>
      </c>
      <c r="J115">
        <v>126.916</v>
      </c>
      <c r="K115">
        <v>200</v>
      </c>
      <c r="L115">
        <v>3.5</v>
      </c>
      <c r="M115" s="21">
        <v>1.793974E-3</v>
      </c>
    </row>
    <row r="116" spans="1:13" x14ac:dyDescent="0.2">
      <c r="A116">
        <v>4</v>
      </c>
      <c r="B116">
        <v>21.57</v>
      </c>
      <c r="C116">
        <v>4.4669999999999996</v>
      </c>
      <c r="D116">
        <v>230</v>
      </c>
      <c r="E116">
        <v>80.03</v>
      </c>
      <c r="F116">
        <v>3.64</v>
      </c>
      <c r="G116">
        <v>4.6899999999999995</v>
      </c>
      <c r="H116">
        <v>34409400.901597716</v>
      </c>
      <c r="I116">
        <v>1553.7382</v>
      </c>
      <c r="J116">
        <v>205.08</v>
      </c>
      <c r="K116">
        <v>200</v>
      </c>
      <c r="L116">
        <v>5</v>
      </c>
      <c r="M116" s="21">
        <v>7.7686909999999994E-3</v>
      </c>
    </row>
    <row r="117" spans="1:13" x14ac:dyDescent="0.2">
      <c r="A117">
        <v>5</v>
      </c>
      <c r="B117">
        <v>2.097</v>
      </c>
      <c r="C117">
        <v>52.2</v>
      </c>
      <c r="D117">
        <v>130</v>
      </c>
      <c r="E117">
        <v>46.3</v>
      </c>
      <c r="F117">
        <v>2.1</v>
      </c>
      <c r="G117">
        <v>2.71</v>
      </c>
      <c r="H117">
        <v>3835861.3762940783</v>
      </c>
      <c r="I117">
        <v>512.56399999999996</v>
      </c>
      <c r="J117">
        <v>126.916</v>
      </c>
      <c r="K117">
        <v>200</v>
      </c>
      <c r="L117">
        <v>3.5</v>
      </c>
      <c r="M117" s="21">
        <v>1.7939739999999998E-3</v>
      </c>
    </row>
    <row r="118" spans="1:13" x14ac:dyDescent="0.2">
      <c r="A118">
        <v>6</v>
      </c>
      <c r="B118">
        <v>23.667000000000002</v>
      </c>
      <c r="C118">
        <v>5.3639999999999999</v>
      </c>
      <c r="D118">
        <v>230</v>
      </c>
      <c r="E118">
        <v>82.59</v>
      </c>
      <c r="F118">
        <v>3.75</v>
      </c>
      <c r="G118">
        <v>4.84</v>
      </c>
      <c r="H118">
        <v>39027181.392519712</v>
      </c>
      <c r="I118">
        <v>1625.6711999999998</v>
      </c>
      <c r="J118">
        <v>126.916</v>
      </c>
      <c r="K118">
        <v>200</v>
      </c>
      <c r="L118">
        <v>5</v>
      </c>
      <c r="M118" s="21">
        <v>8.128355999999998E-3</v>
      </c>
    </row>
    <row r="119" spans="1:13" x14ac:dyDescent="0.2">
      <c r="A119">
        <v>7</v>
      </c>
      <c r="B119">
        <v>12.669</v>
      </c>
      <c r="C119">
        <v>22.8</v>
      </c>
      <c r="D119">
        <v>200</v>
      </c>
      <c r="E119">
        <v>69.06</v>
      </c>
      <c r="F119">
        <v>3.14</v>
      </c>
      <c r="G119">
        <v>4.05</v>
      </c>
      <c r="H119">
        <v>19134002.802229531</v>
      </c>
      <c r="I119">
        <v>1161.952</v>
      </c>
      <c r="J119">
        <v>159.15299999999999</v>
      </c>
      <c r="K119">
        <v>200</v>
      </c>
      <c r="L119">
        <v>3.5</v>
      </c>
      <c r="M119" s="21">
        <v>4.0668319999999994E-3</v>
      </c>
    </row>
    <row r="120" spans="1:13" x14ac:dyDescent="0.2">
      <c r="H120"/>
      <c r="I120"/>
      <c r="L120" t="s">
        <v>204</v>
      </c>
      <c r="M120" s="22">
        <v>3.5747014999999993E-2</v>
      </c>
    </row>
    <row r="121" spans="1:13" x14ac:dyDescent="0.2">
      <c r="A121" s="10" t="s">
        <v>202</v>
      </c>
      <c r="H121"/>
      <c r="I121"/>
      <c r="M121"/>
    </row>
    <row r="122" spans="1:13" x14ac:dyDescent="0.2">
      <c r="A122" t="s">
        <v>187</v>
      </c>
      <c r="B122" t="s">
        <v>188</v>
      </c>
      <c r="C122" t="s">
        <v>189</v>
      </c>
      <c r="D122" t="s">
        <v>190</v>
      </c>
      <c r="E122" t="s">
        <v>191</v>
      </c>
      <c r="F122" t="s">
        <v>192</v>
      </c>
      <c r="G122" t="s">
        <v>193</v>
      </c>
      <c r="H122" t="s">
        <v>194</v>
      </c>
      <c r="I122" t="s">
        <v>195</v>
      </c>
      <c r="J122" t="s">
        <v>196</v>
      </c>
      <c r="K122" t="s">
        <v>197</v>
      </c>
      <c r="L122" t="s">
        <v>198</v>
      </c>
      <c r="M122" t="s">
        <v>199</v>
      </c>
    </row>
    <row r="123" spans="1:13" x14ac:dyDescent="0.2">
      <c r="A123">
        <v>1</v>
      </c>
      <c r="B123">
        <v>10.097</v>
      </c>
      <c r="C123">
        <v>22.416</v>
      </c>
      <c r="D123">
        <v>182.73</v>
      </c>
      <c r="E123">
        <v>64.339999999999989</v>
      </c>
      <c r="F123">
        <v>2.92</v>
      </c>
      <c r="G123">
        <v>3.77</v>
      </c>
      <c r="H123">
        <v>14366505.425201027</v>
      </c>
      <c r="I123">
        <v>996.6783999999999</v>
      </c>
      <c r="J123">
        <v>171.24100000000001</v>
      </c>
      <c r="K123">
        <v>200</v>
      </c>
      <c r="L123">
        <v>3.5</v>
      </c>
      <c r="M123" s="21">
        <v>3.4883743999999995E-3</v>
      </c>
    </row>
    <row r="124" spans="1:13" x14ac:dyDescent="0.2">
      <c r="A124">
        <v>2</v>
      </c>
      <c r="B124">
        <v>23.016999999999999</v>
      </c>
      <c r="C124">
        <v>4.2859999999999996</v>
      </c>
      <c r="D124">
        <v>232.16</v>
      </c>
      <c r="E124">
        <v>81.75</v>
      </c>
      <c r="F124">
        <v>3.7100000000000004</v>
      </c>
      <c r="G124">
        <v>4.79</v>
      </c>
      <c r="H124">
        <v>37439306.367412522</v>
      </c>
      <c r="I124">
        <v>1608.9367999999999</v>
      </c>
      <c r="J124">
        <v>201.333</v>
      </c>
      <c r="K124">
        <v>200</v>
      </c>
      <c r="L124">
        <v>5</v>
      </c>
      <c r="M124" s="21">
        <v>8.0446839999999981E-3</v>
      </c>
    </row>
    <row r="125" spans="1:13" x14ac:dyDescent="0.2">
      <c r="A125">
        <v>3</v>
      </c>
      <c r="B125">
        <v>0.50700000000000001</v>
      </c>
      <c r="C125">
        <v>52.584000000000003</v>
      </c>
      <c r="D125">
        <v>115.88</v>
      </c>
      <c r="E125">
        <v>40.81</v>
      </c>
      <c r="F125">
        <v>1.85</v>
      </c>
      <c r="G125">
        <v>2.39</v>
      </c>
      <c r="H125">
        <v>2320477.4061200237</v>
      </c>
      <c r="I125">
        <v>400.60680000000002</v>
      </c>
      <c r="J125">
        <v>157.44900000000001</v>
      </c>
      <c r="K125">
        <v>200</v>
      </c>
      <c r="L125">
        <v>3.5</v>
      </c>
      <c r="M125" s="21">
        <v>1.4021238E-3</v>
      </c>
    </row>
    <row r="126" spans="1:13" x14ac:dyDescent="0.2">
      <c r="A126">
        <v>4</v>
      </c>
      <c r="B126">
        <v>22.51</v>
      </c>
      <c r="C126">
        <v>4.069</v>
      </c>
      <c r="D126">
        <v>230.4</v>
      </c>
      <c r="E126">
        <v>81.13</v>
      </c>
      <c r="F126">
        <v>3.69</v>
      </c>
      <c r="G126">
        <v>4.7600000000000007</v>
      </c>
      <c r="H126">
        <v>36510144.453591466</v>
      </c>
      <c r="I126">
        <v>1587.4048</v>
      </c>
      <c r="J126">
        <v>202.35400000000001</v>
      </c>
      <c r="K126">
        <v>200</v>
      </c>
      <c r="L126">
        <v>5</v>
      </c>
      <c r="M126" s="21">
        <v>7.9370239999999991E-3</v>
      </c>
    </row>
    <row r="127" spans="1:13" x14ac:dyDescent="0.2">
      <c r="A127">
        <v>5</v>
      </c>
      <c r="B127">
        <v>0.50700000000000001</v>
      </c>
      <c r="C127">
        <v>52.584000000000003</v>
      </c>
      <c r="D127">
        <v>115.88</v>
      </c>
      <c r="E127">
        <v>40.81</v>
      </c>
      <c r="F127">
        <v>1.85</v>
      </c>
      <c r="G127">
        <v>2.39</v>
      </c>
      <c r="H127">
        <v>2320477.4061200237</v>
      </c>
      <c r="I127">
        <v>400.60680000000002</v>
      </c>
      <c r="J127">
        <v>157.44900000000001</v>
      </c>
      <c r="K127">
        <v>200</v>
      </c>
      <c r="L127">
        <v>3.5</v>
      </c>
      <c r="M127" s="21">
        <v>1.4021238E-3</v>
      </c>
    </row>
    <row r="128" spans="1:13" x14ac:dyDescent="0.2">
      <c r="A128">
        <v>6</v>
      </c>
      <c r="B128">
        <v>23.016999999999999</v>
      </c>
      <c r="C128">
        <v>4.2859999999999996</v>
      </c>
      <c r="D128">
        <v>232.16</v>
      </c>
      <c r="E128">
        <v>81.75</v>
      </c>
      <c r="F128">
        <v>3.7100000000000004</v>
      </c>
      <c r="G128">
        <v>4.79</v>
      </c>
      <c r="H128">
        <v>37439306.367412522</v>
      </c>
      <c r="I128">
        <v>1608.9367999999999</v>
      </c>
      <c r="J128">
        <v>201.333</v>
      </c>
      <c r="K128">
        <v>200</v>
      </c>
      <c r="L128">
        <v>5</v>
      </c>
      <c r="M128" s="21">
        <v>8.0446839999999981E-3</v>
      </c>
    </row>
    <row r="129" spans="1:13" x14ac:dyDescent="0.2">
      <c r="A129">
        <v>7</v>
      </c>
      <c r="B129">
        <v>10.097</v>
      </c>
      <c r="C129">
        <v>22.416</v>
      </c>
      <c r="D129">
        <v>182.73</v>
      </c>
      <c r="E129">
        <v>64.339999999999989</v>
      </c>
      <c r="F129">
        <v>2.92</v>
      </c>
      <c r="G129">
        <v>3.77</v>
      </c>
      <c r="H129">
        <v>14366505.425201027</v>
      </c>
      <c r="I129">
        <v>996.6783999999999</v>
      </c>
      <c r="J129">
        <v>171.24100000000001</v>
      </c>
      <c r="K129">
        <v>200</v>
      </c>
      <c r="L129">
        <v>3.5</v>
      </c>
      <c r="M129" s="21">
        <v>3.4883743999999995E-3</v>
      </c>
    </row>
    <row r="130" spans="1:13" x14ac:dyDescent="0.2">
      <c r="H130"/>
      <c r="I130"/>
      <c r="L130" t="s">
        <v>203</v>
      </c>
      <c r="M130" s="22">
        <v>3.3807388399999992E-2</v>
      </c>
    </row>
    <row r="131" spans="1:13" x14ac:dyDescent="0.2">
      <c r="H131"/>
      <c r="I131"/>
      <c r="M131"/>
    </row>
    <row r="132" spans="1:13" s="3" customFormat="1" x14ac:dyDescent="0.2">
      <c r="B132" s="15" t="s">
        <v>200</v>
      </c>
      <c r="C132" s="15"/>
      <c r="D132" s="15" t="s">
        <v>169</v>
      </c>
      <c r="E132" s="15"/>
      <c r="H132" s="5"/>
      <c r="I132" s="5"/>
      <c r="L132" s="26"/>
      <c r="M132" s="25"/>
    </row>
    <row r="133" spans="1:13" x14ac:dyDescent="0.2">
      <c r="A133" t="s">
        <v>111</v>
      </c>
      <c r="B133" t="s">
        <v>112</v>
      </c>
      <c r="C133" t="s">
        <v>113</v>
      </c>
      <c r="D133" s="13" t="s">
        <v>171</v>
      </c>
      <c r="E133" s="13" t="s">
        <v>172</v>
      </c>
      <c r="F133" s="13" t="s">
        <v>173</v>
      </c>
      <c r="G133" s="14" t="s">
        <v>174</v>
      </c>
      <c r="H133" s="6" t="s">
        <v>175</v>
      </c>
      <c r="I133" s="16" t="s">
        <v>180</v>
      </c>
      <c r="J133" s="16" t="s">
        <v>181</v>
      </c>
      <c r="L133" s="27"/>
    </row>
    <row r="134" spans="1:13" x14ac:dyDescent="0.2">
      <c r="A134">
        <v>1</v>
      </c>
      <c r="B134">
        <v>47055</v>
      </c>
      <c r="C134">
        <v>3307000</v>
      </c>
      <c r="D134" t="s">
        <v>159</v>
      </c>
      <c r="E134" t="s">
        <v>160</v>
      </c>
      <c r="F134" t="s">
        <v>161</v>
      </c>
      <c r="G134" s="6" t="s">
        <v>162</v>
      </c>
      <c r="H134" s="12">
        <v>148.982</v>
      </c>
      <c r="I134" s="16">
        <v>2.0999999999999999E-3</v>
      </c>
      <c r="J134" s="16">
        <v>3500</v>
      </c>
      <c r="L134" s="27"/>
    </row>
    <row r="135" spans="1:13" x14ac:dyDescent="0.2">
      <c r="A135">
        <v>2</v>
      </c>
      <c r="B135">
        <v>23098</v>
      </c>
      <c r="C135">
        <v>13815000</v>
      </c>
      <c r="D135" t="s">
        <v>116</v>
      </c>
      <c r="E135" t="s">
        <v>117</v>
      </c>
      <c r="F135" t="s">
        <v>118</v>
      </c>
      <c r="G135" s="6" t="s">
        <v>119</v>
      </c>
      <c r="H135" s="12">
        <v>187.73</v>
      </c>
      <c r="I135" s="16">
        <v>4.3E-3</v>
      </c>
      <c r="J135" s="16">
        <v>3500</v>
      </c>
      <c r="L135" s="27"/>
    </row>
    <row r="136" spans="1:13" x14ac:dyDescent="0.2">
      <c r="A136">
        <v>3</v>
      </c>
      <c r="B136">
        <v>103251</v>
      </c>
      <c r="C136">
        <v>0</v>
      </c>
      <c r="D136" t="s">
        <v>120</v>
      </c>
      <c r="E136" t="s">
        <v>121</v>
      </c>
      <c r="F136" t="s">
        <v>122</v>
      </c>
      <c r="G136" s="6" t="s">
        <v>123</v>
      </c>
      <c r="H136" s="12">
        <v>212.34899999999999</v>
      </c>
      <c r="I136" s="16">
        <v>1.8E-3</v>
      </c>
      <c r="J136" s="16">
        <v>3500</v>
      </c>
      <c r="L136" s="27"/>
    </row>
    <row r="137" spans="1:13" x14ac:dyDescent="0.2">
      <c r="A137">
        <v>4</v>
      </c>
      <c r="B137">
        <v>52158</v>
      </c>
      <c r="C137">
        <v>0</v>
      </c>
      <c r="D137" t="s">
        <v>163</v>
      </c>
      <c r="E137" t="s">
        <v>164</v>
      </c>
      <c r="F137" t="s">
        <v>165</v>
      </c>
      <c r="G137" s="6" t="s">
        <v>166</v>
      </c>
      <c r="H137" s="12">
        <v>214.42</v>
      </c>
      <c r="I137" s="16">
        <v>8.9999999999999998E-4</v>
      </c>
      <c r="J137" s="16">
        <v>3500</v>
      </c>
      <c r="L137" s="27"/>
    </row>
    <row r="138" spans="1:13" x14ac:dyDescent="0.2">
      <c r="A138">
        <v>5</v>
      </c>
      <c r="B138">
        <v>99388</v>
      </c>
      <c r="C138">
        <v>0</v>
      </c>
      <c r="D138" t="s">
        <v>124</v>
      </c>
      <c r="E138" t="s">
        <v>125</v>
      </c>
      <c r="F138" t="s">
        <v>126</v>
      </c>
      <c r="G138" s="6" t="s">
        <v>127</v>
      </c>
      <c r="H138" s="12">
        <v>198.64599999999999</v>
      </c>
      <c r="I138" s="16">
        <v>1.6999999999999999E-3</v>
      </c>
      <c r="J138" s="16">
        <v>3500</v>
      </c>
      <c r="L138" s="27"/>
    </row>
    <row r="139" spans="1:13" x14ac:dyDescent="0.2">
      <c r="A139">
        <v>6</v>
      </c>
      <c r="B139">
        <v>49489</v>
      </c>
      <c r="C139">
        <v>0</v>
      </c>
      <c r="D139" t="s">
        <v>128</v>
      </c>
      <c r="E139" t="s">
        <v>129</v>
      </c>
      <c r="F139" t="s">
        <v>130</v>
      </c>
      <c r="G139" s="6" t="s">
        <v>131</v>
      </c>
      <c r="H139" s="12">
        <v>199.256</v>
      </c>
      <c r="I139" s="16">
        <v>8.9999999999999998E-4</v>
      </c>
      <c r="J139" s="16">
        <v>3500</v>
      </c>
      <c r="L139" s="27"/>
    </row>
    <row r="140" spans="1:13" x14ac:dyDescent="0.2">
      <c r="A140">
        <v>7</v>
      </c>
      <c r="B140">
        <v>103251</v>
      </c>
      <c r="C140">
        <v>0</v>
      </c>
      <c r="D140" t="s">
        <v>120</v>
      </c>
      <c r="E140" t="s">
        <v>121</v>
      </c>
      <c r="F140" t="s">
        <v>122</v>
      </c>
      <c r="G140" s="6" t="s">
        <v>123</v>
      </c>
      <c r="H140" s="12">
        <v>212.297</v>
      </c>
      <c r="I140" s="16">
        <v>1.8E-3</v>
      </c>
      <c r="J140" s="16">
        <v>3500</v>
      </c>
      <c r="L140" s="27"/>
    </row>
    <row r="141" spans="1:13" x14ac:dyDescent="0.2">
      <c r="A141">
        <v>8</v>
      </c>
      <c r="B141">
        <v>52158</v>
      </c>
      <c r="C141">
        <v>0</v>
      </c>
      <c r="D141" t="s">
        <v>163</v>
      </c>
      <c r="E141" t="s">
        <v>164</v>
      </c>
      <c r="F141" t="s">
        <v>165</v>
      </c>
      <c r="G141" s="6" t="s">
        <v>166</v>
      </c>
      <c r="H141" s="12">
        <v>211.851</v>
      </c>
      <c r="I141" s="16">
        <v>8.9999999999999998E-4</v>
      </c>
      <c r="J141" s="16">
        <v>3500</v>
      </c>
      <c r="L141" s="27"/>
    </row>
    <row r="142" spans="1:13" x14ac:dyDescent="0.2">
      <c r="A142">
        <v>9</v>
      </c>
      <c r="B142">
        <v>47055</v>
      </c>
      <c r="C142">
        <v>3307000</v>
      </c>
      <c r="D142" t="s">
        <v>159</v>
      </c>
      <c r="E142" t="s">
        <v>160</v>
      </c>
      <c r="F142" t="s">
        <v>161</v>
      </c>
      <c r="G142" s="6" t="s">
        <v>162</v>
      </c>
      <c r="H142" s="12">
        <v>148.91399999999999</v>
      </c>
      <c r="I142" s="16">
        <v>2.0999999999999999E-3</v>
      </c>
      <c r="J142" s="16">
        <v>3500</v>
      </c>
      <c r="L142" s="27"/>
    </row>
    <row r="143" spans="1:13" x14ac:dyDescent="0.2">
      <c r="A143">
        <v>10</v>
      </c>
      <c r="B143">
        <v>23098</v>
      </c>
      <c r="C143">
        <v>13815000</v>
      </c>
      <c r="D143" t="s">
        <v>132</v>
      </c>
      <c r="E143" t="s">
        <v>117</v>
      </c>
      <c r="F143" t="s">
        <v>133</v>
      </c>
      <c r="G143" s="6" t="s">
        <v>134</v>
      </c>
      <c r="H143" s="12">
        <v>187.68100000000001</v>
      </c>
      <c r="I143" s="16">
        <v>4.3E-3</v>
      </c>
      <c r="J143" s="16">
        <v>3500</v>
      </c>
      <c r="L143" s="27"/>
    </row>
    <row r="144" spans="1:13" x14ac:dyDescent="0.2">
      <c r="A144">
        <v>11</v>
      </c>
      <c r="B144">
        <v>4495</v>
      </c>
      <c r="C144">
        <v>22330000</v>
      </c>
      <c r="D144" t="s">
        <v>135</v>
      </c>
      <c r="E144" t="s">
        <v>136</v>
      </c>
      <c r="F144" t="s">
        <v>137</v>
      </c>
      <c r="G144" s="6" t="s">
        <v>138</v>
      </c>
      <c r="H144" s="12">
        <v>194.13800000000001</v>
      </c>
      <c r="I144" s="16">
        <v>7.9000000000000008E-3</v>
      </c>
      <c r="J144" s="16">
        <v>5000</v>
      </c>
      <c r="L144" s="27"/>
    </row>
    <row r="145" spans="1:13" x14ac:dyDescent="0.2">
      <c r="A145">
        <v>12</v>
      </c>
      <c r="B145">
        <v>7101</v>
      </c>
      <c r="C145">
        <v>23324000</v>
      </c>
      <c r="D145" t="s">
        <v>139</v>
      </c>
      <c r="E145" t="s">
        <v>140</v>
      </c>
      <c r="F145" t="s">
        <v>141</v>
      </c>
      <c r="G145" s="6" t="s">
        <v>142</v>
      </c>
      <c r="H145" s="12">
        <v>188.76400000000001</v>
      </c>
      <c r="I145" s="16">
        <v>8.2000000000000007E-3</v>
      </c>
      <c r="J145" s="16">
        <v>5000</v>
      </c>
      <c r="L145" s="27"/>
    </row>
    <row r="146" spans="1:13" x14ac:dyDescent="0.2">
      <c r="A146">
        <v>13</v>
      </c>
      <c r="B146">
        <v>3796</v>
      </c>
      <c r="C146">
        <v>20759000</v>
      </c>
      <c r="D146" t="s">
        <v>143</v>
      </c>
      <c r="E146" t="s">
        <v>144</v>
      </c>
      <c r="F146" t="s">
        <v>145</v>
      </c>
      <c r="G146" s="6" t="s">
        <v>146</v>
      </c>
      <c r="H146" s="12">
        <v>206.48</v>
      </c>
      <c r="I146" s="16">
        <v>7.4999999999999997E-3</v>
      </c>
      <c r="J146" s="16">
        <v>5000</v>
      </c>
      <c r="L146" s="27"/>
    </row>
    <row r="147" spans="1:13" x14ac:dyDescent="0.2">
      <c r="A147">
        <v>14</v>
      </c>
      <c r="B147">
        <v>6321</v>
      </c>
      <c r="C147">
        <v>21703000</v>
      </c>
      <c r="D147" t="s">
        <v>147</v>
      </c>
      <c r="E147" t="s">
        <v>148</v>
      </c>
      <c r="F147" t="s">
        <v>149</v>
      </c>
      <c r="G147" s="6" t="s">
        <v>150</v>
      </c>
      <c r="H147" s="12">
        <v>202.35499999999999</v>
      </c>
      <c r="I147" s="16">
        <v>7.7999999999999996E-3</v>
      </c>
      <c r="J147" s="16">
        <v>5000</v>
      </c>
      <c r="L147" s="27"/>
    </row>
    <row r="148" spans="1:13" x14ac:dyDescent="0.2">
      <c r="A148">
        <v>15</v>
      </c>
      <c r="B148">
        <v>3796</v>
      </c>
      <c r="C148">
        <v>21010000</v>
      </c>
      <c r="D148" t="s">
        <v>151</v>
      </c>
      <c r="E148" t="s">
        <v>152</v>
      </c>
      <c r="F148" t="s">
        <v>153</v>
      </c>
      <c r="G148" s="6" t="s">
        <v>154</v>
      </c>
      <c r="H148" s="12">
        <v>204.10300000000001</v>
      </c>
      <c r="I148" s="16">
        <v>7.6E-3</v>
      </c>
      <c r="J148" s="16">
        <v>5000</v>
      </c>
      <c r="L148" s="27"/>
    </row>
    <row r="149" spans="1:13" x14ac:dyDescent="0.2">
      <c r="A149">
        <v>16</v>
      </c>
      <c r="B149">
        <v>6321</v>
      </c>
      <c r="C149">
        <v>21703000</v>
      </c>
      <c r="D149" t="s">
        <v>147</v>
      </c>
      <c r="E149" t="s">
        <v>148</v>
      </c>
      <c r="F149" t="s">
        <v>149</v>
      </c>
      <c r="G149" s="6" t="s">
        <v>150</v>
      </c>
      <c r="H149" s="12">
        <v>202.48099999999999</v>
      </c>
      <c r="I149" s="16">
        <v>7.7999999999999996E-3</v>
      </c>
      <c r="J149" s="16">
        <v>5000</v>
      </c>
      <c r="L149" s="27"/>
    </row>
    <row r="150" spans="1:13" x14ac:dyDescent="0.2">
      <c r="A150">
        <v>17</v>
      </c>
      <c r="B150">
        <v>4495</v>
      </c>
      <c r="C150">
        <v>22330000</v>
      </c>
      <c r="D150" t="s">
        <v>135</v>
      </c>
      <c r="E150" t="s">
        <v>155</v>
      </c>
      <c r="F150" t="s">
        <v>137</v>
      </c>
      <c r="G150" s="6" t="s">
        <v>156</v>
      </c>
      <c r="H150" s="12">
        <v>194.20400000000001</v>
      </c>
      <c r="I150" s="16">
        <v>7.9000000000000008E-3</v>
      </c>
      <c r="J150" s="16">
        <v>5000</v>
      </c>
      <c r="L150" s="27"/>
    </row>
    <row r="151" spans="1:13" x14ac:dyDescent="0.2">
      <c r="A151">
        <v>18</v>
      </c>
      <c r="B151">
        <v>7101</v>
      </c>
      <c r="C151">
        <v>23324000</v>
      </c>
      <c r="D151" t="s">
        <v>139</v>
      </c>
      <c r="E151" t="s">
        <v>157</v>
      </c>
      <c r="F151" t="s">
        <v>141</v>
      </c>
      <c r="G151" s="6" t="s">
        <v>158</v>
      </c>
      <c r="H151" s="12">
        <v>188.886</v>
      </c>
      <c r="I151" s="16">
        <v>8.2000000000000007E-3</v>
      </c>
      <c r="J151" s="16">
        <v>5000</v>
      </c>
      <c r="L151" s="27"/>
    </row>
    <row r="152" spans="1:13" x14ac:dyDescent="0.2">
      <c r="G152" s="6"/>
      <c r="H152" s="6" t="s">
        <v>182</v>
      </c>
      <c r="I152" s="17">
        <v>8.3599999999999994E-2</v>
      </c>
      <c r="J152" s="16"/>
      <c r="L152" s="23"/>
    </row>
    <row r="153" spans="1:13" x14ac:dyDescent="0.2">
      <c r="G153" s="6"/>
      <c r="I153" s="17"/>
      <c r="J153" s="16"/>
      <c r="L153" s="23"/>
    </row>
    <row r="154" spans="1:13" s="3" customFormat="1" x14ac:dyDescent="0.2">
      <c r="A154" s="15" t="s">
        <v>205</v>
      </c>
      <c r="B154" s="15"/>
      <c r="C154" s="15"/>
      <c r="D154" s="15"/>
      <c r="E154" s="15"/>
      <c r="F154" s="15"/>
      <c r="G154" s="15"/>
      <c r="H154" s="15"/>
    </row>
    <row r="155" spans="1:13" x14ac:dyDescent="0.2">
      <c r="A155" s="10" t="s">
        <v>186</v>
      </c>
      <c r="H155"/>
      <c r="I155"/>
      <c r="M155"/>
    </row>
    <row r="156" spans="1:13" x14ac:dyDescent="0.2">
      <c r="A156" t="s">
        <v>187</v>
      </c>
      <c r="B156" t="s">
        <v>188</v>
      </c>
      <c r="C156" t="s">
        <v>189</v>
      </c>
      <c r="D156" t="s">
        <v>190</v>
      </c>
      <c r="E156" t="s">
        <v>191</v>
      </c>
      <c r="F156" t="s">
        <v>192</v>
      </c>
      <c r="G156" t="s">
        <v>193</v>
      </c>
      <c r="H156" t="s">
        <v>194</v>
      </c>
      <c r="I156" t="s">
        <v>195</v>
      </c>
      <c r="J156" t="s">
        <v>196</v>
      </c>
      <c r="K156" t="s">
        <v>197</v>
      </c>
      <c r="L156" t="s">
        <v>198</v>
      </c>
      <c r="M156" t="s">
        <v>199</v>
      </c>
    </row>
    <row r="157" spans="1:13" x14ac:dyDescent="0.2">
      <c r="A157">
        <v>1</v>
      </c>
      <c r="B157">
        <v>13.503</v>
      </c>
      <c r="C157">
        <v>23.948</v>
      </c>
      <c r="D157">
        <v>200.38245137155801</v>
      </c>
      <c r="E157">
        <v>70.558348165030893</v>
      </c>
      <c r="F157">
        <v>3.2061192219449302</v>
      </c>
      <c r="G157">
        <v>4.1358937963089604</v>
      </c>
      <c r="H157">
        <v>20809577.037620202</v>
      </c>
      <c r="I157">
        <v>1199.5733607893776</v>
      </c>
      <c r="J157">
        <v>182.47</v>
      </c>
      <c r="K157">
        <v>200</v>
      </c>
      <c r="L157">
        <v>3.5</v>
      </c>
      <c r="M157" s="20">
        <v>4.1985067627628211E-3</v>
      </c>
    </row>
    <row r="158" spans="1:13" x14ac:dyDescent="0.2">
      <c r="A158">
        <v>2</v>
      </c>
      <c r="B158">
        <v>18.760999999999999</v>
      </c>
      <c r="C158">
        <v>5.43</v>
      </c>
      <c r="D158">
        <v>217.29925596535301</v>
      </c>
      <c r="E158">
        <v>76.515066331710699</v>
      </c>
      <c r="F158">
        <v>3.47678809544565</v>
      </c>
      <c r="G158">
        <v>4.4850566431248904</v>
      </c>
      <c r="H158">
        <v>28777792.006461803</v>
      </c>
      <c r="I158">
        <v>1410.6650963014658</v>
      </c>
      <c r="J158">
        <v>222.96899999999999</v>
      </c>
      <c r="K158">
        <v>200</v>
      </c>
      <c r="L158">
        <v>5</v>
      </c>
      <c r="M158" s="20">
        <v>7.053325481507328E-3</v>
      </c>
    </row>
    <row r="159" spans="1:13" x14ac:dyDescent="0.2">
      <c r="A159">
        <v>3</v>
      </c>
      <c r="B159">
        <v>12.602</v>
      </c>
      <c r="C159">
        <v>27.524999999999999</v>
      </c>
      <c r="D159">
        <v>197.193890676259</v>
      </c>
      <c r="E159">
        <v>69.435597274699305</v>
      </c>
      <c r="F159">
        <v>3.1551022508201401</v>
      </c>
      <c r="G159">
        <v>4.0700819035579903</v>
      </c>
      <c r="H159">
        <v>19516338.199340999</v>
      </c>
      <c r="I159">
        <v>1161.7009750317575</v>
      </c>
      <c r="J159">
        <v>220.17599999999999</v>
      </c>
      <c r="K159">
        <v>200</v>
      </c>
      <c r="L159">
        <v>3.5</v>
      </c>
      <c r="M159" s="20">
        <v>4.0659534126111507E-3</v>
      </c>
    </row>
    <row r="160" spans="1:13" x14ac:dyDescent="0.2">
      <c r="A160">
        <v>4</v>
      </c>
      <c r="B160">
        <v>6.1589999999999998</v>
      </c>
      <c r="C160">
        <v>0.22</v>
      </c>
      <c r="D160">
        <v>149.017248863086</v>
      </c>
      <c r="E160">
        <v>52.471715242071703</v>
      </c>
      <c r="F160">
        <v>2.3842759818093802</v>
      </c>
      <c r="G160">
        <v>3.0757160165341002</v>
      </c>
      <c r="H160">
        <v>6364593.5915514678</v>
      </c>
      <c r="I160">
        <v>663.4077256595026</v>
      </c>
      <c r="J160">
        <v>70.456999999999994</v>
      </c>
      <c r="K160">
        <v>200</v>
      </c>
      <c r="L160">
        <v>5</v>
      </c>
      <c r="M160" s="20">
        <v>3.317038628297513E-3</v>
      </c>
    </row>
    <row r="161" spans="1:13" x14ac:dyDescent="0.2">
      <c r="A161">
        <v>5</v>
      </c>
      <c r="B161">
        <v>1.2070000000000001</v>
      </c>
      <c r="C161">
        <v>1.4730000000000001</v>
      </c>
      <c r="D161">
        <v>87.459011501825501</v>
      </c>
      <c r="E161">
        <v>30.795927195604399</v>
      </c>
      <c r="F161">
        <v>1.3993441840292</v>
      </c>
      <c r="G161">
        <v>1.80515399739767</v>
      </c>
      <c r="H161">
        <v>755166.59404349152</v>
      </c>
      <c r="I161">
        <v>228.51597775237724</v>
      </c>
      <c r="J161">
        <v>19.116</v>
      </c>
      <c r="K161">
        <v>200</v>
      </c>
      <c r="L161">
        <v>3.5</v>
      </c>
      <c r="M161" s="20">
        <v>7.9980592213332034E-4</v>
      </c>
    </row>
    <row r="162" spans="1:13" x14ac:dyDescent="0.2">
      <c r="H162"/>
      <c r="I162"/>
      <c r="L162" t="s">
        <v>203</v>
      </c>
      <c r="M162" s="37">
        <v>1.9434630207312134E-2</v>
      </c>
    </row>
    <row r="163" spans="1:13" x14ac:dyDescent="0.2">
      <c r="A163" s="10" t="s">
        <v>202</v>
      </c>
      <c r="H163"/>
      <c r="I163"/>
      <c r="M163"/>
    </row>
    <row r="164" spans="1:13" x14ac:dyDescent="0.2">
      <c r="A164" t="s">
        <v>187</v>
      </c>
      <c r="B164" t="s">
        <v>188</v>
      </c>
      <c r="C164" t="s">
        <v>189</v>
      </c>
      <c r="D164" t="s">
        <v>190</v>
      </c>
      <c r="E164" t="s">
        <v>191</v>
      </c>
      <c r="F164" t="s">
        <v>192</v>
      </c>
      <c r="G164" t="s">
        <v>193</v>
      </c>
      <c r="H164" t="s">
        <v>206</v>
      </c>
      <c r="I164" t="s">
        <v>207</v>
      </c>
      <c r="J164" t="s">
        <v>196</v>
      </c>
      <c r="K164" t="s">
        <v>197</v>
      </c>
      <c r="L164" t="s">
        <v>198</v>
      </c>
      <c r="M164" t="s">
        <v>199</v>
      </c>
    </row>
    <row r="165" spans="1:13" x14ac:dyDescent="0.2">
      <c r="A165">
        <v>1</v>
      </c>
      <c r="B165">
        <v>15.782999999999999</v>
      </c>
      <c r="C165">
        <v>24.887</v>
      </c>
      <c r="D165">
        <v>210.618524049885</v>
      </c>
      <c r="E165">
        <v>74.162657698806996</v>
      </c>
      <c r="F165">
        <v>3.3698963847981598</v>
      </c>
      <c r="G165">
        <v>4.3471663363896198</v>
      </c>
      <c r="H165">
        <v>25398658.124705978</v>
      </c>
      <c r="I165">
        <v>1325.2584204558809</v>
      </c>
      <c r="J165">
        <v>194.73</v>
      </c>
      <c r="K165">
        <v>200</v>
      </c>
      <c r="L165">
        <v>3.5</v>
      </c>
      <c r="M165">
        <v>4.6384044715955834E-3</v>
      </c>
    </row>
    <row r="166" spans="1:13" x14ac:dyDescent="0.2">
      <c r="A166">
        <v>2</v>
      </c>
      <c r="B166">
        <v>16.347999999999999</v>
      </c>
      <c r="C166">
        <v>6.2679999999999998</v>
      </c>
      <c r="D166">
        <v>207.90793277485</v>
      </c>
      <c r="E166">
        <v>73.208208635987802</v>
      </c>
      <c r="F166">
        <v>3.3265269243976001</v>
      </c>
      <c r="G166">
        <v>4.2912197324729098</v>
      </c>
      <c r="H166">
        <v>24116193.131772783</v>
      </c>
      <c r="I166">
        <v>1291.3666391697191</v>
      </c>
      <c r="J166">
        <v>194.9</v>
      </c>
      <c r="K166">
        <v>200</v>
      </c>
      <c r="L166">
        <v>5</v>
      </c>
      <c r="M166">
        <v>6.4568331958485947E-3</v>
      </c>
    </row>
    <row r="167" spans="1:13" x14ac:dyDescent="0.2">
      <c r="A167">
        <v>3</v>
      </c>
      <c r="B167">
        <v>14.170999999999999</v>
      </c>
      <c r="C167">
        <v>25.574999999999999</v>
      </c>
      <c r="D167">
        <v>203.87279985188999</v>
      </c>
      <c r="E167">
        <v>71.787364087368005</v>
      </c>
      <c r="F167">
        <v>3.2619647976302502</v>
      </c>
      <c r="G167">
        <v>4.2079345889430204</v>
      </c>
      <c r="H167">
        <v>22297781.800359249</v>
      </c>
      <c r="I167">
        <v>1241.7266920960208</v>
      </c>
      <c r="J167">
        <v>207.7</v>
      </c>
      <c r="K167">
        <v>200</v>
      </c>
      <c r="L167">
        <v>3.5</v>
      </c>
      <c r="M167">
        <v>4.3460434223360723E-3</v>
      </c>
    </row>
    <row r="168" spans="1:13" x14ac:dyDescent="0.2">
      <c r="A168">
        <v>4</v>
      </c>
      <c r="B168">
        <v>2.177</v>
      </c>
      <c r="C168">
        <v>4.4999999999999998E-2</v>
      </c>
      <c r="D168">
        <v>105.328045401568</v>
      </c>
      <c r="E168">
        <v>37.087942821927697</v>
      </c>
      <c r="F168">
        <v>1.6852487264250899</v>
      </c>
      <c r="G168">
        <v>2.1739708570883698</v>
      </c>
      <c r="H168">
        <v>1588548.9871275818</v>
      </c>
      <c r="I168">
        <v>331.43280482191085</v>
      </c>
      <c r="J168">
        <v>49.7</v>
      </c>
      <c r="K168">
        <v>200</v>
      </c>
      <c r="L168">
        <v>5</v>
      </c>
      <c r="M168">
        <v>1.6571640241095542E-3</v>
      </c>
    </row>
    <row r="169" spans="1:13" x14ac:dyDescent="0.2">
      <c r="A169">
        <v>5</v>
      </c>
      <c r="B169">
        <v>0.13200000000000001</v>
      </c>
      <c r="C169">
        <v>0.46200000000000002</v>
      </c>
      <c r="D169">
        <v>41.992845090475797</v>
      </c>
      <c r="E169">
        <v>14.786453424706099</v>
      </c>
      <c r="F169">
        <v>0.67188552144761304</v>
      </c>
      <c r="G169">
        <v>0.86673232266741995</v>
      </c>
      <c r="H169">
        <v>40135.22589201892</v>
      </c>
      <c r="I169">
        <v>52.681489065159653</v>
      </c>
      <c r="J169">
        <v>13.8</v>
      </c>
      <c r="K169">
        <v>200</v>
      </c>
      <c r="L169">
        <v>3.5</v>
      </c>
      <c r="M169">
        <v>1.8438521172805877E-4</v>
      </c>
    </row>
    <row r="170" spans="1:13" x14ac:dyDescent="0.2">
      <c r="H170"/>
      <c r="I170"/>
      <c r="L170" t="s">
        <v>204</v>
      </c>
      <c r="M170" s="38">
        <v>1.7282830325617862E-2</v>
      </c>
    </row>
    <row r="171" spans="1:13" s="3" customFormat="1" x14ac:dyDescent="0.2">
      <c r="A171" s="15" t="s">
        <v>208</v>
      </c>
      <c r="B171" s="15"/>
      <c r="C171" s="15"/>
      <c r="D171" s="15"/>
      <c r="E171" s="15"/>
      <c r="F171" s="15"/>
      <c r="G171" s="15"/>
      <c r="H171" s="15"/>
    </row>
    <row r="172" spans="1:13" x14ac:dyDescent="0.2">
      <c r="A172" s="10" t="s">
        <v>186</v>
      </c>
      <c r="H172"/>
      <c r="I172"/>
      <c r="M172"/>
    </row>
    <row r="173" spans="1:13" x14ac:dyDescent="0.2">
      <c r="A173" t="s">
        <v>187</v>
      </c>
      <c r="B173" t="s">
        <v>188</v>
      </c>
      <c r="C173" t="s">
        <v>189</v>
      </c>
      <c r="D173" t="s">
        <v>190</v>
      </c>
      <c r="E173" t="s">
        <v>191</v>
      </c>
      <c r="F173" t="s">
        <v>192</v>
      </c>
      <c r="G173" t="s">
        <v>193</v>
      </c>
      <c r="H173" t="s">
        <v>194</v>
      </c>
      <c r="I173" t="s">
        <v>195</v>
      </c>
      <c r="J173" t="s">
        <v>196</v>
      </c>
      <c r="K173" t="s">
        <v>197</v>
      </c>
      <c r="L173" t="s">
        <v>198</v>
      </c>
      <c r="M173" t="s">
        <v>199</v>
      </c>
    </row>
    <row r="174" spans="1:13" x14ac:dyDescent="0.2">
      <c r="A174">
        <v>1</v>
      </c>
      <c r="B174">
        <v>14.723000000000001</v>
      </c>
      <c r="C174">
        <v>24.523</v>
      </c>
      <c r="D174">
        <v>206.01</v>
      </c>
      <c r="E174">
        <v>72.539999999999992</v>
      </c>
      <c r="F174">
        <v>3.3</v>
      </c>
      <c r="G174">
        <v>4.25</v>
      </c>
      <c r="H174">
        <v>23202856.845429245</v>
      </c>
      <c r="I174">
        <v>1268.3729999999998</v>
      </c>
      <c r="J174">
        <v>205.22300000000001</v>
      </c>
      <c r="K174">
        <v>200</v>
      </c>
      <c r="L174">
        <v>3.5</v>
      </c>
      <c r="M174" s="21">
        <v>4.439305499999999E-3</v>
      </c>
    </row>
    <row r="175" spans="1:13" x14ac:dyDescent="0.2">
      <c r="A175">
        <v>2</v>
      </c>
      <c r="B175">
        <v>17.106999999999999</v>
      </c>
      <c r="C175">
        <v>6.24</v>
      </c>
      <c r="D175">
        <v>211.02</v>
      </c>
      <c r="E175">
        <v>74.300000000000011</v>
      </c>
      <c r="F175">
        <v>3.3800000000000003</v>
      </c>
      <c r="G175">
        <v>4.3600000000000003</v>
      </c>
      <c r="H175">
        <v>25699915.621324331</v>
      </c>
      <c r="I175">
        <v>1331.6700000000003</v>
      </c>
      <c r="J175">
        <v>193.70400000000001</v>
      </c>
      <c r="K175">
        <v>200</v>
      </c>
      <c r="L175">
        <v>5</v>
      </c>
      <c r="M175" s="21">
        <v>6.6583500000000012E-3</v>
      </c>
    </row>
    <row r="176" spans="1:13" x14ac:dyDescent="0.2">
      <c r="A176">
        <v>3</v>
      </c>
      <c r="B176">
        <v>12.595000000000001</v>
      </c>
      <c r="C176">
        <v>25.477</v>
      </c>
      <c r="D176">
        <v>196.56</v>
      </c>
      <c r="E176">
        <v>69.209999999999994</v>
      </c>
      <c r="F176">
        <v>3.14</v>
      </c>
      <c r="G176">
        <v>4.0600000000000005</v>
      </c>
      <c r="H176">
        <v>19323681.678320888</v>
      </c>
      <c r="I176">
        <v>1153.6867999999999</v>
      </c>
      <c r="J176">
        <v>208.39400000000001</v>
      </c>
      <c r="K176">
        <v>200</v>
      </c>
      <c r="L176">
        <v>3.5</v>
      </c>
      <c r="M176" s="21">
        <v>4.0379038000000001E-3</v>
      </c>
    </row>
    <row r="177" spans="1:13" x14ac:dyDescent="0.2">
      <c r="A177">
        <v>4</v>
      </c>
      <c r="B177">
        <v>4.5119999999999996</v>
      </c>
      <c r="C177">
        <v>0.88500000000000001</v>
      </c>
      <c r="D177">
        <v>134.63</v>
      </c>
      <c r="E177">
        <v>47.410000000000004</v>
      </c>
      <c r="F177">
        <v>2.15</v>
      </c>
      <c r="G177">
        <v>2.78</v>
      </c>
      <c r="H177">
        <v>4247808.4454556126</v>
      </c>
      <c r="I177">
        <v>541.1001</v>
      </c>
      <c r="J177">
        <v>47.15</v>
      </c>
      <c r="K177">
        <v>200</v>
      </c>
      <c r="L177">
        <v>5</v>
      </c>
      <c r="M177" s="21">
        <v>2.7055005000000002E-3</v>
      </c>
    </row>
    <row r="178" spans="1:13" x14ac:dyDescent="0.2">
      <c r="A178">
        <v>5</v>
      </c>
      <c r="B178">
        <v>12.595000000000001</v>
      </c>
      <c r="C178">
        <v>25.477</v>
      </c>
      <c r="D178">
        <v>196.56</v>
      </c>
      <c r="E178">
        <v>69.209999999999994</v>
      </c>
      <c r="F178">
        <v>3.14</v>
      </c>
      <c r="G178">
        <v>4.0600000000000005</v>
      </c>
      <c r="H178">
        <v>19323681.678320888</v>
      </c>
      <c r="I178">
        <v>1153.6867999999999</v>
      </c>
      <c r="J178">
        <v>208.39400000000001</v>
      </c>
      <c r="K178">
        <v>200</v>
      </c>
      <c r="L178">
        <v>3.5</v>
      </c>
      <c r="M178" s="21">
        <v>4.0379038000000001E-3</v>
      </c>
    </row>
    <row r="179" spans="1:13" x14ac:dyDescent="0.2">
      <c r="A179">
        <v>6</v>
      </c>
      <c r="B179">
        <v>17.106999999999999</v>
      </c>
      <c r="C179">
        <v>6.24</v>
      </c>
      <c r="D179">
        <v>211.02</v>
      </c>
      <c r="E179">
        <v>74.300000000000011</v>
      </c>
      <c r="F179">
        <v>3.3800000000000003</v>
      </c>
      <c r="G179">
        <v>4.3600000000000003</v>
      </c>
      <c r="H179">
        <v>25699915.621324331</v>
      </c>
      <c r="I179">
        <v>1331.6700000000003</v>
      </c>
      <c r="J179">
        <v>193.70400000000001</v>
      </c>
      <c r="K179">
        <v>200</v>
      </c>
      <c r="L179">
        <v>5</v>
      </c>
      <c r="M179" s="21">
        <v>6.6583500000000012E-3</v>
      </c>
    </row>
    <row r="180" spans="1:13" x14ac:dyDescent="0.2">
      <c r="A180">
        <v>7</v>
      </c>
      <c r="B180">
        <v>14.723000000000001</v>
      </c>
      <c r="C180">
        <v>24.523</v>
      </c>
      <c r="D180">
        <v>206.01</v>
      </c>
      <c r="E180">
        <v>72.539999999999992</v>
      </c>
      <c r="F180">
        <v>3.3</v>
      </c>
      <c r="G180">
        <v>4.25</v>
      </c>
      <c r="H180">
        <v>23202856.845429245</v>
      </c>
      <c r="I180">
        <v>1268.3729999999998</v>
      </c>
      <c r="J180">
        <v>205.22300000000001</v>
      </c>
      <c r="K180">
        <v>200</v>
      </c>
      <c r="L180">
        <v>3.5</v>
      </c>
      <c r="M180" s="21">
        <v>4.439305499999999E-3</v>
      </c>
    </row>
    <row r="181" spans="1:13" x14ac:dyDescent="0.2">
      <c r="H181"/>
      <c r="I181"/>
      <c r="L181" t="s">
        <v>203</v>
      </c>
      <c r="M181" s="22">
        <v>3.29766191E-2</v>
      </c>
    </row>
    <row r="182" spans="1:13" x14ac:dyDescent="0.2">
      <c r="A182" s="10" t="s">
        <v>202</v>
      </c>
      <c r="H182"/>
      <c r="I182"/>
      <c r="M182"/>
    </row>
    <row r="183" spans="1:13" x14ac:dyDescent="0.2">
      <c r="A183" t="s">
        <v>187</v>
      </c>
      <c r="B183" t="s">
        <v>188</v>
      </c>
      <c r="C183" t="s">
        <v>189</v>
      </c>
      <c r="D183" t="s">
        <v>190</v>
      </c>
      <c r="E183" t="s">
        <v>191</v>
      </c>
      <c r="F183" t="s">
        <v>192</v>
      </c>
      <c r="G183" t="s">
        <v>193</v>
      </c>
      <c r="H183" t="s">
        <v>194</v>
      </c>
      <c r="I183" t="s">
        <v>195</v>
      </c>
      <c r="J183" t="s">
        <v>196</v>
      </c>
      <c r="K183" t="s">
        <v>197</v>
      </c>
      <c r="L183" t="s">
        <v>198</v>
      </c>
      <c r="M183" t="s">
        <v>199</v>
      </c>
    </row>
    <row r="184" spans="1:13" x14ac:dyDescent="0.2">
      <c r="A184">
        <v>1</v>
      </c>
      <c r="B184">
        <v>15.108000000000001</v>
      </c>
      <c r="C184">
        <v>25.167999999999999</v>
      </c>
      <c r="D184">
        <v>207.85</v>
      </c>
      <c r="E184">
        <v>73.190000000000012</v>
      </c>
      <c r="F184">
        <v>3.33</v>
      </c>
      <c r="G184">
        <v>4.29</v>
      </c>
      <c r="H184">
        <v>24088785.758927256</v>
      </c>
      <c r="I184">
        <v>1291.5392999999999</v>
      </c>
      <c r="J184">
        <v>204.797</v>
      </c>
      <c r="K184">
        <v>200</v>
      </c>
      <c r="L184">
        <v>3.5</v>
      </c>
      <c r="M184" s="21">
        <v>4.5203875499999994E-3</v>
      </c>
    </row>
    <row r="185" spans="1:13" x14ac:dyDescent="0.2">
      <c r="A185">
        <v>2</v>
      </c>
      <c r="B185">
        <v>16.561</v>
      </c>
      <c r="C185">
        <v>6.4080000000000004</v>
      </c>
      <c r="D185">
        <v>208.82999999999998</v>
      </c>
      <c r="E185">
        <v>73.53</v>
      </c>
      <c r="F185">
        <v>3.3400000000000003</v>
      </c>
      <c r="G185">
        <v>4.3099999999999996</v>
      </c>
      <c r="H185">
        <v>24541144.975132149</v>
      </c>
      <c r="I185">
        <v>1302.53</v>
      </c>
      <c r="J185">
        <v>197.31800000000001</v>
      </c>
      <c r="K185">
        <v>200</v>
      </c>
      <c r="L185">
        <v>5</v>
      </c>
      <c r="M185" s="21">
        <v>6.5126499999999992E-3</v>
      </c>
    </row>
    <row r="186" spans="1:13" x14ac:dyDescent="0.2">
      <c r="A186">
        <v>3</v>
      </c>
      <c r="B186">
        <v>13.23</v>
      </c>
      <c r="C186">
        <v>24.832000000000001</v>
      </c>
      <c r="D186">
        <v>199.37</v>
      </c>
      <c r="E186">
        <v>70.2</v>
      </c>
      <c r="F186">
        <v>3.19</v>
      </c>
      <c r="G186">
        <v>4.12</v>
      </c>
      <c r="H186">
        <v>20491540.300002314</v>
      </c>
      <c r="I186">
        <v>1188.1527000000001</v>
      </c>
      <c r="J186">
        <v>212.87299999999999</v>
      </c>
      <c r="K186">
        <v>200</v>
      </c>
      <c r="L186">
        <v>3.5</v>
      </c>
      <c r="M186" s="21">
        <v>4.1585344500000001E-3</v>
      </c>
    </row>
    <row r="187" spans="1:13" x14ac:dyDescent="0.2">
      <c r="A187">
        <v>4</v>
      </c>
      <c r="B187">
        <v>1.04</v>
      </c>
      <c r="C187">
        <v>0.77700000000000002</v>
      </c>
      <c r="D187">
        <v>82.85</v>
      </c>
      <c r="E187">
        <v>29.17</v>
      </c>
      <c r="F187">
        <v>1.33</v>
      </c>
      <c r="G187">
        <v>1.71</v>
      </c>
      <c r="H187">
        <v>608093.24900212884</v>
      </c>
      <c r="I187">
        <v>205.4033</v>
      </c>
      <c r="J187">
        <v>31.093</v>
      </c>
      <c r="K187">
        <v>200</v>
      </c>
      <c r="L187">
        <v>5</v>
      </c>
      <c r="M187" s="21">
        <v>1.0270164999999999E-3</v>
      </c>
    </row>
    <row r="188" spans="1:13" x14ac:dyDescent="0.2">
      <c r="A188">
        <v>5</v>
      </c>
      <c r="B188">
        <v>13.23</v>
      </c>
      <c r="C188">
        <v>24.832000000000001</v>
      </c>
      <c r="D188">
        <v>199.37</v>
      </c>
      <c r="E188">
        <v>70.2</v>
      </c>
      <c r="F188">
        <v>3.19</v>
      </c>
      <c r="G188">
        <v>4.12</v>
      </c>
      <c r="H188">
        <v>20491540.300002314</v>
      </c>
      <c r="I188">
        <v>1188.1527000000001</v>
      </c>
      <c r="J188">
        <v>212.87299999999999</v>
      </c>
      <c r="K188">
        <v>200</v>
      </c>
      <c r="L188">
        <v>3.5</v>
      </c>
      <c r="M188" s="21">
        <v>4.1585344500000001E-3</v>
      </c>
    </row>
    <row r="189" spans="1:13" x14ac:dyDescent="0.2">
      <c r="A189">
        <v>6</v>
      </c>
      <c r="B189">
        <v>16.561</v>
      </c>
      <c r="C189">
        <v>6.4080000000000004</v>
      </c>
      <c r="D189">
        <v>208.82999999999998</v>
      </c>
      <c r="E189">
        <v>73.53</v>
      </c>
      <c r="F189">
        <v>3.3400000000000003</v>
      </c>
      <c r="G189">
        <v>4.3099999999999996</v>
      </c>
      <c r="H189">
        <v>24541144.975132149</v>
      </c>
      <c r="I189">
        <v>1302.53</v>
      </c>
      <c r="J189">
        <v>197.31800000000001</v>
      </c>
      <c r="K189">
        <v>200</v>
      </c>
      <c r="L189">
        <v>5</v>
      </c>
      <c r="M189" s="21">
        <v>6.5126499999999992E-3</v>
      </c>
    </row>
    <row r="190" spans="1:13" x14ac:dyDescent="0.2">
      <c r="A190">
        <v>7</v>
      </c>
      <c r="B190">
        <v>15.108000000000001</v>
      </c>
      <c r="C190">
        <v>25.167999999999999</v>
      </c>
      <c r="D190">
        <v>207.85</v>
      </c>
      <c r="E190">
        <v>73.190000000000012</v>
      </c>
      <c r="F190">
        <v>3.33</v>
      </c>
      <c r="G190">
        <v>4.29</v>
      </c>
      <c r="H190">
        <v>24088785.758927256</v>
      </c>
      <c r="I190">
        <v>1291.5392999999999</v>
      </c>
      <c r="J190">
        <v>204.797</v>
      </c>
      <c r="K190">
        <v>200</v>
      </c>
      <c r="L190">
        <v>3.5</v>
      </c>
      <c r="M190" s="21">
        <v>4.5203875499999994E-3</v>
      </c>
    </row>
    <row r="191" spans="1:13" x14ac:dyDescent="0.2">
      <c r="H191"/>
      <c r="I191"/>
      <c r="L191" t="s">
        <v>203</v>
      </c>
      <c r="M191" s="22">
        <v>3.1410160499999999E-2</v>
      </c>
    </row>
    <row r="192" spans="1:13" x14ac:dyDescent="0.2">
      <c r="G192" s="6"/>
      <c r="I192" s="17"/>
      <c r="J192" s="16"/>
      <c r="L192" s="23"/>
    </row>
    <row r="193" spans="1:13" s="3" customFormat="1" x14ac:dyDescent="0.2">
      <c r="C193" s="3" t="s">
        <v>167</v>
      </c>
      <c r="G193" s="3" t="s">
        <v>170</v>
      </c>
      <c r="H193" s="5"/>
      <c r="I193" s="5"/>
      <c r="M193" s="39"/>
    </row>
    <row r="194" spans="1:13" s="24" customFormat="1" x14ac:dyDescent="0.2">
      <c r="A194" s="40" t="s">
        <v>209</v>
      </c>
      <c r="H194" s="32"/>
      <c r="I194" s="32"/>
    </row>
    <row r="195" spans="1:13" x14ac:dyDescent="0.2">
      <c r="A195" t="s">
        <v>111</v>
      </c>
      <c r="B195" t="s">
        <v>112</v>
      </c>
      <c r="C195" t="s">
        <v>113</v>
      </c>
      <c r="E195" s="18" t="s">
        <v>114</v>
      </c>
      <c r="F195" s="18" t="s">
        <v>115</v>
      </c>
      <c r="G195" s="18" t="s">
        <v>107</v>
      </c>
      <c r="H195" s="19" t="s">
        <v>108</v>
      </c>
      <c r="I195" s="19" t="s">
        <v>109</v>
      </c>
      <c r="J195" s="18" t="s">
        <v>183</v>
      </c>
      <c r="K195" s="18" t="s">
        <v>181</v>
      </c>
      <c r="L195" s="18" t="s">
        <v>184</v>
      </c>
      <c r="M195" s="31"/>
    </row>
    <row r="196" spans="1:13" x14ac:dyDescent="0.2">
      <c r="A196">
        <v>1</v>
      </c>
      <c r="B196" s="6">
        <v>49059</v>
      </c>
      <c r="C196">
        <v>6.3650000000000002</v>
      </c>
      <c r="E196" s="6">
        <v>168.675449259652</v>
      </c>
      <c r="F196" s="6">
        <v>2.6988071881544302</v>
      </c>
      <c r="G196" s="6">
        <v>59.393729312589997</v>
      </c>
      <c r="H196" s="6">
        <v>3.48146127271922</v>
      </c>
      <c r="I196" s="6">
        <v>849.98486639923897</v>
      </c>
      <c r="J196" s="6">
        <v>138.13999999999999</v>
      </c>
      <c r="K196" s="16">
        <v>3500</v>
      </c>
      <c r="L196" s="21">
        <f>K196*I196*0.000000001</f>
        <v>2.9749470323973365E-3</v>
      </c>
    </row>
    <row r="197" spans="1:13" x14ac:dyDescent="0.2">
      <c r="A197">
        <v>2</v>
      </c>
      <c r="B197" s="6">
        <v>24362</v>
      </c>
      <c r="C197">
        <v>14.959</v>
      </c>
      <c r="E197" s="6">
        <v>206.98461728583499</v>
      </c>
      <c r="F197" s="6">
        <v>3.3117538765733601</v>
      </c>
      <c r="G197" s="6">
        <v>72.883092263300497</v>
      </c>
      <c r="H197" s="6">
        <v>4.27216250077963</v>
      </c>
      <c r="I197" s="6">
        <v>1279.92223465707</v>
      </c>
      <c r="J197" s="6">
        <v>209.006</v>
      </c>
      <c r="K197" s="16">
        <v>3500</v>
      </c>
      <c r="L197" s="21">
        <f t="shared" ref="L197:L213" si="31">K197*I197*0.000000001</f>
        <v>4.4797278212997454E-3</v>
      </c>
    </row>
    <row r="198" spans="1:13" x14ac:dyDescent="0.2">
      <c r="A198">
        <v>3</v>
      </c>
      <c r="B198" s="6">
        <v>50652</v>
      </c>
      <c r="C198">
        <v>5.8440000000000003</v>
      </c>
      <c r="E198" s="6">
        <v>165.56186583858201</v>
      </c>
      <c r="F198" s="6">
        <v>2.6489898534173202</v>
      </c>
      <c r="G198" s="6">
        <v>58.297379300096402</v>
      </c>
      <c r="H198" s="6">
        <v>3.41719691090834</v>
      </c>
      <c r="I198" s="6">
        <v>818.894711747678</v>
      </c>
      <c r="J198" s="6">
        <v>141.34299999999999</v>
      </c>
      <c r="K198" s="16">
        <v>3500</v>
      </c>
      <c r="L198" s="21">
        <f t="shared" si="31"/>
        <v>2.8661314911168734E-3</v>
      </c>
    </row>
    <row r="199" spans="1:13" x14ac:dyDescent="0.2">
      <c r="A199">
        <v>4</v>
      </c>
      <c r="B199" s="6">
        <v>25540</v>
      </c>
      <c r="C199">
        <v>14.583</v>
      </c>
      <c r="E199" s="6">
        <v>205.68142546922201</v>
      </c>
      <c r="F199" s="6">
        <v>3.2909028075075599</v>
      </c>
      <c r="G199" s="6">
        <v>72.424214445941999</v>
      </c>
      <c r="H199" s="6">
        <v>4.2452646216847496</v>
      </c>
      <c r="I199" s="6">
        <v>1263.85598468592</v>
      </c>
      <c r="J199" s="6">
        <v>209.785</v>
      </c>
      <c r="K199" s="16">
        <v>3500</v>
      </c>
      <c r="L199" s="21">
        <f t="shared" si="31"/>
        <v>4.4234959464007203E-3</v>
      </c>
    </row>
    <row r="200" spans="1:13" x14ac:dyDescent="0.2">
      <c r="A200">
        <v>5</v>
      </c>
      <c r="B200" s="6">
        <v>49694</v>
      </c>
      <c r="C200">
        <v>5.7149999999999999</v>
      </c>
      <c r="E200" s="6">
        <v>164.25516312667</v>
      </c>
      <c r="F200" s="6">
        <v>2.6280826100267198</v>
      </c>
      <c r="G200" s="6">
        <v>57.837265231902101</v>
      </c>
      <c r="H200" s="6">
        <v>3.3902265669344702</v>
      </c>
      <c r="I200" s="6">
        <v>806.01941314714202</v>
      </c>
      <c r="J200" s="6">
        <v>150.30099999999999</v>
      </c>
      <c r="K200" s="16">
        <v>3500</v>
      </c>
      <c r="L200" s="21">
        <f t="shared" si="31"/>
        <v>2.8210679460149973E-3</v>
      </c>
    </row>
    <row r="201" spans="1:13" x14ac:dyDescent="0.2">
      <c r="A201">
        <v>6</v>
      </c>
      <c r="B201" s="6">
        <v>24744</v>
      </c>
      <c r="C201">
        <v>12.314</v>
      </c>
      <c r="E201" s="6">
        <v>194.97950676429701</v>
      </c>
      <c r="F201" s="6">
        <v>3.1196721082287602</v>
      </c>
      <c r="G201" s="6">
        <v>68.655871954633696</v>
      </c>
      <c r="H201" s="6">
        <v>4.0243770196151001</v>
      </c>
      <c r="I201" s="6">
        <v>1135.75688215833</v>
      </c>
      <c r="J201" s="6">
        <v>226.12200000000001</v>
      </c>
      <c r="K201" s="16">
        <v>3500</v>
      </c>
      <c r="L201" s="21">
        <f t="shared" si="31"/>
        <v>3.9751490875541548E-3</v>
      </c>
    </row>
    <row r="202" spans="1:13" x14ac:dyDescent="0.2">
      <c r="A202">
        <v>7</v>
      </c>
      <c r="B202" s="6">
        <v>52599</v>
      </c>
      <c r="C202">
        <v>5.6310000000000002</v>
      </c>
      <c r="E202" s="6">
        <v>164.736047130689</v>
      </c>
      <c r="F202" s="6">
        <v>2.6357767540910202</v>
      </c>
      <c r="G202" s="6">
        <v>58.0065933379828</v>
      </c>
      <c r="H202" s="6">
        <v>3.4001520127774199</v>
      </c>
      <c r="I202" s="6">
        <v>810.74583050161095</v>
      </c>
      <c r="J202" s="6">
        <v>151.66200000000001</v>
      </c>
      <c r="K202" s="16">
        <v>3500</v>
      </c>
      <c r="L202" s="21">
        <f t="shared" si="31"/>
        <v>2.8376104067556387E-3</v>
      </c>
    </row>
    <row r="203" spans="1:13" x14ac:dyDescent="0.2">
      <c r="A203">
        <v>8</v>
      </c>
      <c r="B203" s="6">
        <v>26617</v>
      </c>
      <c r="C203">
        <v>12.962</v>
      </c>
      <c r="E203" s="6">
        <v>198.63681125277901</v>
      </c>
      <c r="F203" s="6">
        <v>3.1781889800444598</v>
      </c>
      <c r="G203" s="6">
        <v>69.943676159430595</v>
      </c>
      <c r="H203" s="6">
        <v>4.0998637842573604</v>
      </c>
      <c r="I203" s="6">
        <v>1178.76413040488</v>
      </c>
      <c r="J203" s="6">
        <v>218.47300000000001</v>
      </c>
      <c r="K203" s="16">
        <v>3500</v>
      </c>
      <c r="L203" s="21">
        <f t="shared" si="31"/>
        <v>4.1256744564170805E-3</v>
      </c>
      <c r="M203" s="30"/>
    </row>
    <row r="204" spans="1:13" s="24" customFormat="1" x14ac:dyDescent="0.2">
      <c r="A204" s="24">
        <v>9</v>
      </c>
      <c r="B204" s="32">
        <v>2004</v>
      </c>
      <c r="C204" s="24">
        <v>0.28899999999999998</v>
      </c>
      <c r="E204" s="32">
        <v>55.798900631469898</v>
      </c>
      <c r="F204" s="32">
        <v>0.892782410103519</v>
      </c>
      <c r="G204" s="32">
        <v>19.647819612112102</v>
      </c>
      <c r="H204" s="32">
        <v>1.1516893090335301</v>
      </c>
      <c r="I204" s="32">
        <v>93.016228659049801</v>
      </c>
      <c r="J204" s="24">
        <v>0.497</v>
      </c>
      <c r="K204" s="33">
        <v>3500</v>
      </c>
      <c r="L204" s="34">
        <f t="shared" si="31"/>
        <v>3.2555680030667435E-4</v>
      </c>
    </row>
    <row r="205" spans="1:13" x14ac:dyDescent="0.2">
      <c r="A205">
        <v>10</v>
      </c>
      <c r="B205" s="6">
        <v>1264</v>
      </c>
      <c r="C205">
        <v>1.145</v>
      </c>
      <c r="E205" s="6">
        <v>85.831347068200202</v>
      </c>
      <c r="F205" s="6">
        <v>1.3733015530912001</v>
      </c>
      <c r="G205" s="6">
        <v>30.222796599499301</v>
      </c>
      <c r="H205" s="6">
        <v>1.7715590034876501</v>
      </c>
      <c r="I205" s="6">
        <v>220.089487623743</v>
      </c>
      <c r="J205" s="6">
        <v>25.911999999999999</v>
      </c>
      <c r="K205" s="16">
        <v>3500</v>
      </c>
      <c r="L205" s="21">
        <f t="shared" si="31"/>
        <v>7.7031320668310044E-4</v>
      </c>
      <c r="M205" s="31"/>
    </row>
    <row r="206" spans="1:13" x14ac:dyDescent="0.2">
      <c r="A206">
        <v>11</v>
      </c>
      <c r="B206" s="6">
        <v>4927</v>
      </c>
      <c r="C206">
        <v>19.419</v>
      </c>
      <c r="E206" s="6">
        <v>219.649818022554</v>
      </c>
      <c r="F206" s="6">
        <v>3.5143970883608699</v>
      </c>
      <c r="G206" s="6">
        <v>77.342742482393007</v>
      </c>
      <c r="H206" s="6">
        <v>4.5335722439855202</v>
      </c>
      <c r="I206" s="6">
        <v>1441.34895591298</v>
      </c>
      <c r="J206" s="6">
        <v>169.249</v>
      </c>
      <c r="K206" s="16">
        <v>5000</v>
      </c>
      <c r="L206" s="21">
        <f t="shared" si="31"/>
        <v>7.2067447795649007E-3</v>
      </c>
    </row>
    <row r="207" spans="1:13" x14ac:dyDescent="0.2">
      <c r="A207">
        <v>12</v>
      </c>
      <c r="B207" s="6">
        <v>7571</v>
      </c>
      <c r="C207">
        <v>18.149999999999999</v>
      </c>
      <c r="E207" s="6">
        <v>215.50451918782801</v>
      </c>
      <c r="F207" s="6">
        <v>3.4480723070052499</v>
      </c>
      <c r="G207" s="6">
        <v>75.883106489187398</v>
      </c>
      <c r="H207" s="6">
        <v>4.4480132760367699</v>
      </c>
      <c r="I207" s="6">
        <v>1387.4591520310801</v>
      </c>
      <c r="J207" s="6">
        <v>177.24700000000001</v>
      </c>
      <c r="K207" s="16">
        <v>5000</v>
      </c>
      <c r="L207" s="21">
        <f t="shared" si="31"/>
        <v>6.9372957601554009E-3</v>
      </c>
    </row>
    <row r="208" spans="1:13" x14ac:dyDescent="0.2">
      <c r="A208">
        <v>13</v>
      </c>
      <c r="B208" s="6">
        <v>105</v>
      </c>
      <c r="C208">
        <v>2.5499999999999998</v>
      </c>
      <c r="E208" s="6">
        <v>111.057026922885</v>
      </c>
      <c r="F208" s="6">
        <v>1.7769124307661699</v>
      </c>
      <c r="G208" s="6">
        <v>39.105222628843499</v>
      </c>
      <c r="H208" s="6">
        <v>2.2922170356883602</v>
      </c>
      <c r="I208" s="6">
        <v>368.46778876219503</v>
      </c>
      <c r="J208" s="6">
        <v>24.533999999999999</v>
      </c>
      <c r="K208" s="16">
        <v>5000</v>
      </c>
      <c r="L208" s="21">
        <f t="shared" si="31"/>
        <v>1.8423389438109753E-3</v>
      </c>
    </row>
    <row r="209" spans="1:13" x14ac:dyDescent="0.2">
      <c r="A209">
        <v>14</v>
      </c>
      <c r="B209" s="6">
        <v>19</v>
      </c>
      <c r="C209">
        <v>4.056</v>
      </c>
      <c r="E209" s="6">
        <v>129.58447415650201</v>
      </c>
      <c r="F209" s="6">
        <v>2.07335158650403</v>
      </c>
      <c r="G209" s="6">
        <v>45.629077704828802</v>
      </c>
      <c r="H209" s="6">
        <v>2.6746235465902002</v>
      </c>
      <c r="I209" s="6">
        <v>501.66451640848499</v>
      </c>
      <c r="J209" s="6">
        <v>40.845999999999997</v>
      </c>
      <c r="K209" s="16">
        <v>5000</v>
      </c>
      <c r="L209" s="21">
        <f t="shared" si="31"/>
        <v>2.508322582042425E-3</v>
      </c>
    </row>
    <row r="210" spans="1:13" x14ac:dyDescent="0.2">
      <c r="A210">
        <v>15</v>
      </c>
      <c r="B210" s="6">
        <v>3900</v>
      </c>
      <c r="C210">
        <v>19.417000000000002</v>
      </c>
      <c r="E210" s="6">
        <v>219.38001415707299</v>
      </c>
      <c r="F210" s="6">
        <v>3.5100802265131699</v>
      </c>
      <c r="G210" s="6">
        <v>77.247739576965998</v>
      </c>
      <c r="H210" s="6">
        <v>4.5280034922019903</v>
      </c>
      <c r="I210" s="6">
        <v>1437.8102078762199</v>
      </c>
      <c r="J210" s="6">
        <v>168.30699999999999</v>
      </c>
      <c r="K210" s="16">
        <v>5000</v>
      </c>
      <c r="L210" s="21">
        <f t="shared" si="31"/>
        <v>7.1890510393811001E-3</v>
      </c>
    </row>
    <row r="211" spans="1:13" x14ac:dyDescent="0.2">
      <c r="A211">
        <v>16</v>
      </c>
      <c r="B211" s="6">
        <v>6340</v>
      </c>
      <c r="C211">
        <v>18.137</v>
      </c>
      <c r="E211" s="6">
        <v>215.13232267884499</v>
      </c>
      <c r="F211" s="6">
        <v>3.4421171628615301</v>
      </c>
      <c r="G211" s="6">
        <v>75.752049249958802</v>
      </c>
      <c r="H211" s="6">
        <v>4.4403311400913701</v>
      </c>
      <c r="I211" s="6">
        <v>1382.6707465475799</v>
      </c>
      <c r="J211" s="6">
        <v>176.53399999999999</v>
      </c>
      <c r="K211" s="16">
        <v>5000</v>
      </c>
      <c r="L211" s="21">
        <f t="shared" si="31"/>
        <v>6.9133537327379004E-3</v>
      </c>
    </row>
    <row r="212" spans="1:13" x14ac:dyDescent="0.2">
      <c r="A212">
        <v>17</v>
      </c>
      <c r="B212" s="6">
        <v>432</v>
      </c>
      <c r="C212">
        <v>2.911</v>
      </c>
      <c r="E212" s="6">
        <v>116.22082330631</v>
      </c>
      <c r="F212" s="6">
        <v>1.8595331729009601</v>
      </c>
      <c r="G212" s="6">
        <v>40.9234903493007</v>
      </c>
      <c r="H212" s="6">
        <v>2.3987977930422502</v>
      </c>
      <c r="I212" s="6">
        <v>403.52954484443597</v>
      </c>
      <c r="J212" s="6">
        <v>35.548000000000002</v>
      </c>
      <c r="K212" s="16">
        <v>5000</v>
      </c>
      <c r="L212" s="21">
        <f t="shared" si="31"/>
        <v>2.0176477242221801E-3</v>
      </c>
    </row>
    <row r="213" spans="1:13" x14ac:dyDescent="0.2">
      <c r="A213">
        <v>18</v>
      </c>
      <c r="B213" s="6">
        <v>471</v>
      </c>
      <c r="C213">
        <v>5.1740000000000004</v>
      </c>
      <c r="E213" s="6">
        <v>140.71676376326701</v>
      </c>
      <c r="F213" s="6">
        <v>2.25146822021228</v>
      </c>
      <c r="G213" s="6">
        <v>49.5489617094998</v>
      </c>
      <c r="H213" s="6">
        <v>2.9043940040738399</v>
      </c>
      <c r="I213" s="6">
        <v>591.56043466013398</v>
      </c>
      <c r="J213" s="6">
        <v>56.14</v>
      </c>
      <c r="K213" s="16">
        <v>5000</v>
      </c>
      <c r="L213" s="21">
        <f t="shared" si="31"/>
        <v>2.9578021733006701E-3</v>
      </c>
    </row>
    <row r="214" spans="1:13" x14ac:dyDescent="0.2">
      <c r="B214" s="6"/>
      <c r="E214" s="6"/>
      <c r="F214" s="6"/>
      <c r="G214" s="6"/>
      <c r="K214" t="s">
        <v>182</v>
      </c>
      <c r="L214" s="22">
        <f>SUM(L196:L213)</f>
        <v>6.7172230930161878E-2</v>
      </c>
    </row>
    <row r="215" spans="1:13" x14ac:dyDescent="0.2">
      <c r="A215" s="10" t="s">
        <v>210</v>
      </c>
      <c r="B215" s="6"/>
      <c r="E215" s="6"/>
      <c r="F215" s="6"/>
      <c r="G215" s="6"/>
      <c r="L215" s="22"/>
    </row>
    <row r="216" spans="1:13" x14ac:dyDescent="0.2">
      <c r="A216" t="s">
        <v>111</v>
      </c>
      <c r="B216" t="s">
        <v>112</v>
      </c>
      <c r="C216" t="s">
        <v>113</v>
      </c>
      <c r="D216" s="13" t="s">
        <v>171</v>
      </c>
      <c r="E216" s="13" t="s">
        <v>172</v>
      </c>
      <c r="F216" s="13" t="s">
        <v>173</v>
      </c>
      <c r="G216" s="14" t="s">
        <v>174</v>
      </c>
      <c r="H216" s="6" t="s">
        <v>109</v>
      </c>
      <c r="I216" s="13" t="s">
        <v>175</v>
      </c>
      <c r="J216" s="16" t="s">
        <v>181</v>
      </c>
      <c r="K216" s="16" t="s">
        <v>180</v>
      </c>
      <c r="L216" s="27"/>
    </row>
    <row r="217" spans="1:13" x14ac:dyDescent="0.2">
      <c r="A217">
        <v>1</v>
      </c>
      <c r="B217" s="6">
        <v>49936</v>
      </c>
      <c r="C217">
        <v>3.5510000000000002</v>
      </c>
      <c r="D217" s="6">
        <v>146.22932084464699</v>
      </c>
      <c r="E217" s="6">
        <v>2.3396691335143598</v>
      </c>
      <c r="F217" s="6">
        <v>51.490034488904001</v>
      </c>
      <c r="G217" s="6">
        <v>3.01817318223353</v>
      </c>
      <c r="H217" s="6">
        <v>638.81685762022596</v>
      </c>
      <c r="I217" s="6">
        <v>155.608</v>
      </c>
      <c r="J217" s="16">
        <v>3500</v>
      </c>
      <c r="K217" s="16">
        <v>2.2000000000000001E-3</v>
      </c>
      <c r="L217" s="27"/>
    </row>
    <row r="218" spans="1:13" x14ac:dyDescent="0.2">
      <c r="A218">
        <v>2</v>
      </c>
      <c r="B218" s="6">
        <v>24935</v>
      </c>
      <c r="C218">
        <v>15.657</v>
      </c>
      <c r="D218" s="6">
        <v>210.10607324635299</v>
      </c>
      <c r="E218" s="6">
        <v>3.36169717194164</v>
      </c>
      <c r="F218" s="6">
        <v>73.982214341788605</v>
      </c>
      <c r="G218" s="6">
        <v>4.3365893518047196</v>
      </c>
      <c r="H218" s="6">
        <v>1318.8173577954301</v>
      </c>
      <c r="I218" s="6">
        <v>211.56200000000001</v>
      </c>
      <c r="J218" s="16">
        <v>3500</v>
      </c>
      <c r="K218" s="16">
        <v>4.5999999999999999E-3</v>
      </c>
      <c r="L218" s="27"/>
    </row>
    <row r="219" spans="1:13" x14ac:dyDescent="0.2">
      <c r="A219">
        <v>3</v>
      </c>
      <c r="B219" s="6">
        <v>49989</v>
      </c>
      <c r="C219">
        <v>3.4009999999999998</v>
      </c>
      <c r="D219" s="6">
        <v>144.794076860975</v>
      </c>
      <c r="E219" s="6">
        <v>2.3167052297756001</v>
      </c>
      <c r="F219" s="6">
        <v>50.984658673763597</v>
      </c>
      <c r="G219" s="6">
        <v>2.98854974641052</v>
      </c>
      <c r="H219" s="6">
        <v>626.33839495105099</v>
      </c>
      <c r="I219" s="6">
        <v>156.13800000000001</v>
      </c>
      <c r="J219" s="16">
        <v>3500</v>
      </c>
      <c r="K219" s="16">
        <v>2.2000000000000001E-3</v>
      </c>
      <c r="L219" s="27"/>
    </row>
    <row r="220" spans="1:13" x14ac:dyDescent="0.2">
      <c r="A220">
        <v>4</v>
      </c>
      <c r="B220" s="6">
        <v>25012</v>
      </c>
      <c r="C220">
        <v>15.420999999999999</v>
      </c>
      <c r="D220" s="6">
        <v>209.135507762797</v>
      </c>
      <c r="E220" s="6">
        <v>3.3461681242047501</v>
      </c>
      <c r="F220" s="6">
        <v>73.640460376623693</v>
      </c>
      <c r="G220" s="6">
        <v>4.3165568802241303</v>
      </c>
      <c r="H220" s="6">
        <v>1306.6611914405701</v>
      </c>
      <c r="I220" s="6">
        <v>213.85900000000001</v>
      </c>
      <c r="J220" s="16">
        <v>3500</v>
      </c>
      <c r="K220" s="16">
        <v>4.5999999999999999E-3</v>
      </c>
      <c r="L220" s="27"/>
    </row>
    <row r="221" spans="1:13" x14ac:dyDescent="0.2">
      <c r="A221">
        <v>5</v>
      </c>
      <c r="B221" s="6">
        <v>49781</v>
      </c>
      <c r="C221">
        <v>3.6589999999999998</v>
      </c>
      <c r="D221" s="6">
        <v>147.191906142535</v>
      </c>
      <c r="E221" s="6">
        <v>2.3550704982805701</v>
      </c>
      <c r="F221" s="6">
        <v>51.8289784838598</v>
      </c>
      <c r="G221" s="6">
        <v>3.0380409427819299</v>
      </c>
      <c r="H221" s="6">
        <v>647.25483186120096</v>
      </c>
      <c r="I221" s="6">
        <v>159.678</v>
      </c>
      <c r="J221" s="16">
        <v>3500</v>
      </c>
      <c r="K221" s="16">
        <v>2.3E-3</v>
      </c>
      <c r="L221" s="27"/>
    </row>
    <row r="222" spans="1:13" x14ac:dyDescent="0.2">
      <c r="A222">
        <v>6</v>
      </c>
      <c r="B222" s="6">
        <v>24869</v>
      </c>
      <c r="C222">
        <v>14.101000000000001</v>
      </c>
      <c r="D222" s="6">
        <v>203.360088363909</v>
      </c>
      <c r="E222" s="6">
        <v>3.2537614138225499</v>
      </c>
      <c r="F222" s="6">
        <v>71.606828938558394</v>
      </c>
      <c r="G222" s="6">
        <v>4.1973522238310901</v>
      </c>
      <c r="H222" s="6">
        <v>1235.48900859128</v>
      </c>
      <c r="I222" s="6">
        <v>226.67500000000001</v>
      </c>
      <c r="J222" s="16">
        <v>3500</v>
      </c>
      <c r="K222" s="16">
        <v>4.3E-3</v>
      </c>
      <c r="L222" s="27"/>
    </row>
    <row r="223" spans="1:13" x14ac:dyDescent="0.2">
      <c r="A223">
        <v>7</v>
      </c>
      <c r="B223" s="6">
        <v>50749</v>
      </c>
      <c r="C223">
        <v>3.7160000000000002</v>
      </c>
      <c r="D223" s="6">
        <v>148.147894119451</v>
      </c>
      <c r="E223" s="6">
        <v>2.3703663059112201</v>
      </c>
      <c r="F223" s="6">
        <v>52.165599440710601</v>
      </c>
      <c r="G223" s="6">
        <v>3.0577725346254701</v>
      </c>
      <c r="H223" s="6">
        <v>655.689768982175</v>
      </c>
      <c r="I223" s="6">
        <v>160.191</v>
      </c>
      <c r="J223" s="16">
        <v>3500</v>
      </c>
      <c r="K223" s="16">
        <v>2.3E-3</v>
      </c>
      <c r="L223" s="27"/>
    </row>
    <row r="224" spans="1:13" x14ac:dyDescent="0.2">
      <c r="A224">
        <v>8</v>
      </c>
      <c r="B224" s="6">
        <v>25508</v>
      </c>
      <c r="C224">
        <v>14.382999999999999</v>
      </c>
      <c r="D224" s="6">
        <v>204.79378903071401</v>
      </c>
      <c r="E224" s="6">
        <v>3.2767006244914301</v>
      </c>
      <c r="F224" s="6">
        <v>72.111661323432799</v>
      </c>
      <c r="G224" s="6">
        <v>4.2269438055939501</v>
      </c>
      <c r="H224" s="6">
        <v>1252.9709578782899</v>
      </c>
      <c r="I224" s="6">
        <v>222.374</v>
      </c>
      <c r="J224" s="16">
        <v>3500</v>
      </c>
      <c r="K224" s="16">
        <v>4.4000000000000003E-3</v>
      </c>
      <c r="L224" s="35"/>
      <c r="M224" s="30"/>
    </row>
    <row r="225" spans="1:13" s="24" customFormat="1" x14ac:dyDescent="0.2">
      <c r="A225" s="24">
        <v>9</v>
      </c>
      <c r="B225" s="32">
        <v>454</v>
      </c>
      <c r="C225" s="24">
        <v>8.9999999999999993E-3</v>
      </c>
      <c r="D225" s="32">
        <v>18.3958250955796</v>
      </c>
      <c r="E225" s="32">
        <v>0.294333201529274</v>
      </c>
      <c r="F225" s="32">
        <v>6.4775084993353396</v>
      </c>
      <c r="G225" s="32">
        <v>0.37968982997276302</v>
      </c>
      <c r="H225" s="32">
        <v>10.109879650186</v>
      </c>
      <c r="J225" s="33">
        <v>3500</v>
      </c>
      <c r="K225" s="33">
        <v>0</v>
      </c>
    </row>
    <row r="226" spans="1:13" x14ac:dyDescent="0.2">
      <c r="A226">
        <v>10</v>
      </c>
      <c r="B226" s="6">
        <v>324</v>
      </c>
      <c r="C226">
        <v>0.161</v>
      </c>
      <c r="D226" s="6">
        <v>44.610202605107297</v>
      </c>
      <c r="E226" s="6">
        <v>0.71376324168171701</v>
      </c>
      <c r="F226" s="6">
        <v>15.7080731649862</v>
      </c>
      <c r="G226" s="6">
        <v>0.92075458176941505</v>
      </c>
      <c r="H226" s="6">
        <v>59.453281948206097</v>
      </c>
      <c r="I226" s="6">
        <v>15.46</v>
      </c>
      <c r="J226" s="16">
        <v>3500</v>
      </c>
      <c r="K226" s="16">
        <v>2.0000000000000001E-4</v>
      </c>
      <c r="L226" s="36"/>
      <c r="M226" s="31"/>
    </row>
    <row r="227" spans="1:13" x14ac:dyDescent="0.2">
      <c r="A227">
        <v>11</v>
      </c>
      <c r="B227" s="6">
        <v>6858</v>
      </c>
      <c r="C227">
        <v>17.173999999999999</v>
      </c>
      <c r="D227" s="6">
        <v>211.45343332176</v>
      </c>
      <c r="E227" s="6">
        <v>3.3832549331481601</v>
      </c>
      <c r="F227" s="6">
        <v>74.456644615764901</v>
      </c>
      <c r="G227" s="6">
        <v>4.3643988637611297</v>
      </c>
      <c r="H227" s="6">
        <v>1335.7861137658899</v>
      </c>
      <c r="I227" s="6">
        <v>191.52699999999999</v>
      </c>
      <c r="J227" s="16">
        <v>5000</v>
      </c>
      <c r="K227" s="16">
        <v>6.7000000000000002E-3</v>
      </c>
      <c r="L227" s="27"/>
    </row>
    <row r="228" spans="1:13" x14ac:dyDescent="0.2">
      <c r="A228">
        <v>12</v>
      </c>
      <c r="B228" s="6">
        <v>8366</v>
      </c>
      <c r="C228">
        <v>15.98</v>
      </c>
      <c r="D228" s="6">
        <v>206.93364212088099</v>
      </c>
      <c r="E228" s="6">
        <v>3.3109382739341</v>
      </c>
      <c r="F228" s="6">
        <v>72.865142969777395</v>
      </c>
      <c r="G228" s="6">
        <v>4.2711103733749898</v>
      </c>
      <c r="H228" s="6">
        <v>1279.29188623913</v>
      </c>
      <c r="I228" s="6">
        <v>209.18199999999999</v>
      </c>
      <c r="J228" s="16">
        <v>5000</v>
      </c>
      <c r="K228" s="16">
        <v>6.4000000000000003E-3</v>
      </c>
      <c r="L228" s="27"/>
    </row>
    <row r="229" spans="1:13" x14ac:dyDescent="0.2">
      <c r="A229">
        <v>13</v>
      </c>
      <c r="B229" s="6">
        <v>36</v>
      </c>
      <c r="C229">
        <v>0.314</v>
      </c>
      <c r="D229" s="6">
        <v>55.261417467841198</v>
      </c>
      <c r="E229" s="6">
        <v>0.88418267948545903</v>
      </c>
      <c r="F229" s="6">
        <v>19.458561900508201</v>
      </c>
      <c r="G229" s="6">
        <v>1.1405956565362401</v>
      </c>
      <c r="H229" s="6">
        <v>91.232900693591702</v>
      </c>
      <c r="I229" s="6">
        <v>12.23</v>
      </c>
      <c r="J229" s="16">
        <v>5000</v>
      </c>
      <c r="K229" s="16">
        <v>5.0000000000000001E-4</v>
      </c>
      <c r="L229" s="27"/>
    </row>
    <row r="230" spans="1:13" x14ac:dyDescent="0.2">
      <c r="A230">
        <v>14</v>
      </c>
      <c r="B230" s="6">
        <v>83</v>
      </c>
      <c r="C230">
        <v>0.82399999999999995</v>
      </c>
      <c r="D230" s="6">
        <v>76.233948531161502</v>
      </c>
      <c r="E230" s="6">
        <v>1.21974317649858</v>
      </c>
      <c r="F230" s="6">
        <v>26.8433759824749</v>
      </c>
      <c r="G230" s="6">
        <v>1.57346869768317</v>
      </c>
      <c r="H230" s="6">
        <v>173.62180682069101</v>
      </c>
      <c r="I230" s="6">
        <v>22.1557</v>
      </c>
      <c r="J230" s="16">
        <v>5000</v>
      </c>
      <c r="K230" s="16">
        <v>8.9999999999999998E-4</v>
      </c>
      <c r="L230" s="27"/>
    </row>
    <row r="231" spans="1:13" x14ac:dyDescent="0.2">
      <c r="A231">
        <v>15</v>
      </c>
      <c r="B231" s="6">
        <v>6075</v>
      </c>
      <c r="C231">
        <v>16.986000000000001</v>
      </c>
      <c r="D231" s="6">
        <v>210.483284060519</v>
      </c>
      <c r="E231" s="6">
        <v>3.3677325449683102</v>
      </c>
      <c r="F231" s="6">
        <v>74.115037210135597</v>
      </c>
      <c r="G231" s="6">
        <v>4.3443749830091196</v>
      </c>
      <c r="H231" s="6">
        <v>1323.55704690777</v>
      </c>
      <c r="I231" s="6">
        <v>192.94900000000001</v>
      </c>
      <c r="J231" s="16">
        <v>5000</v>
      </c>
      <c r="K231" s="16">
        <v>6.6E-3</v>
      </c>
      <c r="L231" s="27"/>
    </row>
    <row r="232" spans="1:13" x14ac:dyDescent="0.2">
      <c r="A232">
        <v>16</v>
      </c>
      <c r="B232" s="6">
        <v>7672</v>
      </c>
      <c r="C232">
        <v>15.843</v>
      </c>
      <c r="D232" s="6">
        <v>206.16396560088899</v>
      </c>
      <c r="E232" s="6">
        <v>3.2986234496142299</v>
      </c>
      <c r="F232" s="6">
        <v>72.594125705040398</v>
      </c>
      <c r="G232" s="6">
        <v>4.2552242500023603</v>
      </c>
      <c r="H232" s="6">
        <v>1269.79309462332</v>
      </c>
      <c r="I232" s="6">
        <v>208.42599999999999</v>
      </c>
      <c r="J232" s="16">
        <v>5000</v>
      </c>
      <c r="K232" s="16">
        <v>6.3E-3</v>
      </c>
      <c r="L232" s="27"/>
    </row>
    <row r="233" spans="1:13" x14ac:dyDescent="0.2">
      <c r="A233">
        <v>17</v>
      </c>
      <c r="B233" s="6">
        <v>78</v>
      </c>
      <c r="C233">
        <v>0.51800000000000002</v>
      </c>
      <c r="D233" s="6">
        <v>65.3200376375774</v>
      </c>
      <c r="E233" s="6">
        <v>1.04512060220123</v>
      </c>
      <c r="F233" s="6">
        <v>23.0003871408835</v>
      </c>
      <c r="G233" s="6">
        <v>1.34820557683959</v>
      </c>
      <c r="H233" s="6">
        <v>127.467742648495</v>
      </c>
      <c r="I233" s="6">
        <v>20.34</v>
      </c>
      <c r="J233" s="16">
        <v>5000</v>
      </c>
      <c r="K233" s="16">
        <v>5.9999999999999995E-4</v>
      </c>
      <c r="L233" s="27"/>
    </row>
    <row r="234" spans="1:13" x14ac:dyDescent="0.2">
      <c r="A234">
        <v>18</v>
      </c>
      <c r="B234" s="6">
        <v>82</v>
      </c>
      <c r="C234">
        <v>1.46</v>
      </c>
      <c r="D234" s="6">
        <v>92.224073462578403</v>
      </c>
      <c r="E234" s="6">
        <v>1.4755851754012499</v>
      </c>
      <c r="F234" s="6">
        <v>32.473793189125502</v>
      </c>
      <c r="G234" s="6">
        <v>1.9035048762676099</v>
      </c>
      <c r="H234" s="6">
        <v>254.09495583586099</v>
      </c>
      <c r="I234" s="6">
        <v>35.194000000000003</v>
      </c>
      <c r="J234" s="16">
        <v>5000</v>
      </c>
      <c r="K234" s="16">
        <v>1.2999999999999999E-3</v>
      </c>
      <c r="L234" s="27"/>
    </row>
    <row r="235" spans="1:13" x14ac:dyDescent="0.2">
      <c r="J235" s="16" t="s">
        <v>182</v>
      </c>
      <c r="K235" s="17">
        <v>5.6399999999999999E-2</v>
      </c>
    </row>
  </sheetData>
  <mergeCells count="6">
    <mergeCell ref="A154:H154"/>
    <mergeCell ref="A171:H171"/>
    <mergeCell ref="B132:C132"/>
    <mergeCell ref="D132:E132"/>
    <mergeCell ref="A101:H101"/>
    <mergeCell ref="A110:H1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2019-11-21T05:42:18Z</dcterms:created>
  <dcterms:modified xsi:type="dcterms:W3CDTF">2019-11-28T07:03:20Z</dcterms:modified>
</cp:coreProperties>
</file>