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24226"/>
  <mc:AlternateContent xmlns:mc="http://schemas.openxmlformats.org/markup-compatibility/2006">
    <mc:Choice Requires="x15">
      <x15ac:absPath xmlns:x15ac="http://schemas.microsoft.com/office/spreadsheetml/2010/11/ac" url="C:\Users\harsh\OneDrive\Desktop\Data Analyst\Excel project\"/>
    </mc:Choice>
  </mc:AlternateContent>
  <xr:revisionPtr revIDLastSave="0" documentId="13_ncr:1_{EEC82A5C-C49D-41A3-B168-AE4A7183B3DD}" xr6:coauthVersionLast="47" xr6:coauthVersionMax="47" xr10:uidLastSave="{00000000-0000-0000-0000-000000000000}"/>
  <bookViews>
    <workbookView xWindow="-120" yWindow="-120" windowWidth="29040" windowHeight="15720" activeTab="2" xr2:uid="{00000000-000D-0000-FFFF-FFFF00000000}"/>
  </bookViews>
  <sheets>
    <sheet name="Data" sheetId="1" r:id="rId1"/>
    <sheet name="Pivot " sheetId="2" r:id="rId2"/>
    <sheet name="Dashboard " sheetId="3" r:id="rId3"/>
  </sheets>
  <definedNames>
    <definedName name="_xlnm._FilterDatabase" localSheetId="0" hidden="1">Data!$C$2:$S$2</definedName>
    <definedName name="_xlchart.v5.0" hidden="1">'Pivot '!$N$26</definedName>
    <definedName name="_xlchart.v5.1" hidden="1">'Pivot '!$N$27:$N$36</definedName>
    <definedName name="_xlchart.v5.2" hidden="1">'Pivot '!$O$26</definedName>
    <definedName name="_xlchart.v5.3" hidden="1">'Pivot '!$O$27:$O$36</definedName>
    <definedName name="_xlchart.v5.4" hidden="1">'Pivot '!$N$26</definedName>
    <definedName name="_xlchart.v5.5" hidden="1">'Pivot '!$N$27:$N$36</definedName>
    <definedName name="_xlchart.v5.6" hidden="1">'Pivot '!$O$26</definedName>
    <definedName name="_xlchart.v5.7" hidden="1">'Pivot '!$O$27:$O$36</definedName>
    <definedName name="NativeTimeline_Order_Date">#N/A</definedName>
    <definedName name="Slicer_Region">#N/A</definedName>
    <definedName name="Slicer_Sub_Categories">#N/A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7" i="2" l="1"/>
  <c r="O28" i="2"/>
  <c r="O29" i="2"/>
  <c r="O30" i="2"/>
  <c r="O31" i="2"/>
  <c r="O32" i="2"/>
  <c r="O33" i="2"/>
  <c r="O34" i="2"/>
  <c r="O35" i="2"/>
  <c r="O36" i="2"/>
  <c r="N27" i="2"/>
  <c r="N28" i="2"/>
  <c r="N29" i="2"/>
  <c r="N30" i="2"/>
  <c r="N31" i="2"/>
  <c r="N32" i="2"/>
  <c r="N33" i="2"/>
  <c r="N34" i="2"/>
  <c r="N35" i="2"/>
  <c r="N36" i="2"/>
  <c r="N26" i="2"/>
  <c r="O26" i="2"/>
  <c r="Y4" i="2"/>
  <c r="X4" i="2"/>
  <c r="P4" i="2"/>
  <c r="O4" i="2"/>
  <c r="W4" i="2"/>
  <c r="C4" i="1" l="1"/>
  <c r="C5" i="1" s="1"/>
  <c r="C6" i="1" s="1"/>
  <c r="C7" i="1" s="1"/>
  <c r="C8" i="1" s="1"/>
  <c r="C9" i="1" s="1"/>
  <c r="C10" i="1" s="1"/>
  <c r="C11" i="1" s="1"/>
  <c r="C12" i="1" s="1"/>
  <c r="C13" i="1" s="1"/>
  <c r="C14" i="1" s="1"/>
  <c r="C15" i="1" s="1"/>
  <c r="C16" i="1" s="1"/>
  <c r="C17" i="1" s="1"/>
  <c r="C18" i="1" s="1"/>
  <c r="C19" i="1" s="1"/>
  <c r="C20" i="1" s="1"/>
  <c r="C21" i="1" s="1"/>
  <c r="C22" i="1" s="1"/>
  <c r="C23" i="1" s="1"/>
  <c r="C24" i="1" s="1"/>
  <c r="C25" i="1" s="1"/>
  <c r="C26" i="1" s="1"/>
  <c r="C27" i="1" s="1"/>
  <c r="C28" i="1" s="1"/>
  <c r="C29" i="1" s="1"/>
  <c r="C30" i="1" s="1"/>
  <c r="C31" i="1" s="1"/>
  <c r="C32" i="1" s="1"/>
  <c r="C33" i="1" s="1"/>
  <c r="C34" i="1" s="1"/>
  <c r="C35" i="1" s="1"/>
  <c r="C36" i="1" s="1"/>
  <c r="C37" i="1" s="1"/>
  <c r="C38" i="1" s="1"/>
  <c r="C39" i="1" s="1"/>
  <c r="C40" i="1" s="1"/>
  <c r="C41" i="1" s="1"/>
  <c r="C42" i="1" s="1"/>
  <c r="C43" i="1" s="1"/>
  <c r="C44" i="1" s="1"/>
  <c r="C45" i="1" s="1"/>
  <c r="C46" i="1" s="1"/>
  <c r="C47" i="1" s="1"/>
  <c r="C48" i="1" s="1"/>
  <c r="C49" i="1" s="1"/>
  <c r="C50" i="1" s="1"/>
  <c r="C51" i="1" s="1"/>
  <c r="C52" i="1" s="1"/>
  <c r="C53" i="1" s="1"/>
  <c r="C54" i="1" s="1"/>
  <c r="C55" i="1" s="1"/>
  <c r="C56" i="1" s="1"/>
  <c r="C57" i="1" s="1"/>
  <c r="C58" i="1" s="1"/>
  <c r="C59" i="1" s="1"/>
  <c r="C60" i="1" s="1"/>
  <c r="C61" i="1" s="1"/>
  <c r="C62" i="1" s="1"/>
  <c r="C63" i="1" s="1"/>
  <c r="C64" i="1" s="1"/>
  <c r="C65" i="1" s="1"/>
  <c r="C66" i="1" s="1"/>
  <c r="C67" i="1" s="1"/>
  <c r="C68" i="1" s="1"/>
  <c r="C69" i="1" s="1"/>
  <c r="C70" i="1" s="1"/>
  <c r="C71" i="1" s="1"/>
  <c r="C72" i="1" s="1"/>
  <c r="C73" i="1" s="1"/>
  <c r="C74" i="1" s="1"/>
  <c r="C75" i="1" s="1"/>
  <c r="C76" i="1" s="1"/>
  <c r="C77" i="1" s="1"/>
  <c r="C78" i="1" s="1"/>
  <c r="C79" i="1" s="1"/>
  <c r="C80" i="1" s="1"/>
  <c r="C81" i="1" s="1"/>
  <c r="C82" i="1" s="1"/>
  <c r="C83" i="1" s="1"/>
  <c r="C84" i="1" s="1"/>
  <c r="C85" i="1" s="1"/>
  <c r="C86" i="1" s="1"/>
  <c r="C87" i="1" s="1"/>
  <c r="C88" i="1" s="1"/>
  <c r="C89" i="1" s="1"/>
  <c r="C90" i="1" s="1"/>
  <c r="C91" i="1" s="1"/>
  <c r="C92" i="1" s="1"/>
  <c r="C93" i="1" s="1"/>
  <c r="C94" i="1" s="1"/>
  <c r="C95" i="1" s="1"/>
  <c r="C96" i="1" s="1"/>
  <c r="C97" i="1" s="1"/>
  <c r="C98" i="1" s="1"/>
  <c r="C99" i="1" s="1"/>
  <c r="C100" i="1" s="1"/>
  <c r="C101" i="1" s="1"/>
  <c r="C102" i="1" s="1"/>
  <c r="C103" i="1" s="1"/>
  <c r="C104" i="1" s="1"/>
  <c r="C105" i="1" s="1"/>
  <c r="C106" i="1" s="1"/>
  <c r="C107" i="1" s="1"/>
  <c r="C108" i="1" s="1"/>
  <c r="C109" i="1" s="1"/>
  <c r="C110" i="1" s="1"/>
  <c r="C111" i="1" s="1"/>
  <c r="C112" i="1" s="1"/>
  <c r="C113" i="1" s="1"/>
  <c r="C114" i="1" s="1"/>
  <c r="C115" i="1" s="1"/>
  <c r="C116" i="1" s="1"/>
  <c r="C117" i="1" s="1"/>
  <c r="C118" i="1" s="1"/>
  <c r="C119" i="1" s="1"/>
  <c r="C120" i="1" s="1"/>
  <c r="C121" i="1" s="1"/>
  <c r="C122" i="1" s="1"/>
  <c r="C123" i="1" s="1"/>
  <c r="C124" i="1" s="1"/>
  <c r="C125" i="1" s="1"/>
  <c r="C126" i="1" s="1"/>
  <c r="C127" i="1" s="1"/>
  <c r="C128" i="1" s="1"/>
  <c r="C129" i="1" s="1"/>
  <c r="C130" i="1" s="1"/>
  <c r="C131" i="1" s="1"/>
  <c r="C132" i="1" s="1"/>
  <c r="C133" i="1" s="1"/>
  <c r="C134" i="1" s="1"/>
  <c r="C135" i="1" s="1"/>
  <c r="C136" i="1" s="1"/>
  <c r="C137" i="1" s="1"/>
  <c r="C138" i="1" s="1"/>
  <c r="C139" i="1" s="1"/>
  <c r="C140" i="1" s="1"/>
  <c r="C141" i="1" s="1"/>
  <c r="C142" i="1" s="1"/>
  <c r="C143" i="1" s="1"/>
  <c r="C144" i="1" s="1"/>
  <c r="C145" i="1" s="1"/>
  <c r="C146" i="1" s="1"/>
  <c r="C147" i="1" s="1"/>
  <c r="C148" i="1" s="1"/>
  <c r="C149" i="1" s="1"/>
  <c r="C150" i="1" s="1"/>
  <c r="C151" i="1" s="1"/>
  <c r="C152" i="1" s="1"/>
  <c r="C153" i="1" s="1"/>
  <c r="C154" i="1" s="1"/>
  <c r="C155" i="1" s="1"/>
  <c r="C156" i="1" s="1"/>
  <c r="C157" i="1" s="1"/>
  <c r="C158" i="1" s="1"/>
  <c r="C159" i="1" s="1"/>
  <c r="C160" i="1" s="1"/>
  <c r="C161" i="1" s="1"/>
  <c r="C162" i="1" s="1"/>
  <c r="C163" i="1" s="1"/>
  <c r="C164" i="1" s="1"/>
  <c r="C165" i="1" s="1"/>
  <c r="C166" i="1" s="1"/>
  <c r="C167" i="1" s="1"/>
  <c r="C168" i="1" s="1"/>
  <c r="C169" i="1" s="1"/>
  <c r="C170" i="1" s="1"/>
  <c r="C171" i="1" s="1"/>
  <c r="C172" i="1" s="1"/>
  <c r="C173" i="1" s="1"/>
  <c r="C174" i="1" s="1"/>
  <c r="C175" i="1" s="1"/>
  <c r="C176" i="1" s="1"/>
  <c r="C177" i="1" s="1"/>
  <c r="C178" i="1" s="1"/>
  <c r="C179" i="1" s="1"/>
  <c r="C180" i="1" s="1"/>
  <c r="C181" i="1" s="1"/>
  <c r="C182" i="1" s="1"/>
  <c r="C183" i="1" s="1"/>
  <c r="C184" i="1" s="1"/>
  <c r="C185" i="1" s="1"/>
  <c r="C186" i="1" s="1"/>
  <c r="C187" i="1" s="1"/>
  <c r="C188" i="1" s="1"/>
  <c r="C189" i="1" s="1"/>
  <c r="C190" i="1" s="1"/>
  <c r="C191" i="1" s="1"/>
  <c r="C192" i="1" s="1"/>
  <c r="C193" i="1" s="1"/>
  <c r="C194" i="1" s="1"/>
  <c r="C195" i="1" s="1"/>
  <c r="C196" i="1" s="1"/>
  <c r="C197" i="1" s="1"/>
  <c r="C198" i="1" s="1"/>
  <c r="C199" i="1" s="1"/>
  <c r="C200" i="1" s="1"/>
  <c r="C201" i="1" s="1"/>
  <c r="C202" i="1" s="1"/>
  <c r="C203" i="1" s="1"/>
  <c r="C204" i="1" s="1"/>
  <c r="C205" i="1" s="1"/>
  <c r="C206" i="1" s="1"/>
  <c r="C207" i="1" s="1"/>
  <c r="C208" i="1" s="1"/>
  <c r="C209" i="1" s="1"/>
  <c r="C210" i="1" s="1"/>
  <c r="C211" i="1" s="1"/>
  <c r="C212" i="1" s="1"/>
  <c r="C213" i="1" s="1"/>
  <c r="C214" i="1" s="1"/>
  <c r="C215" i="1" s="1"/>
  <c r="C216" i="1" s="1"/>
  <c r="C217" i="1" s="1"/>
  <c r="C218" i="1" s="1"/>
  <c r="C219" i="1" s="1"/>
  <c r="C220" i="1" s="1"/>
  <c r="C221" i="1" s="1"/>
  <c r="C222" i="1" s="1"/>
  <c r="C223" i="1" s="1"/>
  <c r="C224" i="1" s="1"/>
  <c r="C225" i="1" s="1"/>
  <c r="C226" i="1" s="1"/>
  <c r="C227" i="1" s="1"/>
  <c r="C228" i="1" s="1"/>
  <c r="C229" i="1" s="1"/>
  <c r="C230" i="1" s="1"/>
  <c r="C231" i="1" s="1"/>
  <c r="C232" i="1" s="1"/>
  <c r="C233" i="1" s="1"/>
  <c r="C234" i="1" s="1"/>
  <c r="C235" i="1" s="1"/>
  <c r="C236" i="1" s="1"/>
  <c r="C237" i="1" s="1"/>
  <c r="C238" i="1" s="1"/>
  <c r="C239" i="1" s="1"/>
  <c r="C240" i="1" s="1"/>
  <c r="C241" i="1" s="1"/>
  <c r="C242" i="1" s="1"/>
  <c r="C243" i="1" s="1"/>
  <c r="C244" i="1" s="1"/>
  <c r="C245" i="1" s="1"/>
  <c r="C246" i="1" s="1"/>
  <c r="C247" i="1" s="1"/>
  <c r="C248" i="1" s="1"/>
  <c r="C249" i="1" s="1"/>
  <c r="C250" i="1" s="1"/>
  <c r="C251" i="1" s="1"/>
  <c r="C252" i="1" s="1"/>
  <c r="C253" i="1" s="1"/>
  <c r="C254" i="1" s="1"/>
  <c r="C255" i="1" s="1"/>
  <c r="C256" i="1" s="1"/>
  <c r="C257" i="1" s="1"/>
  <c r="C258" i="1" s="1"/>
  <c r="C259" i="1" s="1"/>
  <c r="C260" i="1" s="1"/>
  <c r="C261" i="1" s="1"/>
  <c r="C262" i="1" s="1"/>
  <c r="C263" i="1" s="1"/>
  <c r="C264" i="1" s="1"/>
  <c r="C265" i="1" s="1"/>
  <c r="C266" i="1" s="1"/>
  <c r="C267" i="1" s="1"/>
  <c r="C268" i="1" s="1"/>
  <c r="C269" i="1" s="1"/>
  <c r="C270" i="1" s="1"/>
  <c r="C271" i="1" s="1"/>
  <c r="C272" i="1" s="1"/>
  <c r="C273" i="1" s="1"/>
  <c r="C274" i="1" s="1"/>
  <c r="C275" i="1" s="1"/>
  <c r="C276" i="1" s="1"/>
  <c r="C277" i="1" s="1"/>
  <c r="C278" i="1" s="1"/>
  <c r="C279" i="1" s="1"/>
  <c r="C280" i="1" s="1"/>
  <c r="C281" i="1" s="1"/>
  <c r="C282" i="1" s="1"/>
  <c r="C283" i="1" s="1"/>
  <c r="C284" i="1" s="1"/>
  <c r="C285" i="1" s="1"/>
  <c r="C286" i="1" s="1"/>
  <c r="C287" i="1" s="1"/>
  <c r="C288" i="1" s="1"/>
  <c r="C289" i="1" s="1"/>
  <c r="C290" i="1" s="1"/>
  <c r="C291" i="1" s="1"/>
  <c r="C292" i="1" s="1"/>
  <c r="C293" i="1" s="1"/>
  <c r="C294" i="1" s="1"/>
  <c r="C295" i="1" s="1"/>
  <c r="C296" i="1" s="1"/>
  <c r="C297" i="1" s="1"/>
  <c r="C298" i="1" s="1"/>
  <c r="C299" i="1" s="1"/>
  <c r="C300" i="1" s="1"/>
  <c r="C301" i="1" s="1"/>
  <c r="C302" i="1" s="1"/>
  <c r="C303" i="1" s="1"/>
  <c r="C304" i="1" s="1"/>
  <c r="C305" i="1" s="1"/>
  <c r="C306" i="1" s="1"/>
  <c r="C307" i="1" s="1"/>
  <c r="C308" i="1" s="1"/>
  <c r="C309" i="1" s="1"/>
  <c r="C310" i="1" s="1"/>
  <c r="C311" i="1" s="1"/>
  <c r="C312" i="1" s="1"/>
  <c r="C313" i="1" s="1"/>
  <c r="C314" i="1" s="1"/>
  <c r="C315" i="1" s="1"/>
  <c r="C316" i="1" s="1"/>
  <c r="C317" i="1" s="1"/>
  <c r="C318" i="1" s="1"/>
  <c r="C319" i="1" s="1"/>
  <c r="C320" i="1" s="1"/>
  <c r="C321" i="1" s="1"/>
  <c r="C322" i="1" s="1"/>
  <c r="C323" i="1" s="1"/>
  <c r="C324" i="1" s="1"/>
  <c r="C325" i="1" s="1"/>
  <c r="C326" i="1" s="1"/>
  <c r="C327" i="1" s="1"/>
  <c r="C328" i="1" s="1"/>
  <c r="C329" i="1" s="1"/>
  <c r="C330" i="1" s="1"/>
  <c r="C331" i="1" s="1"/>
  <c r="C332" i="1" s="1"/>
  <c r="C333" i="1" s="1"/>
  <c r="C334" i="1" s="1"/>
  <c r="C335" i="1" s="1"/>
  <c r="C336" i="1" s="1"/>
  <c r="C337" i="1" s="1"/>
  <c r="C338" i="1" s="1"/>
  <c r="C339" i="1" s="1"/>
  <c r="C340" i="1" s="1"/>
  <c r="C341" i="1" s="1"/>
  <c r="C342" i="1" s="1"/>
  <c r="C343" i="1" s="1"/>
  <c r="C344" i="1" s="1"/>
  <c r="C345" i="1" s="1"/>
  <c r="C346" i="1" s="1"/>
  <c r="C347" i="1" s="1"/>
  <c r="C348" i="1" s="1"/>
  <c r="C349" i="1" s="1"/>
  <c r="C350" i="1" s="1"/>
  <c r="C351" i="1" s="1"/>
  <c r="C352" i="1" s="1"/>
  <c r="C353" i="1" s="1"/>
  <c r="C354" i="1" s="1"/>
  <c r="C355" i="1" s="1"/>
  <c r="C356" i="1" s="1"/>
  <c r="C357" i="1" s="1"/>
  <c r="C358" i="1" s="1"/>
  <c r="C359" i="1" s="1"/>
  <c r="C360" i="1" s="1"/>
  <c r="C361" i="1" s="1"/>
  <c r="C362" i="1" s="1"/>
  <c r="C363" i="1" s="1"/>
  <c r="C364" i="1" s="1"/>
  <c r="C365" i="1" s="1"/>
  <c r="C366" i="1" s="1"/>
  <c r="C367" i="1" s="1"/>
  <c r="C368" i="1" s="1"/>
  <c r="C369" i="1" s="1"/>
  <c r="C370" i="1" s="1"/>
  <c r="C371" i="1" s="1"/>
  <c r="C372" i="1" s="1"/>
  <c r="C373" i="1" s="1"/>
  <c r="C374" i="1" s="1"/>
  <c r="C375" i="1" s="1"/>
  <c r="C376" i="1" s="1"/>
  <c r="C377" i="1" s="1"/>
  <c r="C378" i="1" s="1"/>
  <c r="C379" i="1" s="1"/>
  <c r="C380" i="1" s="1"/>
  <c r="C381" i="1" s="1"/>
  <c r="C382" i="1" s="1"/>
  <c r="C383" i="1" s="1"/>
  <c r="C384" i="1" s="1"/>
  <c r="C385" i="1" s="1"/>
  <c r="C386" i="1" s="1"/>
  <c r="C387" i="1" s="1"/>
  <c r="C388" i="1" s="1"/>
  <c r="C389" i="1" s="1"/>
  <c r="C390" i="1" s="1"/>
  <c r="C391" i="1" s="1"/>
  <c r="C392" i="1" s="1"/>
  <c r="C393" i="1" s="1"/>
  <c r="C394" i="1" s="1"/>
  <c r="C395" i="1" s="1"/>
  <c r="C396" i="1" s="1"/>
  <c r="C397" i="1" s="1"/>
  <c r="C398" i="1" s="1"/>
  <c r="C399" i="1" s="1"/>
  <c r="C400" i="1" s="1"/>
  <c r="C401" i="1" s="1"/>
  <c r="C402" i="1" s="1"/>
  <c r="C403" i="1" s="1"/>
  <c r="C404" i="1" s="1"/>
  <c r="C405" i="1" s="1"/>
  <c r="C406" i="1" s="1"/>
  <c r="C407" i="1" s="1"/>
  <c r="C408" i="1" s="1"/>
  <c r="C409" i="1" s="1"/>
  <c r="C410" i="1" s="1"/>
  <c r="C411" i="1" s="1"/>
  <c r="C412" i="1" s="1"/>
  <c r="C413" i="1" s="1"/>
  <c r="C414" i="1" s="1"/>
  <c r="C415" i="1" s="1"/>
  <c r="C416" i="1" s="1"/>
  <c r="C417" i="1" s="1"/>
  <c r="C418" i="1" s="1"/>
  <c r="C419" i="1" s="1"/>
  <c r="C420" i="1" s="1"/>
  <c r="C421" i="1" s="1"/>
  <c r="C422" i="1" s="1"/>
  <c r="C423" i="1" s="1"/>
  <c r="C424" i="1" s="1"/>
  <c r="C425" i="1" s="1"/>
  <c r="C426" i="1" s="1"/>
  <c r="C427" i="1" s="1"/>
  <c r="C428" i="1" s="1"/>
  <c r="C429" i="1" s="1"/>
  <c r="C430" i="1" s="1"/>
  <c r="C431" i="1" s="1"/>
  <c r="C432" i="1" s="1"/>
  <c r="C433" i="1" s="1"/>
  <c r="C434" i="1" s="1"/>
  <c r="C435" i="1" s="1"/>
  <c r="C436" i="1" s="1"/>
  <c r="C437" i="1" s="1"/>
  <c r="C438" i="1" s="1"/>
  <c r="C439" i="1" s="1"/>
  <c r="C440" i="1" s="1"/>
  <c r="C441" i="1" s="1"/>
  <c r="C442" i="1" s="1"/>
  <c r="C443" i="1" s="1"/>
  <c r="C444" i="1" s="1"/>
  <c r="C445" i="1" s="1"/>
  <c r="C446" i="1" s="1"/>
  <c r="C447" i="1" s="1"/>
  <c r="C448" i="1" s="1"/>
  <c r="C449" i="1" s="1"/>
  <c r="C450" i="1" s="1"/>
  <c r="C451" i="1" s="1"/>
  <c r="C452" i="1" s="1"/>
  <c r="C453" i="1" s="1"/>
  <c r="C454" i="1" s="1"/>
  <c r="C455" i="1" s="1"/>
  <c r="C456" i="1" s="1"/>
  <c r="C457" i="1" s="1"/>
  <c r="C458" i="1" s="1"/>
  <c r="C459" i="1" s="1"/>
  <c r="C460" i="1" s="1"/>
  <c r="C461" i="1" s="1"/>
  <c r="C462" i="1" s="1"/>
  <c r="C463" i="1" s="1"/>
  <c r="C464" i="1" s="1"/>
  <c r="C465" i="1" s="1"/>
  <c r="C466" i="1" s="1"/>
  <c r="C467" i="1" s="1"/>
  <c r="C468" i="1" s="1"/>
  <c r="C469" i="1" s="1"/>
  <c r="C470" i="1" s="1"/>
  <c r="C471" i="1" s="1"/>
  <c r="C472" i="1" s="1"/>
  <c r="C473" i="1" s="1"/>
  <c r="C474" i="1" s="1"/>
  <c r="C475" i="1" s="1"/>
  <c r="C476" i="1" s="1"/>
  <c r="C477" i="1" s="1"/>
  <c r="C478" i="1" s="1"/>
  <c r="C479" i="1" s="1"/>
  <c r="C480" i="1" s="1"/>
  <c r="C481" i="1" s="1"/>
  <c r="C482" i="1" s="1"/>
  <c r="C483" i="1" s="1"/>
  <c r="C484" i="1" s="1"/>
  <c r="C485" i="1" s="1"/>
  <c r="C486" i="1" s="1"/>
  <c r="C487" i="1" s="1"/>
  <c r="C488" i="1" s="1"/>
  <c r="C489" i="1" s="1"/>
  <c r="C490" i="1" s="1"/>
  <c r="C491" i="1" s="1"/>
  <c r="C492" i="1" s="1"/>
  <c r="C493" i="1" s="1"/>
  <c r="C494" i="1" s="1"/>
  <c r="C495" i="1" s="1"/>
  <c r="C496" i="1" s="1"/>
  <c r="C497" i="1" s="1"/>
  <c r="C498" i="1" s="1"/>
  <c r="C499" i="1" s="1"/>
  <c r="C500" i="1" s="1"/>
  <c r="C501" i="1" s="1"/>
  <c r="C502" i="1" s="1"/>
  <c r="C503" i="1" s="1"/>
  <c r="C504" i="1" s="1"/>
  <c r="C505" i="1" s="1"/>
  <c r="C506" i="1" s="1"/>
  <c r="C507" i="1" s="1"/>
  <c r="C508" i="1" s="1"/>
  <c r="C509" i="1" s="1"/>
  <c r="C510" i="1" s="1"/>
  <c r="C511" i="1" s="1"/>
  <c r="C512" i="1" s="1"/>
  <c r="C513" i="1" s="1"/>
  <c r="C514" i="1" s="1"/>
  <c r="C515" i="1" s="1"/>
  <c r="C516" i="1" s="1"/>
  <c r="C517" i="1" s="1"/>
  <c r="C518" i="1" s="1"/>
  <c r="C519" i="1" s="1"/>
  <c r="C520" i="1" s="1"/>
  <c r="C521" i="1" s="1"/>
  <c r="C522" i="1" s="1"/>
  <c r="C523" i="1" s="1"/>
  <c r="C524" i="1" s="1"/>
  <c r="C525" i="1" s="1"/>
  <c r="C526" i="1" s="1"/>
  <c r="C527" i="1" s="1"/>
  <c r="C528" i="1" s="1"/>
  <c r="C529" i="1" s="1"/>
  <c r="C530" i="1" s="1"/>
  <c r="C531" i="1" s="1"/>
  <c r="C532" i="1" s="1"/>
  <c r="C533" i="1" s="1"/>
  <c r="C534" i="1" s="1"/>
  <c r="C535" i="1" s="1"/>
  <c r="C536" i="1" s="1"/>
  <c r="C537" i="1" s="1"/>
  <c r="C538" i="1" s="1"/>
  <c r="C539" i="1" s="1"/>
  <c r="C540" i="1" s="1"/>
  <c r="C541" i="1" s="1"/>
  <c r="C542" i="1" s="1"/>
  <c r="C543" i="1" s="1"/>
  <c r="C544" i="1" s="1"/>
  <c r="C545" i="1" s="1"/>
  <c r="C546" i="1" s="1"/>
  <c r="C547" i="1" s="1"/>
  <c r="C548" i="1" s="1"/>
  <c r="C549" i="1" s="1"/>
  <c r="C550" i="1" s="1"/>
  <c r="C551" i="1" s="1"/>
  <c r="C552" i="1" s="1"/>
  <c r="C553" i="1" s="1"/>
  <c r="C554" i="1" s="1"/>
  <c r="C555" i="1" s="1"/>
  <c r="C556" i="1" s="1"/>
  <c r="C557" i="1" s="1"/>
  <c r="C558" i="1" s="1"/>
  <c r="C559" i="1" s="1"/>
  <c r="C560" i="1" s="1"/>
  <c r="C561" i="1" s="1"/>
  <c r="C562" i="1" s="1"/>
  <c r="C563" i="1" s="1"/>
  <c r="C564" i="1" s="1"/>
  <c r="C565" i="1" s="1"/>
  <c r="C566" i="1" s="1"/>
  <c r="C567" i="1" s="1"/>
  <c r="C568" i="1" s="1"/>
  <c r="C569" i="1" s="1"/>
  <c r="C570" i="1" s="1"/>
  <c r="C571" i="1" s="1"/>
  <c r="C572" i="1" s="1"/>
  <c r="C573" i="1" s="1"/>
  <c r="C574" i="1" s="1"/>
  <c r="C575" i="1" s="1"/>
  <c r="C576" i="1" s="1"/>
  <c r="C577" i="1" s="1"/>
  <c r="C578" i="1" s="1"/>
  <c r="C579" i="1" s="1"/>
  <c r="C580" i="1" s="1"/>
  <c r="C581" i="1" s="1"/>
  <c r="C582" i="1" s="1"/>
  <c r="C583" i="1" s="1"/>
  <c r="C584" i="1" s="1"/>
  <c r="C585" i="1" s="1"/>
  <c r="C586" i="1" s="1"/>
  <c r="C587" i="1" s="1"/>
  <c r="C588" i="1" s="1"/>
  <c r="C589" i="1" s="1"/>
  <c r="C590" i="1" s="1"/>
  <c r="C591" i="1" s="1"/>
  <c r="C592" i="1" s="1"/>
  <c r="C593" i="1" s="1"/>
  <c r="C594" i="1" s="1"/>
  <c r="C595" i="1" s="1"/>
  <c r="C596" i="1" s="1"/>
  <c r="C597" i="1" s="1"/>
  <c r="C598" i="1" s="1"/>
  <c r="C599" i="1" s="1"/>
  <c r="C600" i="1" s="1"/>
  <c r="C601" i="1" s="1"/>
  <c r="C602" i="1" s="1"/>
  <c r="C603" i="1" s="1"/>
  <c r="C604" i="1" s="1"/>
  <c r="C605" i="1" s="1"/>
  <c r="C606" i="1" s="1"/>
  <c r="C607" i="1" s="1"/>
  <c r="C608" i="1" s="1"/>
  <c r="C609" i="1" s="1"/>
  <c r="C610" i="1" s="1"/>
  <c r="C611" i="1" s="1"/>
  <c r="C612" i="1" s="1"/>
  <c r="C613" i="1" s="1"/>
  <c r="C614" i="1" s="1"/>
  <c r="C615" i="1" s="1"/>
  <c r="C616" i="1" s="1"/>
  <c r="C617" i="1" s="1"/>
  <c r="C618" i="1" s="1"/>
  <c r="C619" i="1" s="1"/>
  <c r="C620" i="1" s="1"/>
  <c r="C621" i="1" s="1"/>
  <c r="C622" i="1" s="1"/>
  <c r="C623" i="1" s="1"/>
  <c r="C624" i="1" s="1"/>
  <c r="C625" i="1" s="1"/>
  <c r="C626" i="1" s="1"/>
  <c r="C627" i="1" s="1"/>
  <c r="C628" i="1" s="1"/>
  <c r="C629" i="1" s="1"/>
  <c r="C630" i="1" s="1"/>
  <c r="C631" i="1" s="1"/>
  <c r="C632" i="1" s="1"/>
  <c r="C633" i="1" s="1"/>
  <c r="C634" i="1" s="1"/>
  <c r="C635" i="1" s="1"/>
  <c r="C636" i="1" s="1"/>
  <c r="C637" i="1" s="1"/>
  <c r="C638" i="1" s="1"/>
  <c r="C639" i="1" s="1"/>
  <c r="C640" i="1" s="1"/>
  <c r="C641" i="1" s="1"/>
  <c r="C642" i="1" s="1"/>
  <c r="C643" i="1" s="1"/>
  <c r="C644" i="1" s="1"/>
  <c r="C645" i="1" s="1"/>
  <c r="C646" i="1" s="1"/>
  <c r="C647" i="1" s="1"/>
  <c r="C648" i="1" s="1"/>
  <c r="C649" i="1" s="1"/>
  <c r="C650" i="1" s="1"/>
  <c r="C651" i="1" s="1"/>
  <c r="C652" i="1" s="1"/>
  <c r="C653" i="1" s="1"/>
  <c r="C654" i="1" s="1"/>
  <c r="C655" i="1" s="1"/>
  <c r="C656" i="1" s="1"/>
  <c r="C657" i="1" s="1"/>
  <c r="C658" i="1" s="1"/>
  <c r="C659" i="1" s="1"/>
  <c r="C660" i="1" s="1"/>
  <c r="C661" i="1" s="1"/>
  <c r="C662" i="1" s="1"/>
  <c r="C663" i="1" s="1"/>
  <c r="C664" i="1" s="1"/>
  <c r="C665" i="1" s="1"/>
  <c r="C666" i="1" s="1"/>
  <c r="C667" i="1" s="1"/>
  <c r="C668" i="1" s="1"/>
  <c r="C669" i="1" s="1"/>
  <c r="C670" i="1" s="1"/>
  <c r="C671" i="1" s="1"/>
  <c r="C672" i="1" s="1"/>
  <c r="C673" i="1" s="1"/>
  <c r="C674" i="1" s="1"/>
  <c r="C675" i="1" s="1"/>
  <c r="C676" i="1" s="1"/>
  <c r="C677" i="1" s="1"/>
  <c r="C678" i="1" s="1"/>
  <c r="C679" i="1" s="1"/>
  <c r="C680" i="1" s="1"/>
  <c r="C681" i="1" s="1"/>
  <c r="C682" i="1" s="1"/>
  <c r="C683" i="1" s="1"/>
  <c r="C684" i="1" s="1"/>
  <c r="C685" i="1" s="1"/>
  <c r="C686" i="1" s="1"/>
  <c r="C687" i="1" s="1"/>
  <c r="C688" i="1" s="1"/>
  <c r="C689" i="1" s="1"/>
  <c r="C690" i="1" s="1"/>
  <c r="C691" i="1" s="1"/>
  <c r="C692" i="1" s="1"/>
  <c r="C693" i="1" s="1"/>
  <c r="C694" i="1" s="1"/>
  <c r="C695" i="1" s="1"/>
  <c r="C696" i="1" s="1"/>
  <c r="C697" i="1" s="1"/>
  <c r="C698" i="1" s="1"/>
  <c r="C699" i="1" s="1"/>
  <c r="C700" i="1" s="1"/>
  <c r="C701" i="1" s="1"/>
  <c r="C702" i="1" s="1"/>
  <c r="C703" i="1" s="1"/>
  <c r="C704" i="1" s="1"/>
  <c r="C705" i="1" s="1"/>
  <c r="C706" i="1" s="1"/>
  <c r="C707" i="1" s="1"/>
  <c r="C708" i="1" s="1"/>
  <c r="C709" i="1" s="1"/>
  <c r="C710" i="1" s="1"/>
  <c r="C711" i="1" s="1"/>
  <c r="C712" i="1" s="1"/>
  <c r="C713" i="1" s="1"/>
  <c r="C714" i="1" s="1"/>
  <c r="C715" i="1" s="1"/>
  <c r="C716" i="1" s="1"/>
  <c r="C717" i="1" s="1"/>
  <c r="C718" i="1" s="1"/>
  <c r="C719" i="1" s="1"/>
  <c r="C720" i="1" s="1"/>
  <c r="C721" i="1" s="1"/>
  <c r="C722" i="1" s="1"/>
  <c r="C723" i="1" s="1"/>
  <c r="C724" i="1" s="1"/>
  <c r="C725" i="1" s="1"/>
  <c r="C726" i="1" s="1"/>
  <c r="C727" i="1" s="1"/>
  <c r="C728" i="1" s="1"/>
  <c r="C729" i="1" s="1"/>
  <c r="C730" i="1" s="1"/>
  <c r="C731" i="1" s="1"/>
  <c r="C732" i="1" s="1"/>
  <c r="C733" i="1" s="1"/>
  <c r="C734" i="1" s="1"/>
  <c r="C735" i="1" s="1"/>
  <c r="C736" i="1" s="1"/>
  <c r="C737" i="1" s="1"/>
  <c r="C738" i="1" s="1"/>
  <c r="C739" i="1" s="1"/>
  <c r="C740" i="1" s="1"/>
  <c r="C741" i="1" s="1"/>
  <c r="C742" i="1" s="1"/>
  <c r="C743" i="1" s="1"/>
  <c r="C744" i="1" s="1"/>
  <c r="C745" i="1" s="1"/>
  <c r="C746" i="1" s="1"/>
  <c r="C747" i="1" s="1"/>
  <c r="C748" i="1" s="1"/>
  <c r="C749" i="1" s="1"/>
  <c r="C750" i="1" s="1"/>
  <c r="C751" i="1" s="1"/>
  <c r="C752" i="1" s="1"/>
  <c r="C753" i="1" s="1"/>
  <c r="C754" i="1" s="1"/>
  <c r="C755" i="1" s="1"/>
  <c r="C756" i="1" s="1"/>
  <c r="C757" i="1" s="1"/>
  <c r="C758" i="1" s="1"/>
  <c r="C759" i="1" s="1"/>
  <c r="C760" i="1" s="1"/>
  <c r="C761" i="1" s="1"/>
  <c r="C762" i="1" s="1"/>
  <c r="C763" i="1" s="1"/>
  <c r="C764" i="1" s="1"/>
  <c r="C765" i="1" s="1"/>
  <c r="C766" i="1" s="1"/>
  <c r="C767" i="1" s="1"/>
  <c r="C768" i="1" s="1"/>
  <c r="C769" i="1" s="1"/>
  <c r="C770" i="1" s="1"/>
  <c r="C771" i="1" s="1"/>
  <c r="C772" i="1" s="1"/>
  <c r="C773" i="1" s="1"/>
  <c r="C774" i="1" s="1"/>
  <c r="C775" i="1" s="1"/>
  <c r="C776" i="1" s="1"/>
  <c r="C777" i="1" s="1"/>
  <c r="C778" i="1" s="1"/>
  <c r="C779" i="1" s="1"/>
  <c r="C780" i="1" s="1"/>
  <c r="C781" i="1" s="1"/>
  <c r="C782" i="1" s="1"/>
  <c r="C783" i="1" s="1"/>
  <c r="C784" i="1" s="1"/>
  <c r="C785" i="1" s="1"/>
  <c r="C786" i="1" s="1"/>
  <c r="C787" i="1" s="1"/>
  <c r="C788" i="1" s="1"/>
  <c r="C789" i="1" s="1"/>
  <c r="C790" i="1" s="1"/>
  <c r="C791" i="1" s="1"/>
  <c r="C792" i="1" s="1"/>
  <c r="C793" i="1" s="1"/>
  <c r="C794" i="1" s="1"/>
  <c r="C795" i="1" s="1"/>
  <c r="C796" i="1" s="1"/>
  <c r="C797" i="1" s="1"/>
  <c r="C798" i="1" s="1"/>
  <c r="C799" i="1" s="1"/>
  <c r="C800" i="1" s="1"/>
  <c r="C801" i="1" s="1"/>
  <c r="C802" i="1" s="1"/>
  <c r="C803" i="1" s="1"/>
  <c r="C804" i="1" s="1"/>
  <c r="C805" i="1" s="1"/>
  <c r="C806" i="1" s="1"/>
  <c r="C807" i="1" s="1"/>
  <c r="C808" i="1" s="1"/>
  <c r="C809" i="1" s="1"/>
  <c r="C810" i="1" s="1"/>
  <c r="C811" i="1" s="1"/>
  <c r="C812" i="1" s="1"/>
  <c r="C813" i="1" s="1"/>
  <c r="C814" i="1" s="1"/>
  <c r="C815" i="1" s="1"/>
  <c r="C816" i="1" s="1"/>
  <c r="C817" i="1" s="1"/>
  <c r="C818" i="1" s="1"/>
  <c r="C819" i="1" s="1"/>
  <c r="C820" i="1" s="1"/>
  <c r="C821" i="1" s="1"/>
  <c r="C822" i="1" s="1"/>
  <c r="C823" i="1" s="1"/>
  <c r="C824" i="1" s="1"/>
  <c r="C825" i="1" s="1"/>
  <c r="C826" i="1" s="1"/>
  <c r="C827" i="1" s="1"/>
  <c r="C828" i="1" s="1"/>
  <c r="C829" i="1" s="1"/>
  <c r="C830" i="1" s="1"/>
  <c r="C831" i="1" s="1"/>
  <c r="C832" i="1" s="1"/>
  <c r="C833" i="1" s="1"/>
  <c r="C834" i="1" s="1"/>
  <c r="C835" i="1" s="1"/>
  <c r="C836" i="1" s="1"/>
  <c r="C837" i="1" s="1"/>
  <c r="C838" i="1" s="1"/>
  <c r="C839" i="1" s="1"/>
  <c r="C840" i="1" s="1"/>
  <c r="C841" i="1" s="1"/>
  <c r="C842" i="1" s="1"/>
  <c r="C843" i="1" s="1"/>
  <c r="C844" i="1" s="1"/>
  <c r="C845" i="1" s="1"/>
  <c r="C846" i="1" s="1"/>
  <c r="C847" i="1" s="1"/>
  <c r="C848" i="1" s="1"/>
  <c r="C849" i="1" s="1"/>
  <c r="C850" i="1" s="1"/>
  <c r="C851" i="1" s="1"/>
  <c r="C852" i="1" s="1"/>
  <c r="C853" i="1" s="1"/>
  <c r="C854" i="1" s="1"/>
  <c r="C855" i="1" s="1"/>
  <c r="C856" i="1" s="1"/>
  <c r="C857" i="1" s="1"/>
  <c r="C858" i="1" s="1"/>
  <c r="C859" i="1" s="1"/>
  <c r="C860" i="1" s="1"/>
  <c r="C861" i="1" s="1"/>
  <c r="C862" i="1" s="1"/>
  <c r="C863" i="1" s="1"/>
  <c r="C864" i="1" s="1"/>
  <c r="C865" i="1" s="1"/>
  <c r="C866" i="1" s="1"/>
  <c r="C867" i="1" s="1"/>
  <c r="C868" i="1" s="1"/>
  <c r="C869" i="1" s="1"/>
  <c r="C870" i="1" s="1"/>
  <c r="C871" i="1" s="1"/>
  <c r="C872" i="1" s="1"/>
  <c r="C873" i="1" s="1"/>
  <c r="C874" i="1" s="1"/>
  <c r="C875" i="1" s="1"/>
  <c r="C876" i="1" s="1"/>
  <c r="C877" i="1" s="1"/>
  <c r="C878" i="1" s="1"/>
  <c r="C879" i="1" s="1"/>
  <c r="C880" i="1" s="1"/>
  <c r="C881" i="1" s="1"/>
  <c r="C882" i="1" s="1"/>
  <c r="C883" i="1" s="1"/>
  <c r="C884" i="1" s="1"/>
  <c r="C885" i="1" s="1"/>
  <c r="C886" i="1" s="1"/>
  <c r="C887" i="1" s="1"/>
  <c r="C888" i="1" s="1"/>
  <c r="C889" i="1" s="1"/>
  <c r="C890" i="1" s="1"/>
  <c r="C891" i="1" s="1"/>
  <c r="C892" i="1" s="1"/>
  <c r="C893" i="1" s="1"/>
  <c r="C894" i="1" s="1"/>
  <c r="C895" i="1" s="1"/>
  <c r="C896" i="1" s="1"/>
  <c r="C897" i="1" s="1"/>
  <c r="C898" i="1" s="1"/>
  <c r="C899" i="1" s="1"/>
  <c r="C900" i="1" s="1"/>
  <c r="C901" i="1" s="1"/>
  <c r="C902" i="1" s="1"/>
  <c r="C903" i="1" s="1"/>
  <c r="C904" i="1" s="1"/>
  <c r="C905" i="1" s="1"/>
  <c r="C906" i="1" s="1"/>
  <c r="C907" i="1" s="1"/>
  <c r="C908" i="1" s="1"/>
  <c r="C909" i="1" s="1"/>
  <c r="C910" i="1" s="1"/>
  <c r="C911" i="1" s="1"/>
  <c r="C912" i="1" s="1"/>
  <c r="C913" i="1" s="1"/>
  <c r="C914" i="1" s="1"/>
  <c r="C915" i="1" s="1"/>
  <c r="C916" i="1" s="1"/>
  <c r="C917" i="1" s="1"/>
  <c r="C918" i="1" s="1"/>
  <c r="C919" i="1" s="1"/>
  <c r="C920" i="1" s="1"/>
  <c r="C921" i="1" s="1"/>
  <c r="C922" i="1" s="1"/>
  <c r="C923" i="1" s="1"/>
  <c r="C924" i="1" s="1"/>
  <c r="C925" i="1" s="1"/>
  <c r="C926" i="1" s="1"/>
  <c r="C927" i="1" s="1"/>
  <c r="C928" i="1" s="1"/>
  <c r="C929" i="1" s="1"/>
  <c r="C930" i="1" s="1"/>
  <c r="C931" i="1" s="1"/>
  <c r="C932" i="1" s="1"/>
  <c r="C933" i="1" s="1"/>
  <c r="C934" i="1" s="1"/>
  <c r="C935" i="1" s="1"/>
  <c r="C936" i="1" s="1"/>
  <c r="C937" i="1" s="1"/>
  <c r="C938" i="1" s="1"/>
  <c r="C939" i="1" s="1"/>
  <c r="C940" i="1" s="1"/>
  <c r="C941" i="1" s="1"/>
  <c r="C942" i="1" s="1"/>
  <c r="C943" i="1" s="1"/>
  <c r="C944" i="1" s="1"/>
  <c r="C945" i="1" s="1"/>
  <c r="C946" i="1" s="1"/>
  <c r="C947" i="1" s="1"/>
  <c r="C948" i="1" s="1"/>
  <c r="C949" i="1" s="1"/>
  <c r="C950" i="1" s="1"/>
  <c r="C951" i="1" s="1"/>
  <c r="C952" i="1" s="1"/>
  <c r="C953" i="1" s="1"/>
  <c r="C954" i="1" s="1"/>
  <c r="C955" i="1" s="1"/>
  <c r="C956" i="1" s="1"/>
  <c r="C957" i="1" s="1"/>
  <c r="C958" i="1" s="1"/>
  <c r="C959" i="1" s="1"/>
  <c r="C960" i="1" s="1"/>
  <c r="C961" i="1" s="1"/>
  <c r="C962" i="1" s="1"/>
  <c r="C963" i="1" s="1"/>
  <c r="C964" i="1" s="1"/>
  <c r="C965" i="1" s="1"/>
  <c r="C966" i="1" s="1"/>
  <c r="C967" i="1" s="1"/>
  <c r="C968" i="1" s="1"/>
  <c r="C969" i="1" s="1"/>
  <c r="C970" i="1" s="1"/>
  <c r="C971" i="1" s="1"/>
  <c r="C972" i="1" s="1"/>
  <c r="C973" i="1" s="1"/>
  <c r="C974" i="1" s="1"/>
  <c r="C975" i="1" s="1"/>
  <c r="C976" i="1" s="1"/>
  <c r="C977" i="1" s="1"/>
  <c r="C978" i="1" s="1"/>
  <c r="C979" i="1" s="1"/>
  <c r="C980" i="1" s="1"/>
  <c r="C981" i="1" s="1"/>
  <c r="C982" i="1" s="1"/>
  <c r="C983" i="1" s="1"/>
  <c r="C984" i="1" s="1"/>
  <c r="C985" i="1" s="1"/>
  <c r="C986" i="1" s="1"/>
  <c r="C987" i="1" s="1"/>
  <c r="C988" i="1" s="1"/>
  <c r="C989" i="1" s="1"/>
  <c r="C990" i="1" s="1"/>
  <c r="C991" i="1" s="1"/>
  <c r="C992" i="1" s="1"/>
  <c r="C993" i="1" s="1"/>
  <c r="C994" i="1" s="1"/>
  <c r="C995" i="1" s="1"/>
  <c r="C996" i="1" s="1"/>
  <c r="C997" i="1" s="1"/>
  <c r="C998" i="1" s="1"/>
  <c r="C999" i="1" s="1"/>
  <c r="C1000" i="1" s="1"/>
  <c r="C1001" i="1" s="1"/>
  <c r="C1002" i="1" s="1"/>
  <c r="C1003" i="1" s="1"/>
  <c r="C1004" i="1" s="1"/>
  <c r="C1005" i="1" s="1"/>
  <c r="C1006" i="1" s="1"/>
  <c r="C1007" i="1" s="1"/>
  <c r="C1008" i="1" s="1"/>
  <c r="C1009" i="1" s="1"/>
  <c r="C1010" i="1" s="1"/>
  <c r="C1011" i="1" s="1"/>
  <c r="C1012" i="1" s="1"/>
  <c r="C1013" i="1" s="1"/>
  <c r="C1014" i="1" s="1"/>
  <c r="C1015" i="1" s="1"/>
  <c r="C1016" i="1" s="1"/>
  <c r="C1017" i="1" s="1"/>
  <c r="C1018" i="1" s="1"/>
  <c r="C1019" i="1" s="1"/>
  <c r="C1020" i="1" s="1"/>
  <c r="C1021" i="1" s="1"/>
  <c r="C1022" i="1" s="1"/>
  <c r="C1023" i="1" s="1"/>
  <c r="C1024" i="1" s="1"/>
  <c r="C1025" i="1" s="1"/>
  <c r="C1026" i="1" s="1"/>
  <c r="C1027" i="1" s="1"/>
  <c r="C1028" i="1" s="1"/>
  <c r="C1029" i="1" s="1"/>
  <c r="C1030" i="1" s="1"/>
  <c r="C1031" i="1" s="1"/>
  <c r="C1032" i="1" s="1"/>
  <c r="C1033" i="1" s="1"/>
  <c r="C1034" i="1" s="1"/>
  <c r="C1035" i="1" s="1"/>
  <c r="C1036" i="1" s="1"/>
  <c r="C1037" i="1" s="1"/>
  <c r="C1038" i="1" s="1"/>
  <c r="C1039" i="1" s="1"/>
  <c r="C1040" i="1" s="1"/>
  <c r="C1041" i="1" s="1"/>
  <c r="C1042" i="1" s="1"/>
  <c r="C1043" i="1" s="1"/>
  <c r="C1044" i="1" s="1"/>
  <c r="C1045" i="1" s="1"/>
  <c r="C1046" i="1" s="1"/>
  <c r="C1047" i="1" s="1"/>
  <c r="C1048" i="1" s="1"/>
  <c r="C1049" i="1" s="1"/>
  <c r="C1050" i="1" s="1"/>
  <c r="C1051" i="1" s="1"/>
  <c r="C1052" i="1" s="1"/>
  <c r="C1053" i="1" s="1"/>
  <c r="C1054" i="1" s="1"/>
  <c r="C1055" i="1" s="1"/>
  <c r="C1056" i="1" s="1"/>
  <c r="C1057" i="1" s="1"/>
  <c r="C1058" i="1" s="1"/>
  <c r="C1059" i="1" s="1"/>
  <c r="C1060" i="1" s="1"/>
  <c r="C1061" i="1" s="1"/>
  <c r="C1062" i="1" s="1"/>
  <c r="C1063" i="1" s="1"/>
  <c r="C1064" i="1" s="1"/>
  <c r="C1065" i="1" s="1"/>
  <c r="C1066" i="1" s="1"/>
  <c r="C1067" i="1" s="1"/>
  <c r="C1068" i="1" s="1"/>
  <c r="C1069" i="1" s="1"/>
  <c r="C1070" i="1" s="1"/>
  <c r="C1071" i="1" s="1"/>
  <c r="C1072" i="1" s="1"/>
  <c r="C1073" i="1" s="1"/>
  <c r="C1074" i="1" s="1"/>
  <c r="C1075" i="1" s="1"/>
  <c r="C1076" i="1" s="1"/>
  <c r="C1077" i="1" s="1"/>
  <c r="C1078" i="1" s="1"/>
  <c r="C1079" i="1" s="1"/>
  <c r="C1080" i="1" s="1"/>
  <c r="C1081" i="1" s="1"/>
  <c r="C1082" i="1" s="1"/>
  <c r="C1083" i="1" s="1"/>
  <c r="C1084" i="1" s="1"/>
  <c r="C1085" i="1" s="1"/>
  <c r="C1086" i="1" s="1"/>
  <c r="C1087" i="1" s="1"/>
  <c r="C1088" i="1" s="1"/>
  <c r="C1089" i="1" s="1"/>
  <c r="C1090" i="1" s="1"/>
  <c r="C1091" i="1" s="1"/>
  <c r="C1092" i="1" s="1"/>
  <c r="C1093" i="1" s="1"/>
  <c r="C1094" i="1" s="1"/>
  <c r="C1095" i="1" s="1"/>
  <c r="C1096" i="1" s="1"/>
  <c r="C1097" i="1" s="1"/>
  <c r="C1098" i="1" s="1"/>
  <c r="C1099" i="1" s="1"/>
  <c r="C1100" i="1" s="1"/>
  <c r="C1101" i="1" s="1"/>
  <c r="C1102" i="1" s="1"/>
  <c r="C1103" i="1" s="1"/>
  <c r="C1104" i="1" s="1"/>
  <c r="C1105" i="1" s="1"/>
  <c r="C1106" i="1" s="1"/>
  <c r="C1107" i="1" s="1"/>
  <c r="C1108" i="1" s="1"/>
  <c r="C1109" i="1" s="1"/>
  <c r="C1110" i="1" s="1"/>
  <c r="C1111" i="1" s="1"/>
  <c r="C1112" i="1" s="1"/>
  <c r="C1113" i="1" s="1"/>
  <c r="C1114" i="1" s="1"/>
  <c r="C1115" i="1" s="1"/>
  <c r="C1116" i="1" s="1"/>
  <c r="C1117" i="1" s="1"/>
  <c r="C1118" i="1" s="1"/>
  <c r="C1119" i="1" s="1"/>
  <c r="C1120" i="1" s="1"/>
  <c r="C1121" i="1" s="1"/>
  <c r="C1122" i="1" s="1"/>
  <c r="C1123" i="1" s="1"/>
  <c r="C1124" i="1" s="1"/>
  <c r="C1125" i="1" s="1"/>
  <c r="C1126" i="1" s="1"/>
  <c r="C1127" i="1" s="1"/>
  <c r="C1128" i="1" s="1"/>
  <c r="C1129" i="1" s="1"/>
  <c r="C1130" i="1" s="1"/>
  <c r="C1131" i="1" s="1"/>
  <c r="C1132" i="1" s="1"/>
  <c r="C1133" i="1" s="1"/>
  <c r="C1134" i="1" s="1"/>
  <c r="C1135" i="1" s="1"/>
  <c r="C1136" i="1" s="1"/>
  <c r="C1137" i="1" s="1"/>
  <c r="C1138" i="1" s="1"/>
  <c r="C1139" i="1" s="1"/>
  <c r="C1140" i="1" s="1"/>
  <c r="C1141" i="1" s="1"/>
  <c r="C1142" i="1" s="1"/>
  <c r="C1143" i="1" s="1"/>
  <c r="C1144" i="1" s="1"/>
  <c r="C1145" i="1" s="1"/>
  <c r="C1146" i="1" s="1"/>
  <c r="C1147" i="1" s="1"/>
  <c r="C1148" i="1" s="1"/>
  <c r="C1149" i="1" s="1"/>
  <c r="C1150" i="1" s="1"/>
  <c r="C1151" i="1" s="1"/>
  <c r="C1152" i="1" s="1"/>
  <c r="C1153" i="1" s="1"/>
  <c r="C1154" i="1" s="1"/>
  <c r="C1155" i="1" s="1"/>
  <c r="C1156" i="1" s="1"/>
  <c r="C1157" i="1" s="1"/>
  <c r="C1158" i="1" s="1"/>
  <c r="C1159" i="1" s="1"/>
  <c r="C1160" i="1" s="1"/>
  <c r="C1161" i="1" s="1"/>
  <c r="C1162" i="1" s="1"/>
  <c r="C1163" i="1" s="1"/>
  <c r="C1164" i="1" s="1"/>
  <c r="C1165" i="1" s="1"/>
  <c r="C1166" i="1" s="1"/>
  <c r="C1167" i="1" s="1"/>
  <c r="C1168" i="1" s="1"/>
  <c r="C1169" i="1" s="1"/>
  <c r="C1170" i="1" s="1"/>
  <c r="C1171" i="1" s="1"/>
  <c r="C1172" i="1" s="1"/>
  <c r="C1173" i="1" s="1"/>
  <c r="C1174" i="1" s="1"/>
  <c r="C1175" i="1" s="1"/>
  <c r="C1176" i="1" s="1"/>
  <c r="C1177" i="1" s="1"/>
  <c r="C1178" i="1" s="1"/>
  <c r="C1179" i="1" s="1"/>
  <c r="C1180" i="1" s="1"/>
  <c r="C1181" i="1" s="1"/>
  <c r="C1182" i="1" s="1"/>
  <c r="C1183" i="1" s="1"/>
  <c r="C1184" i="1" s="1"/>
  <c r="C1185" i="1" s="1"/>
  <c r="C1186" i="1" s="1"/>
  <c r="C1187" i="1" s="1"/>
  <c r="C1188" i="1" s="1"/>
  <c r="C1189" i="1" s="1"/>
  <c r="C1190" i="1" s="1"/>
  <c r="C1191" i="1" s="1"/>
  <c r="C1192" i="1" s="1"/>
  <c r="C1193" i="1" s="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3" i="1"/>
</calcChain>
</file>

<file path=xl/sharedStrings.xml><?xml version="1.0" encoding="utf-8"?>
<sst xmlns="http://schemas.openxmlformats.org/spreadsheetml/2006/main" count="8601" uniqueCount="1271">
  <si>
    <t>OrderID</t>
  </si>
  <si>
    <t>Customer Name</t>
  </si>
  <si>
    <t>Ship Mode</t>
  </si>
  <si>
    <t>State</t>
  </si>
  <si>
    <t>Sales</t>
  </si>
  <si>
    <t>Quantity</t>
  </si>
  <si>
    <t>Discount</t>
  </si>
  <si>
    <t>Profit</t>
  </si>
  <si>
    <t>Segment</t>
  </si>
  <si>
    <t>Region</t>
  </si>
  <si>
    <t>Sub Categories</t>
  </si>
  <si>
    <t>Categories</t>
  </si>
  <si>
    <t>Order Date</t>
  </si>
  <si>
    <t>Ship Date</t>
  </si>
  <si>
    <t>Year</t>
  </si>
  <si>
    <t>Month</t>
  </si>
  <si>
    <t>Christopher West</t>
  </si>
  <si>
    <t>Lauren Blair</t>
  </si>
  <si>
    <t>Michelle Hess</t>
  </si>
  <si>
    <t>Nicole Chapman</t>
  </si>
  <si>
    <t>Eddie Pittman</t>
  </si>
  <si>
    <t>Ashley Harper</t>
  </si>
  <si>
    <t>Jerome Pearson</t>
  </si>
  <si>
    <t>Megan Mcintosh</t>
  </si>
  <si>
    <t>Brett Church</t>
  </si>
  <si>
    <t>Marcus Gray</t>
  </si>
  <si>
    <t>Caitlyn Bennett</t>
  </si>
  <si>
    <t>Craig Hernandez</t>
  </si>
  <si>
    <t>Sarah Thomas DDS</t>
  </si>
  <si>
    <t>Edward Edwards</t>
  </si>
  <si>
    <t>Michael Jacobson</t>
  </si>
  <si>
    <t>Peter Mclaughlin</t>
  </si>
  <si>
    <t>Jessica Mendoza</t>
  </si>
  <si>
    <t>Daniel Herrera</t>
  </si>
  <si>
    <t>Janice Delgado</t>
  </si>
  <si>
    <t>Anthony Parks</t>
  </si>
  <si>
    <t>Jeffery Campos</t>
  </si>
  <si>
    <t>Curtis Meyer</t>
  </si>
  <si>
    <t>Katherine Chaney</t>
  </si>
  <si>
    <t>Jacob Hess</t>
  </si>
  <si>
    <t>Jean Robertson</t>
  </si>
  <si>
    <t>Andrew Acosta</t>
  </si>
  <si>
    <t>Chad Gonzalez</t>
  </si>
  <si>
    <t>Jim Lucero</t>
  </si>
  <si>
    <t>Jessica Matthews</t>
  </si>
  <si>
    <t>James Haney</t>
  </si>
  <si>
    <t>Frank White</t>
  </si>
  <si>
    <t>Douglas Wood</t>
  </si>
  <si>
    <t>Rachael Gregory</t>
  </si>
  <si>
    <t>Danielle Allen</t>
  </si>
  <si>
    <t>Tonya Reed</t>
  </si>
  <si>
    <t>Christine Krause</t>
  </si>
  <si>
    <t>Gloria Rodgers</t>
  </si>
  <si>
    <t>Jose Morris</t>
  </si>
  <si>
    <t>Christy Brown MD</t>
  </si>
  <si>
    <t>Jesse Salazar</t>
  </si>
  <si>
    <t>Carrie Rivera</t>
  </si>
  <si>
    <t>Matthew Coleman</t>
  </si>
  <si>
    <t>Mark Estrada</t>
  </si>
  <si>
    <t>Mrs. Crystal Chen</t>
  </si>
  <si>
    <t>Anita Benitez</t>
  </si>
  <si>
    <t>David Harrington</t>
  </si>
  <si>
    <t>Jeffrey Griffith</t>
  </si>
  <si>
    <t>Paul Clark</t>
  </si>
  <si>
    <t>Latoya Moore</t>
  </si>
  <si>
    <t>Mr. Mike Cisneros Jr.</t>
  </si>
  <si>
    <t>Derek Oconnell</t>
  </si>
  <si>
    <t>Andrew Jackson</t>
  </si>
  <si>
    <t>Jason Murray</t>
  </si>
  <si>
    <t>Michelle Colon</t>
  </si>
  <si>
    <t>Kenneth White</t>
  </si>
  <si>
    <t>Nancy Cohen</t>
  </si>
  <si>
    <t>Stacey Mejia</t>
  </si>
  <si>
    <t>Anthony Green</t>
  </si>
  <si>
    <t>Patricia Franco</t>
  </si>
  <si>
    <t>Glenn Hutchinson</t>
  </si>
  <si>
    <t>Tracey Miller</t>
  </si>
  <si>
    <t>Wendy Johnson</t>
  </si>
  <si>
    <t>Anne Rosales</t>
  </si>
  <si>
    <t>Michael Vargas</t>
  </si>
  <si>
    <t>Samantha Hayes</t>
  </si>
  <si>
    <t>Chad Daniels</t>
  </si>
  <si>
    <t>Mckenzie Mooney</t>
  </si>
  <si>
    <t>Sarah Cain</t>
  </si>
  <si>
    <t>Allison Walker</t>
  </si>
  <si>
    <t>Sara Williams</t>
  </si>
  <si>
    <t>Anthony Potter</t>
  </si>
  <si>
    <t>Mr. Kevin Burns</t>
  </si>
  <si>
    <t>Richard Peterson</t>
  </si>
  <si>
    <t>Maria Thompson</t>
  </si>
  <si>
    <t>Sabrina Jones</t>
  </si>
  <si>
    <t>Kenneth Crane Jr.</t>
  </si>
  <si>
    <t>John Vasquez</t>
  </si>
  <si>
    <t>Meagan Burke</t>
  </si>
  <si>
    <t>Daniel Wiley</t>
  </si>
  <si>
    <t>Jeffrey Terry</t>
  </si>
  <si>
    <t>Brandon Cross</t>
  </si>
  <si>
    <t>Rodney Morris</t>
  </si>
  <si>
    <t>Melanie Garcia</t>
  </si>
  <si>
    <t>Joseph Graves</t>
  </si>
  <si>
    <t>Lori Williams</t>
  </si>
  <si>
    <t>Elizabeth Walters</t>
  </si>
  <si>
    <t>Amy Arnold</t>
  </si>
  <si>
    <t>Elizabeth Davis</t>
  </si>
  <si>
    <t>Ashley Fox</t>
  </si>
  <si>
    <t>Shane Cruz</t>
  </si>
  <si>
    <t>Troy Armstrong</t>
  </si>
  <si>
    <t>Tiffany Wallace</t>
  </si>
  <si>
    <t>Alan Moore</t>
  </si>
  <si>
    <t>Michelle Gregory</t>
  </si>
  <si>
    <t>Christine Henry</t>
  </si>
  <si>
    <t>Sabrina Blanchard</t>
  </si>
  <si>
    <t>Monica Martin</t>
  </si>
  <si>
    <t>Brittany Porter DDS</t>
  </si>
  <si>
    <t>Michael Peterson DVM</t>
  </si>
  <si>
    <t>James Wilcox</t>
  </si>
  <si>
    <t>Billy Harris</t>
  </si>
  <si>
    <t>Kathleen Barrett</t>
  </si>
  <si>
    <t>Nina Parker</t>
  </si>
  <si>
    <t>Bianca Cox</t>
  </si>
  <si>
    <t>Ralph Baker MD</t>
  </si>
  <si>
    <t>Teresa Lee</t>
  </si>
  <si>
    <t>Hailey Meadows</t>
  </si>
  <si>
    <t>Barry Foster</t>
  </si>
  <si>
    <t>Rita Tucker</t>
  </si>
  <si>
    <t>Natasha Tran</t>
  </si>
  <si>
    <t>Todd Burke</t>
  </si>
  <si>
    <t>Lisa Smith</t>
  </si>
  <si>
    <t>Joy Johnston</t>
  </si>
  <si>
    <t>Kathleen Vance</t>
  </si>
  <si>
    <t>Morgan Vazquez</t>
  </si>
  <si>
    <t>Javier Hunt</t>
  </si>
  <si>
    <t>Robert Phillips</t>
  </si>
  <si>
    <t>John Johnson</t>
  </si>
  <si>
    <t>John Reyes</t>
  </si>
  <si>
    <t>Anthony Gibbs</t>
  </si>
  <si>
    <t>Lori Richardson</t>
  </si>
  <si>
    <t>Steve Cunningham</t>
  </si>
  <si>
    <t>Linda Collins</t>
  </si>
  <si>
    <t>Steven Snyder</t>
  </si>
  <si>
    <t>Vanessa Good</t>
  </si>
  <si>
    <t>Kenneth Clark</t>
  </si>
  <si>
    <t>Ann Morales</t>
  </si>
  <si>
    <t>Kayla Williamson</t>
  </si>
  <si>
    <t>Emily Smith</t>
  </si>
  <si>
    <t>Frank Nelson</t>
  </si>
  <si>
    <t>Katelyn Johnson</t>
  </si>
  <si>
    <t>Kurt Jones</t>
  </si>
  <si>
    <t>Aaron Turner</t>
  </si>
  <si>
    <t>Anthony Bennett</t>
  </si>
  <si>
    <t>Billy Scott</t>
  </si>
  <si>
    <t>Zachary Vega</t>
  </si>
  <si>
    <t>Eric Ruiz</t>
  </si>
  <si>
    <t>Gregory Rocha</t>
  </si>
  <si>
    <t>Amanda Rubio</t>
  </si>
  <si>
    <t>Michelle Davis</t>
  </si>
  <si>
    <t>Justin Wyatt</t>
  </si>
  <si>
    <t>Jamie Austin</t>
  </si>
  <si>
    <t>Tina Hill</t>
  </si>
  <si>
    <t>Paul Richardson</t>
  </si>
  <si>
    <t>Elizabeth Garcia</t>
  </si>
  <si>
    <t>Darren Boyd</t>
  </si>
  <si>
    <t>Juan Gonzales</t>
  </si>
  <si>
    <t>Morgan Donaldson</t>
  </si>
  <si>
    <t>Carlos Odonnell</t>
  </si>
  <si>
    <t>Janet Silva</t>
  </si>
  <si>
    <t>Jeremy Malone</t>
  </si>
  <si>
    <t>Dan Ross</t>
  </si>
  <si>
    <t>Karen Lindsey</t>
  </si>
  <si>
    <t>Jessica Leach</t>
  </si>
  <si>
    <t>Douglas Lawrence</t>
  </si>
  <si>
    <t>Stacy Harris</t>
  </si>
  <si>
    <t>Dustin Jacobs</t>
  </si>
  <si>
    <t>Amy Navarro</t>
  </si>
  <si>
    <t>Cory Deleon</t>
  </si>
  <si>
    <t>Jasmine Weaver</t>
  </si>
  <si>
    <t>Casey Tucker</t>
  </si>
  <si>
    <t>Pamela Randolph</t>
  </si>
  <si>
    <t>Jamie Vasquez</t>
  </si>
  <si>
    <t>Alexis White</t>
  </si>
  <si>
    <t>William Jones</t>
  </si>
  <si>
    <t>Stephanie Davidson</t>
  </si>
  <si>
    <t>Shannon Peters</t>
  </si>
  <si>
    <t>John Roberson</t>
  </si>
  <si>
    <t>Christopher Petersen</t>
  </si>
  <si>
    <t>Stephanie Webb</t>
  </si>
  <si>
    <t>Tanya Wallace</t>
  </si>
  <si>
    <t>Charles Thomas</t>
  </si>
  <si>
    <t>Kelly Young</t>
  </si>
  <si>
    <t>David Stanley</t>
  </si>
  <si>
    <t>John Stewart</t>
  </si>
  <si>
    <t>Ashley Williams</t>
  </si>
  <si>
    <t>Mr. Aaron Aguirre DDS</t>
  </si>
  <si>
    <t>John Miller</t>
  </si>
  <si>
    <t>Shannon Foster</t>
  </si>
  <si>
    <t>Carrie Jones</t>
  </si>
  <si>
    <t>Kathryn Grant</t>
  </si>
  <si>
    <t>Tina Gray</t>
  </si>
  <si>
    <t>Jacqueline Wells</t>
  </si>
  <si>
    <t>Alex Oconnor</t>
  </si>
  <si>
    <t>Alan Nguyen</t>
  </si>
  <si>
    <t>Gregory Cantu</t>
  </si>
  <si>
    <t>Mark Garcia</t>
  </si>
  <si>
    <t>Andrea Smith</t>
  </si>
  <si>
    <t>Jason Schultz</t>
  </si>
  <si>
    <t>Beth Villegas</t>
  </si>
  <si>
    <t>Heather Tran</t>
  </si>
  <si>
    <t>Jessica Davis</t>
  </si>
  <si>
    <t>Heidi Chambers</t>
  </si>
  <si>
    <t>Matthew Zamora</t>
  </si>
  <si>
    <t>Philip Chan</t>
  </si>
  <si>
    <t>Brandon Mckay</t>
  </si>
  <si>
    <t>Lori Hicks</t>
  </si>
  <si>
    <t>Timothy Mcgee</t>
  </si>
  <si>
    <t>Tamara Crawford</t>
  </si>
  <si>
    <t>Jonathan Garrett</t>
  </si>
  <si>
    <t>Jeremy Huynh</t>
  </si>
  <si>
    <t>Victoria Wolf</t>
  </si>
  <si>
    <t>Tiffany Randall</t>
  </si>
  <si>
    <t>Jillian Kennedy</t>
  </si>
  <si>
    <t>Nicholas Paul</t>
  </si>
  <si>
    <t>James Mason</t>
  </si>
  <si>
    <t>Michael Allen</t>
  </si>
  <si>
    <t>Lisa Hanna</t>
  </si>
  <si>
    <t>William Fry</t>
  </si>
  <si>
    <t>Jenna Myers</t>
  </si>
  <si>
    <t>Katelyn Meyers</t>
  </si>
  <si>
    <t>Matthew Cooper</t>
  </si>
  <si>
    <t>Tonya Nelson</t>
  </si>
  <si>
    <t>Brenda Cherry</t>
  </si>
  <si>
    <t>Kayla Roberts</t>
  </si>
  <si>
    <t>Zachary Atkinson</t>
  </si>
  <si>
    <t>Mr. Jacob Baker DDS</t>
  </si>
  <si>
    <t>Tammy Melton</t>
  </si>
  <si>
    <t>Cynthia Duncan</t>
  </si>
  <si>
    <t>Daniel Barnett</t>
  </si>
  <si>
    <t>Jessica Moore</t>
  </si>
  <si>
    <t>Nicholas Lucero</t>
  </si>
  <si>
    <t>Matthew Griffin</t>
  </si>
  <si>
    <t>Breanna Harris</t>
  </si>
  <si>
    <t>Elizabeth Johnson</t>
  </si>
  <si>
    <t>Kenneth Silva</t>
  </si>
  <si>
    <t>Amber Johnson</t>
  </si>
  <si>
    <t>Mitchell Goodman</t>
  </si>
  <si>
    <t>Tara French</t>
  </si>
  <si>
    <t>Victoria Carter MD</t>
  </si>
  <si>
    <t>Justin Jarvis</t>
  </si>
  <si>
    <t>Kyle Villanueva</t>
  </si>
  <si>
    <t>Jennifer Mckinney</t>
  </si>
  <si>
    <t>Jerry Michael</t>
  </si>
  <si>
    <t>Danielle Willis</t>
  </si>
  <si>
    <t>Brenda King</t>
  </si>
  <si>
    <t>Alexander Sheppard</t>
  </si>
  <si>
    <t>Tiffany Bush</t>
  </si>
  <si>
    <t>Seth Kane</t>
  </si>
  <si>
    <t>Monique Sanders</t>
  </si>
  <si>
    <t>Danielle May</t>
  </si>
  <si>
    <t>Tracy Reese</t>
  </si>
  <si>
    <t>Gail Torres</t>
  </si>
  <si>
    <t>Stanley Hubbard</t>
  </si>
  <si>
    <t>Collin Shaw</t>
  </si>
  <si>
    <t>Joseph Smith</t>
  </si>
  <si>
    <t>Douglas Murphy</t>
  </si>
  <si>
    <t>Teresa Higgins</t>
  </si>
  <si>
    <t>Lori Park</t>
  </si>
  <si>
    <t>John Carey</t>
  </si>
  <si>
    <t>Bridget Burke</t>
  </si>
  <si>
    <t>Dennis Perkins</t>
  </si>
  <si>
    <t>Jacqueline Bullock</t>
  </si>
  <si>
    <t>Christopher Velasquez</t>
  </si>
  <si>
    <t>Robert Frederick</t>
  </si>
  <si>
    <t>Jeremy Woodward</t>
  </si>
  <si>
    <t>Todd George</t>
  </si>
  <si>
    <t>Dennis Bowman</t>
  </si>
  <si>
    <t>Jennifer Barnett</t>
  </si>
  <si>
    <t>David Olsen</t>
  </si>
  <si>
    <t>Lindsey Chavez</t>
  </si>
  <si>
    <t>John Taylor</t>
  </si>
  <si>
    <t>Stephanie Palmer</t>
  </si>
  <si>
    <t>Kevin Johnson</t>
  </si>
  <si>
    <t>Mark Norman</t>
  </si>
  <si>
    <t>Megan Lang</t>
  </si>
  <si>
    <t>Lauren Johnson</t>
  </si>
  <si>
    <t>Patricia Brown</t>
  </si>
  <si>
    <t>Angela Griffith</t>
  </si>
  <si>
    <t>Christopher Walton</t>
  </si>
  <si>
    <t>Sean Marquez</t>
  </si>
  <si>
    <t>Julie Pittman</t>
  </si>
  <si>
    <t>Cassandra Gallegos</t>
  </si>
  <si>
    <t>Michael Sanders</t>
  </si>
  <si>
    <t>Matthew Brennan</t>
  </si>
  <si>
    <t>Lisa Graham</t>
  </si>
  <si>
    <t>Ms. Stephanie Huber</t>
  </si>
  <si>
    <t>Robert Bates</t>
  </si>
  <si>
    <t>James Quinn MD</t>
  </si>
  <si>
    <t>Brent Torres</t>
  </si>
  <si>
    <t>Joshua Little</t>
  </si>
  <si>
    <t>Casey Ritter</t>
  </si>
  <si>
    <t>Jessica Carpenter</t>
  </si>
  <si>
    <t>David Beck</t>
  </si>
  <si>
    <t>Deanna Montes</t>
  </si>
  <si>
    <t>Elizabeth Nelson</t>
  </si>
  <si>
    <t>Christopher White</t>
  </si>
  <si>
    <t>Alexis Jones</t>
  </si>
  <si>
    <t>Jill Evans</t>
  </si>
  <si>
    <t>Christopher Bird</t>
  </si>
  <si>
    <t>Heather Richards</t>
  </si>
  <si>
    <t>John Calderon</t>
  </si>
  <si>
    <t>Barbara Alexander</t>
  </si>
  <si>
    <t>Erin Davis</t>
  </si>
  <si>
    <t>Jodi Diaz</t>
  </si>
  <si>
    <t>Brian Wade</t>
  </si>
  <si>
    <t>John Tran</t>
  </si>
  <si>
    <t>Tracy Turner</t>
  </si>
  <si>
    <t>Amber Jones</t>
  </si>
  <si>
    <t>Erin Zavala</t>
  </si>
  <si>
    <t>Joseph Russell</t>
  </si>
  <si>
    <t>Tyler Lewis</t>
  </si>
  <si>
    <t>Donald Johnson</t>
  </si>
  <si>
    <t>Jesse Stewart</t>
  </si>
  <si>
    <t>Antonio Spears</t>
  </si>
  <si>
    <t>Christina Pierce</t>
  </si>
  <si>
    <t>Sharon Buchanan</t>
  </si>
  <si>
    <t>Ryan Knight</t>
  </si>
  <si>
    <t>Pamela Mcknight</t>
  </si>
  <si>
    <t>Gabriel Rose</t>
  </si>
  <si>
    <t>Stacy Larsen</t>
  </si>
  <si>
    <t>Christopher Mclean</t>
  </si>
  <si>
    <t>Tracey Ortega</t>
  </si>
  <si>
    <t>Karen Palmer</t>
  </si>
  <si>
    <t>Shawn Hanna</t>
  </si>
  <si>
    <t>Alex Thornton</t>
  </si>
  <si>
    <t>Candace Rodriguez</t>
  </si>
  <si>
    <t>Lisa Castro</t>
  </si>
  <si>
    <t>Gary Harrington</t>
  </si>
  <si>
    <t>Melanie Soto</t>
  </si>
  <si>
    <t>Mike Thornton</t>
  </si>
  <si>
    <t>Brian Sanford</t>
  </si>
  <si>
    <t>Samantha Sims</t>
  </si>
  <si>
    <t>Brent Cisneros</t>
  </si>
  <si>
    <t>Scott Merritt</t>
  </si>
  <si>
    <t>Linda Dennis</t>
  </si>
  <si>
    <t>Bobby Willis</t>
  </si>
  <si>
    <t>Eric Thompson</t>
  </si>
  <si>
    <t>Jenna Bowman</t>
  </si>
  <si>
    <t>Paul Lewis</t>
  </si>
  <si>
    <t>Kim Franklin</t>
  </si>
  <si>
    <t>Brian Lane</t>
  </si>
  <si>
    <t>Jacqueline Johnson</t>
  </si>
  <si>
    <t>Adam Hogan</t>
  </si>
  <si>
    <t>Brian Edwards</t>
  </si>
  <si>
    <t>Michael Jackson</t>
  </si>
  <si>
    <t>Michael Yang</t>
  </si>
  <si>
    <t>Christopher Jones</t>
  </si>
  <si>
    <t>William Kelly</t>
  </si>
  <si>
    <t>Anthony Smith</t>
  </si>
  <si>
    <t>Brenda Anderson</t>
  </si>
  <si>
    <t>Paul Guzman</t>
  </si>
  <si>
    <t>Donald Wells</t>
  </si>
  <si>
    <t>Dana Duarte</t>
  </si>
  <si>
    <t>Melissa Tanner</t>
  </si>
  <si>
    <t>Edward Roberts</t>
  </si>
  <si>
    <t>Stephanie Bell</t>
  </si>
  <si>
    <t>Janet Kim</t>
  </si>
  <si>
    <t>Charles Sexton</t>
  </si>
  <si>
    <t>Amy Ray</t>
  </si>
  <si>
    <t>Jessica Bauer</t>
  </si>
  <si>
    <t>Aimee Richardson</t>
  </si>
  <si>
    <t>Matthew Gutierrez</t>
  </si>
  <si>
    <t>Travis Glenn</t>
  </si>
  <si>
    <t>Beth Wright</t>
  </si>
  <si>
    <t>Sarah Wilkins</t>
  </si>
  <si>
    <t>Shelley Todd</t>
  </si>
  <si>
    <t>Heather Roberts</t>
  </si>
  <si>
    <t>Joshua Mccall</t>
  </si>
  <si>
    <t>Jerry Clay</t>
  </si>
  <si>
    <t>Shannon Nolan</t>
  </si>
  <si>
    <t>Mark Nelson</t>
  </si>
  <si>
    <t>Paul Aguilar</t>
  </si>
  <si>
    <t>Teresa Aguirre</t>
  </si>
  <si>
    <t>April Howell</t>
  </si>
  <si>
    <t>Adam Boyd</t>
  </si>
  <si>
    <t>Kimberly Sanchez</t>
  </si>
  <si>
    <t>Peter Jordan</t>
  </si>
  <si>
    <t>Judy Leblanc</t>
  </si>
  <si>
    <t>Joshua Warren</t>
  </si>
  <si>
    <t>Jennifer Montoya</t>
  </si>
  <si>
    <t>Christine Kane</t>
  </si>
  <si>
    <t>Mark Holmes</t>
  </si>
  <si>
    <t>David Bauer</t>
  </si>
  <si>
    <t>Eric Hernandez</t>
  </si>
  <si>
    <t>Laura Smith</t>
  </si>
  <si>
    <t>Sue Adkins</t>
  </si>
  <si>
    <t>Dr. Wanda White DVM</t>
  </si>
  <si>
    <t>Christopher Martinez</t>
  </si>
  <si>
    <t>Shane Thompson</t>
  </si>
  <si>
    <t>Amy Valencia</t>
  </si>
  <si>
    <t>Kellie Rosales</t>
  </si>
  <si>
    <t>Theresa Castro</t>
  </si>
  <si>
    <t>Robert Bradley</t>
  </si>
  <si>
    <t>Melissa Watkins DDS</t>
  </si>
  <si>
    <t>Joel Martinez</t>
  </si>
  <si>
    <t>Jared Wiley</t>
  </si>
  <si>
    <t>Michael Johnson</t>
  </si>
  <si>
    <t>Thomas Martinez</t>
  </si>
  <si>
    <t>Alison Sanders</t>
  </si>
  <si>
    <t>Michael Chambers</t>
  </si>
  <si>
    <t>Michael Edwards</t>
  </si>
  <si>
    <t>Karen Stewart</t>
  </si>
  <si>
    <t>Christopher Berger</t>
  </si>
  <si>
    <t>Diana Blackburn</t>
  </si>
  <si>
    <t>Rhonda Fields</t>
  </si>
  <si>
    <t>Jacob Manning</t>
  </si>
  <si>
    <t>Kenneth Lopez</t>
  </si>
  <si>
    <t>Donna Phillips</t>
  </si>
  <si>
    <t>Joshua Leach</t>
  </si>
  <si>
    <t>Aaron Garcia DDS</t>
  </si>
  <si>
    <t>Janice Hoffman</t>
  </si>
  <si>
    <t>Kristin Henry</t>
  </si>
  <si>
    <t>Megan Scott</t>
  </si>
  <si>
    <t>Brandy Colon</t>
  </si>
  <si>
    <t>Samantha Malone</t>
  </si>
  <si>
    <t>Olivia Avila</t>
  </si>
  <si>
    <t>Beth Lowe</t>
  </si>
  <si>
    <t>Karen Ferrell</t>
  </si>
  <si>
    <t>Kimberly Cunningham</t>
  </si>
  <si>
    <t>Rebecca George</t>
  </si>
  <si>
    <t>Deborah James</t>
  </si>
  <si>
    <t>Virginia Hunter</t>
  </si>
  <si>
    <t>Regina Henderson</t>
  </si>
  <si>
    <t>Darren Collins</t>
  </si>
  <si>
    <t>Jennifer White</t>
  </si>
  <si>
    <t>Joshua Evans</t>
  </si>
  <si>
    <t>Mark Baker</t>
  </si>
  <si>
    <t>Leslie Alvarez</t>
  </si>
  <si>
    <t>Sarah Nelson</t>
  </si>
  <si>
    <t>Tracy Brown</t>
  </si>
  <si>
    <t>Mr. Robert Blackwell</t>
  </si>
  <si>
    <t>Leslie Taylor</t>
  </si>
  <si>
    <t>Jamie Mcbride</t>
  </si>
  <si>
    <t>Joshua Ingram</t>
  </si>
  <si>
    <t>Melvin Simmons</t>
  </si>
  <si>
    <t>Claire Singh</t>
  </si>
  <si>
    <t>Mary Williams</t>
  </si>
  <si>
    <t>Angel Pearson</t>
  </si>
  <si>
    <t>Alyssa Carney</t>
  </si>
  <si>
    <t>Whitney Daniel</t>
  </si>
  <si>
    <t>Michael Bailey</t>
  </si>
  <si>
    <t>Amber Lynn</t>
  </si>
  <si>
    <t>Ashlee Davies</t>
  </si>
  <si>
    <t>Samuel Dorsey</t>
  </si>
  <si>
    <t>Melissa Cruz</t>
  </si>
  <si>
    <t>Eric Garrett</t>
  </si>
  <si>
    <t>Ana Brooks</t>
  </si>
  <si>
    <t>Tom Parsons</t>
  </si>
  <si>
    <t>Amy Harrell</t>
  </si>
  <si>
    <t>Jeffrey Brown</t>
  </si>
  <si>
    <t>Susan Greer</t>
  </si>
  <si>
    <t>Grant Serrano</t>
  </si>
  <si>
    <t>Katie Hill</t>
  </si>
  <si>
    <t>Joshua Molina</t>
  </si>
  <si>
    <t>Kaitlin Brown</t>
  </si>
  <si>
    <t>Sean Harmon</t>
  </si>
  <si>
    <t>Amy Howell</t>
  </si>
  <si>
    <t>Martin Medina</t>
  </si>
  <si>
    <t>Heather Coleman</t>
  </si>
  <si>
    <t>Steven Hudson</t>
  </si>
  <si>
    <t>Brian Russell</t>
  </si>
  <si>
    <t>Larry Woods</t>
  </si>
  <si>
    <t>Tyler Williams</t>
  </si>
  <si>
    <t>Courtney Steele</t>
  </si>
  <si>
    <t>Janice Nguyen</t>
  </si>
  <si>
    <t>Kelly Lee</t>
  </si>
  <si>
    <t>Amy Johnson</t>
  </si>
  <si>
    <t>Pam Brewer</t>
  </si>
  <si>
    <t>Crystal Frank</t>
  </si>
  <si>
    <t>Oscar Adams</t>
  </si>
  <si>
    <t>Amanda Sanders</t>
  </si>
  <si>
    <t>Steve Thompson</t>
  </si>
  <si>
    <t>Dawn Price</t>
  </si>
  <si>
    <t>Lisa Good</t>
  </si>
  <si>
    <t>Stacy Jackson</t>
  </si>
  <si>
    <t>Ms. Brandi Turner</t>
  </si>
  <si>
    <t>Ms. Brittney Hernandez</t>
  </si>
  <si>
    <t>Angela Price</t>
  </si>
  <si>
    <t>Martha Parker</t>
  </si>
  <si>
    <t>Megan Brooks</t>
  </si>
  <si>
    <t>Kathleen Lewis PhD</t>
  </si>
  <si>
    <t>Jamie Nash</t>
  </si>
  <si>
    <t>Roger Ingram</t>
  </si>
  <si>
    <t>Justin Wood</t>
  </si>
  <si>
    <t>James Graham</t>
  </si>
  <si>
    <t>Jennifer Davis</t>
  </si>
  <si>
    <t>Tracy Meyer</t>
  </si>
  <si>
    <t>Francis Wise</t>
  </si>
  <si>
    <t>Jimmy Spencer</t>
  </si>
  <si>
    <t>Tiffany Porter</t>
  </si>
  <si>
    <t>Jordan Mclaughlin</t>
  </si>
  <si>
    <t>Blake Lewis</t>
  </si>
  <si>
    <t>Steven Barrett</t>
  </si>
  <si>
    <t>Miss Elizabeth Farrell</t>
  </si>
  <si>
    <t>Matthew Johnston</t>
  </si>
  <si>
    <t>Jonathan Johnson</t>
  </si>
  <si>
    <t>Johnny Garcia</t>
  </si>
  <si>
    <t>Tracy Rush</t>
  </si>
  <si>
    <t>Michelle Torres</t>
  </si>
  <si>
    <t>Hunter May</t>
  </si>
  <si>
    <t>Tina Ballard</t>
  </si>
  <si>
    <t>Jonathan Andersen</t>
  </si>
  <si>
    <t>Leslie Mathis</t>
  </si>
  <si>
    <t>Monique Snyder</t>
  </si>
  <si>
    <t>Laurie Warren</t>
  </si>
  <si>
    <t>Debra Weaver</t>
  </si>
  <si>
    <t>Brian Myers</t>
  </si>
  <si>
    <t>Gail Smith</t>
  </si>
  <si>
    <t>Jessica Jones</t>
  </si>
  <si>
    <t>Kevin Castro</t>
  </si>
  <si>
    <t>Spencer Williams</t>
  </si>
  <si>
    <t>George Mcneil</t>
  </si>
  <si>
    <t>Kimberly Arnold</t>
  </si>
  <si>
    <t>Tina Santos</t>
  </si>
  <si>
    <t>Joseph Marsh</t>
  </si>
  <si>
    <t>Daniel Black</t>
  </si>
  <si>
    <t>Lisa Deleon</t>
  </si>
  <si>
    <t>James Ramirez</t>
  </si>
  <si>
    <t>Tamara Palmer</t>
  </si>
  <si>
    <t>Kelsey Williams</t>
  </si>
  <si>
    <t>Miranda Eaton</t>
  </si>
  <si>
    <t>Shane Hartman DDS</t>
  </si>
  <si>
    <t>Jacob Mckay</t>
  </si>
  <si>
    <t>Jennifer Wallace</t>
  </si>
  <si>
    <t>Stephanie Stephens</t>
  </si>
  <si>
    <t>Benjamin Brown</t>
  </si>
  <si>
    <t>Raven Church</t>
  </si>
  <si>
    <t>Paul Miller</t>
  </si>
  <si>
    <t>Jose Cook</t>
  </si>
  <si>
    <t>Rebecca Bishop</t>
  </si>
  <si>
    <t>William Holt</t>
  </si>
  <si>
    <t>Anna Mays</t>
  </si>
  <si>
    <t>Jason Henderson</t>
  </si>
  <si>
    <t>Erin Bennett</t>
  </si>
  <si>
    <t>Jennifer Villegas</t>
  </si>
  <si>
    <t>Jennifer Arnold</t>
  </si>
  <si>
    <t>David James</t>
  </si>
  <si>
    <t>Jonathan Hamilton</t>
  </si>
  <si>
    <t>William Carroll</t>
  </si>
  <si>
    <t>Daniel Flores</t>
  </si>
  <si>
    <t>Tina Giles</t>
  </si>
  <si>
    <t>Alan Stevens</t>
  </si>
  <si>
    <t>Colton Richardson</t>
  </si>
  <si>
    <t>Tiffany Nolan</t>
  </si>
  <si>
    <t>Christopher Morris</t>
  </si>
  <si>
    <t>Brandy Cisneros</t>
  </si>
  <si>
    <t>Miss Jennifer Gutierrez</t>
  </si>
  <si>
    <t>Kelly Davis</t>
  </si>
  <si>
    <t>Angela Hess</t>
  </si>
  <si>
    <t>Michael Powell</t>
  </si>
  <si>
    <t>James Harmon</t>
  </si>
  <si>
    <t>Luke Martin</t>
  </si>
  <si>
    <t>Robin Montgomery</t>
  </si>
  <si>
    <t>Ashley Johnson</t>
  </si>
  <si>
    <t>Deborah Howell</t>
  </si>
  <si>
    <t>Christopher Munoz</t>
  </si>
  <si>
    <t>Jonathon Arellano</t>
  </si>
  <si>
    <t>Marissa Alexander</t>
  </si>
  <si>
    <t>Jennifer Jackson</t>
  </si>
  <si>
    <t>Bobby Hill</t>
  </si>
  <si>
    <t>Natalie Burch</t>
  </si>
  <si>
    <t>Lisa Walters</t>
  </si>
  <si>
    <t>Katherine Alexander</t>
  </si>
  <si>
    <t>James Anderson</t>
  </si>
  <si>
    <t>Tyler Montgomery</t>
  </si>
  <si>
    <t>Joshua Curry</t>
  </si>
  <si>
    <t>Lindsey Ortega</t>
  </si>
  <si>
    <t>Clinton Murphy</t>
  </si>
  <si>
    <t>Mr. Anthony Bonilla</t>
  </si>
  <si>
    <t>Frederick Pitts</t>
  </si>
  <si>
    <t>Gary Davis</t>
  </si>
  <si>
    <t>Mark White</t>
  </si>
  <si>
    <t>Tyler Gomez</t>
  </si>
  <si>
    <t>Luke Garcia</t>
  </si>
  <si>
    <t>Wanda Mckinney</t>
  </si>
  <si>
    <t>Michelle Sutton</t>
  </si>
  <si>
    <t>Ryan King</t>
  </si>
  <si>
    <t>Laura Chandler</t>
  </si>
  <si>
    <t>Justin Adkins</t>
  </si>
  <si>
    <t>Monica Franco</t>
  </si>
  <si>
    <t>Brian Fisher</t>
  </si>
  <si>
    <t>Kimberly Brooks</t>
  </si>
  <si>
    <t>Peter Davies</t>
  </si>
  <si>
    <t>Samantha Spencer</t>
  </si>
  <si>
    <t>Stacy Morris</t>
  </si>
  <si>
    <t>Karen Weber</t>
  </si>
  <si>
    <t>Stacey Cummings</t>
  </si>
  <si>
    <t>Laurie Peterson</t>
  </si>
  <si>
    <t>Megan Wilson</t>
  </si>
  <si>
    <t>Andrew Robinson</t>
  </si>
  <si>
    <t>Breanna Mccarty</t>
  </si>
  <si>
    <t>Susan Mckinney</t>
  </si>
  <si>
    <t>Sandy Clements</t>
  </si>
  <si>
    <t>Kenneth Turner</t>
  </si>
  <si>
    <t>Kevin Reyes</t>
  </si>
  <si>
    <t>Matthew Williams</t>
  </si>
  <si>
    <t>Annette Spears</t>
  </si>
  <si>
    <t>Amanda Martinez</t>
  </si>
  <si>
    <t>Dawn Stephens</t>
  </si>
  <si>
    <t>Michael Stewart</t>
  </si>
  <si>
    <t>Julia Hughes</t>
  </si>
  <si>
    <t>Mary Green</t>
  </si>
  <si>
    <t>Jennifer Chavez</t>
  </si>
  <si>
    <t>Darrell Huang</t>
  </si>
  <si>
    <t>Tyler King III</t>
  </si>
  <si>
    <t>Mrs. Renee Parker DDS</t>
  </si>
  <si>
    <t>Jason Patterson</t>
  </si>
  <si>
    <t>Linda Swanson</t>
  </si>
  <si>
    <t>Matthew Ramsey</t>
  </si>
  <si>
    <t>Maria Clements</t>
  </si>
  <si>
    <t>Crystal Williams</t>
  </si>
  <si>
    <t>Shane Medina</t>
  </si>
  <si>
    <t>Jerry Rose</t>
  </si>
  <si>
    <t>Gina Miller</t>
  </si>
  <si>
    <t>James West</t>
  </si>
  <si>
    <t>Sandra Turner</t>
  </si>
  <si>
    <t>Christine Chavez</t>
  </si>
  <si>
    <t>Monique Schmidt</t>
  </si>
  <si>
    <t>Michele Wilson</t>
  </si>
  <si>
    <t>Shannon Daniels</t>
  </si>
  <si>
    <t>Kerry Roberts</t>
  </si>
  <si>
    <t>Andrew Moore</t>
  </si>
  <si>
    <t>Erica Gonzalez</t>
  </si>
  <si>
    <t>Suzanne Marquez</t>
  </si>
  <si>
    <t>Eric Beasley</t>
  </si>
  <si>
    <t>Cynthia Adams</t>
  </si>
  <si>
    <t>Lucas Gamble</t>
  </si>
  <si>
    <t>Julia Fernandez</t>
  </si>
  <si>
    <t>Edwin Joseph</t>
  </si>
  <si>
    <t>Aaron Brewer</t>
  </si>
  <si>
    <t>Mary Mcintyre</t>
  </si>
  <si>
    <t>Brandy Jimenez</t>
  </si>
  <si>
    <t>Mark Roberson</t>
  </si>
  <si>
    <t>Vanessa Lewis</t>
  </si>
  <si>
    <t>Michelle Mullen</t>
  </si>
  <si>
    <t>Brian Smith</t>
  </si>
  <si>
    <t>Isaac Rogers</t>
  </si>
  <si>
    <t>Brenda Camacho</t>
  </si>
  <si>
    <t>Margaret Chen</t>
  </si>
  <si>
    <t>Timothy Hall</t>
  </si>
  <si>
    <t>Christine King</t>
  </si>
  <si>
    <t>Kristin Schroeder</t>
  </si>
  <si>
    <t>Charles Bowman</t>
  </si>
  <si>
    <t>Raymond Hayden</t>
  </si>
  <si>
    <t>Michael Brown</t>
  </si>
  <si>
    <t>Francis Bailey</t>
  </si>
  <si>
    <t>Glenn Ortiz</t>
  </si>
  <si>
    <t>Erin Suarez</t>
  </si>
  <si>
    <t>Danielle Rodriguez</t>
  </si>
  <si>
    <t>Leslie Martinez</t>
  </si>
  <si>
    <t>Colleen Morales</t>
  </si>
  <si>
    <t>Russell Long</t>
  </si>
  <si>
    <t>Melvin Williams</t>
  </si>
  <si>
    <t>Alex Ross</t>
  </si>
  <si>
    <t>Sharon Simmons</t>
  </si>
  <si>
    <t>Mrs. Melissa Barnes</t>
  </si>
  <si>
    <t>Misty Edwards</t>
  </si>
  <si>
    <t>Claudia Pierce</t>
  </si>
  <si>
    <t>Darryl Greene</t>
  </si>
  <si>
    <t>Kristen Duran</t>
  </si>
  <si>
    <t>William Simpson</t>
  </si>
  <si>
    <t>Kevin Bowen</t>
  </si>
  <si>
    <t>Ronald Schaefer</t>
  </si>
  <si>
    <t>Kevin Humphrey</t>
  </si>
  <si>
    <t>Jim Evans</t>
  </si>
  <si>
    <t>Ronald Olson</t>
  </si>
  <si>
    <t>Sarah Park</t>
  </si>
  <si>
    <t>Stacy Turner</t>
  </si>
  <si>
    <t>Heather Walsh</t>
  </si>
  <si>
    <t>Jennifer Bryant</t>
  </si>
  <si>
    <t>Robert Peters</t>
  </si>
  <si>
    <t>Tanya Bowman</t>
  </si>
  <si>
    <t>Lisa Reynolds</t>
  </si>
  <si>
    <t>Andrew George</t>
  </si>
  <si>
    <t>Spencer Simpson</t>
  </si>
  <si>
    <t>Jodi Orozco</t>
  </si>
  <si>
    <t>James Gilbert</t>
  </si>
  <si>
    <t>Hailey Nelson</t>
  </si>
  <si>
    <t>Barbara Ross</t>
  </si>
  <si>
    <t>Eric Tucker</t>
  </si>
  <si>
    <t>Jessica Young</t>
  </si>
  <si>
    <t>Scott Hill</t>
  </si>
  <si>
    <t>Stephen Wood</t>
  </si>
  <si>
    <t>Tyler Branch</t>
  </si>
  <si>
    <t>Jason Johnson</t>
  </si>
  <si>
    <t>Cynthia Johnson</t>
  </si>
  <si>
    <t>Eric Brown</t>
  </si>
  <si>
    <t>Shawn Salinas</t>
  </si>
  <si>
    <t>Andrew Olson</t>
  </si>
  <si>
    <t>Joseph Miller</t>
  </si>
  <si>
    <t>Vanessa Hogan</t>
  </si>
  <si>
    <t>James Gaines</t>
  </si>
  <si>
    <t>Samantha Bryant</t>
  </si>
  <si>
    <t>John Davis</t>
  </si>
  <si>
    <t>Sharon Bailey</t>
  </si>
  <si>
    <t>Lisa Barrett</t>
  </si>
  <si>
    <t>Cathy Stein</t>
  </si>
  <si>
    <t>Kevin Sullivan</t>
  </si>
  <si>
    <t>Megan Cook</t>
  </si>
  <si>
    <t>Deborah Vance</t>
  </si>
  <si>
    <t>Christopher Oliver</t>
  </si>
  <si>
    <t>John Kennedy</t>
  </si>
  <si>
    <t>Paul Pope</t>
  </si>
  <si>
    <t>Angela Caldwell</t>
  </si>
  <si>
    <t>Hayley Hill</t>
  </si>
  <si>
    <t>Gabriel Holloway</t>
  </si>
  <si>
    <t>Christina Schmidt</t>
  </si>
  <si>
    <t>Tara Wright</t>
  </si>
  <si>
    <t>Craig Little</t>
  </si>
  <si>
    <t>Cathy King</t>
  </si>
  <si>
    <t>Janet Phillips</t>
  </si>
  <si>
    <t>Destiny Edwards</t>
  </si>
  <si>
    <t>Kimberly Chandler</t>
  </si>
  <si>
    <t>Justin Murray</t>
  </si>
  <si>
    <t>Rachel Santos</t>
  </si>
  <si>
    <t>Pam Hill</t>
  </si>
  <si>
    <t>Ann Baker</t>
  </si>
  <si>
    <t>Lori Taylor</t>
  </si>
  <si>
    <t>Kimberly Adams</t>
  </si>
  <si>
    <t>Bruce Rogers</t>
  </si>
  <si>
    <t>Debbie Rodriguez</t>
  </si>
  <si>
    <t>Jessica Wiley</t>
  </si>
  <si>
    <t>Anne Krueger</t>
  </si>
  <si>
    <t>Kathleen Jones</t>
  </si>
  <si>
    <t>Vincent Mcguire</t>
  </si>
  <si>
    <t>Gregory Nash</t>
  </si>
  <si>
    <t>Lisa Miles</t>
  </si>
  <si>
    <t>Travis Moore</t>
  </si>
  <si>
    <t>Paul Petersen</t>
  </si>
  <si>
    <t>Zachary Miller</t>
  </si>
  <si>
    <t>Maria Schmitt</t>
  </si>
  <si>
    <t>Seth Allen</t>
  </si>
  <si>
    <t>Andrew Warner</t>
  </si>
  <si>
    <t>Andrew Davis</t>
  </si>
  <si>
    <t>Charles Wood</t>
  </si>
  <si>
    <t>Alexander Mathews PhD</t>
  </si>
  <si>
    <t>Courtney Curry</t>
  </si>
  <si>
    <t>Keith Cox</t>
  </si>
  <si>
    <t>Christopher Roberts</t>
  </si>
  <si>
    <t>Andrea Williams</t>
  </si>
  <si>
    <t>Christine Keith</t>
  </si>
  <si>
    <t>Maurice Velazquez</t>
  </si>
  <si>
    <t>Vincent Burke</t>
  </si>
  <si>
    <t>Alicia Carpenter</t>
  </si>
  <si>
    <t>Brian Adams</t>
  </si>
  <si>
    <t>Jesus Davis</t>
  </si>
  <si>
    <t>Kristopher Preston</t>
  </si>
  <si>
    <t>Amber Ferguson</t>
  </si>
  <si>
    <t>Holly Rollins</t>
  </si>
  <si>
    <t>Heidi Morton</t>
  </si>
  <si>
    <t>Bryce Kim</t>
  </si>
  <si>
    <t>Bryan Barnes</t>
  </si>
  <si>
    <t>Lisa Gonzales</t>
  </si>
  <si>
    <t>Todd Trujillo</t>
  </si>
  <si>
    <t>Samantha Harmon</t>
  </si>
  <si>
    <t>Nancy Kramer</t>
  </si>
  <si>
    <t>Ryan Gonzalez</t>
  </si>
  <si>
    <t>Kelly Simmons</t>
  </si>
  <si>
    <t>Connie Buchanan</t>
  </si>
  <si>
    <t>Maria Stone</t>
  </si>
  <si>
    <t>Edward Nelson</t>
  </si>
  <si>
    <t>John Anderson</t>
  </si>
  <si>
    <t>Jason Edwards</t>
  </si>
  <si>
    <t>William Harris</t>
  </si>
  <si>
    <t>Brandi Moore</t>
  </si>
  <si>
    <t>Eric Huang</t>
  </si>
  <si>
    <t>David Livingston</t>
  </si>
  <si>
    <t>Victoria Dominguez</t>
  </si>
  <si>
    <t>Edward Adams</t>
  </si>
  <si>
    <t>Keith Miranda</t>
  </si>
  <si>
    <t>Robert Brown</t>
  </si>
  <si>
    <t>Kenneth Young</t>
  </si>
  <si>
    <t>Stephanie Spence</t>
  </si>
  <si>
    <t>Mallory Young</t>
  </si>
  <si>
    <t>Jason Jacobson</t>
  </si>
  <si>
    <t>Michelle Ford</t>
  </si>
  <si>
    <t>Dorothy Conrad MD</t>
  </si>
  <si>
    <t>Douglas Kramer</t>
  </si>
  <si>
    <t>Christina Lopez</t>
  </si>
  <si>
    <t>Jennifer Villa</t>
  </si>
  <si>
    <t>Barry Stuart</t>
  </si>
  <si>
    <t>Randall Mendoza</t>
  </si>
  <si>
    <t>Dr. Patricia Sweeney MD</t>
  </si>
  <si>
    <t>Rose Frank</t>
  </si>
  <si>
    <t>Destiny Wood</t>
  </si>
  <si>
    <t>Daniel Conner</t>
  </si>
  <si>
    <t>Joshua Jackson</t>
  </si>
  <si>
    <t>Karla Fields</t>
  </si>
  <si>
    <t>Paul Lee</t>
  </si>
  <si>
    <t>Mr. Thomas Mills</t>
  </si>
  <si>
    <t>Thomas Melton</t>
  </si>
  <si>
    <t>Jason Elliott</t>
  </si>
  <si>
    <t>Jay Wade</t>
  </si>
  <si>
    <t>Barbara Burton</t>
  </si>
  <si>
    <t>Katelyn Fitzpatrick</t>
  </si>
  <si>
    <t>Robert Miles</t>
  </si>
  <si>
    <t>Bryan Nelson</t>
  </si>
  <si>
    <t>Savannah Williams</t>
  </si>
  <si>
    <t>Michelle Fields</t>
  </si>
  <si>
    <t>Jeffrey Nichols</t>
  </si>
  <si>
    <t>Anne Silva</t>
  </si>
  <si>
    <t>Gabrielle Stevens</t>
  </si>
  <si>
    <t>Cameron Pearson</t>
  </si>
  <si>
    <t>Casey Rose</t>
  </si>
  <si>
    <t>Joshua Rodriguez</t>
  </si>
  <si>
    <t>Angela Barajas</t>
  </si>
  <si>
    <t>Rebecca Dixon</t>
  </si>
  <si>
    <t>Misty Hampton</t>
  </si>
  <si>
    <t>Shannon Wilkinson</t>
  </si>
  <si>
    <t>Jose Martinez</t>
  </si>
  <si>
    <t>Kevin Morales</t>
  </si>
  <si>
    <t>Toni Hernandez</t>
  </si>
  <si>
    <t>Christopher Stewart</t>
  </si>
  <si>
    <t>Garrett Thomas</t>
  </si>
  <si>
    <t>Jill Taylor</t>
  </si>
  <si>
    <t>Eugene Bryan</t>
  </si>
  <si>
    <t>Mr. Daniel Jenkins</t>
  </si>
  <si>
    <t>William Warren</t>
  </si>
  <si>
    <t>Zachary Hale</t>
  </si>
  <si>
    <t>Daniel Johnson</t>
  </si>
  <si>
    <t>John Zamora</t>
  </si>
  <si>
    <t>Taylor Walker</t>
  </si>
  <si>
    <t>Haley Butler</t>
  </si>
  <si>
    <t>Anita Alvarez</t>
  </si>
  <si>
    <t>Joshua Williams</t>
  </si>
  <si>
    <t>Eric Mejia</t>
  </si>
  <si>
    <t>Barbara Green</t>
  </si>
  <si>
    <t>Chad Orr</t>
  </si>
  <si>
    <t>Jeremy Taylor</t>
  </si>
  <si>
    <t>Kim Dean</t>
  </si>
  <si>
    <t>Calvin King</t>
  </si>
  <si>
    <t>Kathleen Morales</t>
  </si>
  <si>
    <t>Lori Anderson</t>
  </si>
  <si>
    <t>Suzanne Johnson</t>
  </si>
  <si>
    <t>Jeffrey Coffey</t>
  </si>
  <si>
    <t>Elizabeth Lewis</t>
  </si>
  <si>
    <t>Jennifer Vance</t>
  </si>
  <si>
    <t>Jeremy Hendricks</t>
  </si>
  <si>
    <t>Stephanie Jackson</t>
  </si>
  <si>
    <t>James Ferguson</t>
  </si>
  <si>
    <t>Carol Barnes</t>
  </si>
  <si>
    <t>Mariah Davis</t>
  </si>
  <si>
    <t>Glenn Duran</t>
  </si>
  <si>
    <t>Sarah Smith</t>
  </si>
  <si>
    <t>William Gray</t>
  </si>
  <si>
    <t>Michael Lozano</t>
  </si>
  <si>
    <t>Ryan Brown</t>
  </si>
  <si>
    <t>Gina Evans</t>
  </si>
  <si>
    <t>Bradley Stafford</t>
  </si>
  <si>
    <t>Kimberly Martinez</t>
  </si>
  <si>
    <t>Kaitlyn Graham</t>
  </si>
  <si>
    <t>Emily Rogers</t>
  </si>
  <si>
    <t>Edward Smith</t>
  </si>
  <si>
    <t>Elizabeth Montoya DDS</t>
  </si>
  <si>
    <t>James Hanson</t>
  </si>
  <si>
    <t>Nicholas Williams</t>
  </si>
  <si>
    <t>Christopher Kelley</t>
  </si>
  <si>
    <t>Tanner Shaw</t>
  </si>
  <si>
    <t>Kimberly Harmon</t>
  </si>
  <si>
    <t>Alexis Booth</t>
  </si>
  <si>
    <t>Sergio Bates</t>
  </si>
  <si>
    <t>Felicia Wilson</t>
  </si>
  <si>
    <t>Terri Joseph</t>
  </si>
  <si>
    <t>William Taylor</t>
  </si>
  <si>
    <t>Theresa Keller</t>
  </si>
  <si>
    <t>Kevin Sanchez</t>
  </si>
  <si>
    <t>Julie Kramer</t>
  </si>
  <si>
    <t>Kelly Thomas</t>
  </si>
  <si>
    <t>Randy Armstrong</t>
  </si>
  <si>
    <t>April Fox</t>
  </si>
  <si>
    <t>Marc Day</t>
  </si>
  <si>
    <t>Chelsey Clark</t>
  </si>
  <si>
    <t>Michelle Lawrence</t>
  </si>
  <si>
    <t>Patricia Lopez</t>
  </si>
  <si>
    <t>Christopher Johnson</t>
  </si>
  <si>
    <t>Elizabeth Kim</t>
  </si>
  <si>
    <t>Erin Griffith</t>
  </si>
  <si>
    <t>Kelly Williams</t>
  </si>
  <si>
    <t>Katelyn Martinez</t>
  </si>
  <si>
    <t>Tristan Garcia</t>
  </si>
  <si>
    <t>Rachel Maldonado</t>
  </si>
  <si>
    <t>Kevin Lewis</t>
  </si>
  <si>
    <t>Stephanie Cooper</t>
  </si>
  <si>
    <t>Steven Luna</t>
  </si>
  <si>
    <t>Michael Glass</t>
  </si>
  <si>
    <t>Suzanne Hernandez</t>
  </si>
  <si>
    <t>Joseph Villanueva</t>
  </si>
  <si>
    <t>Kayla Parker</t>
  </si>
  <si>
    <t>Laura Nunez</t>
  </si>
  <si>
    <t>Michael Holland</t>
  </si>
  <si>
    <t>Tina Allen</t>
  </si>
  <si>
    <t>Jennifer Saunders</t>
  </si>
  <si>
    <t>Amy Carroll</t>
  </si>
  <si>
    <t>George Moore</t>
  </si>
  <si>
    <t>Sherry Morris</t>
  </si>
  <si>
    <t>Jasmine Miller</t>
  </si>
  <si>
    <t>Jose Burgess</t>
  </si>
  <si>
    <t>Dalton Ross</t>
  </si>
  <si>
    <t>Joseph Powell</t>
  </si>
  <si>
    <t>Jeremy Whitaker</t>
  </si>
  <si>
    <t>Michael Pollard</t>
  </si>
  <si>
    <t>Stephanie Fisher</t>
  </si>
  <si>
    <t>Curtis Parker</t>
  </si>
  <si>
    <t>Aaron Rodriguez</t>
  </si>
  <si>
    <t>Justin House</t>
  </si>
  <si>
    <t>Jay Lester</t>
  </si>
  <si>
    <t>James Cherry</t>
  </si>
  <si>
    <t>Kevin Williams</t>
  </si>
  <si>
    <t>Jessica Colon</t>
  </si>
  <si>
    <t>Melissa Davis</t>
  </si>
  <si>
    <t>Ronald Diaz</t>
  </si>
  <si>
    <t>Timothy Garcia</t>
  </si>
  <si>
    <t>Jared Harding</t>
  </si>
  <si>
    <t>Thomas Holmes</t>
  </si>
  <si>
    <t>Elizabeth Perry</t>
  </si>
  <si>
    <t>Robert Diaz</t>
  </si>
  <si>
    <t>Charles Robertson</t>
  </si>
  <si>
    <t>Brad Brown</t>
  </si>
  <si>
    <t>Troy Hoover</t>
  </si>
  <si>
    <t>Bruce Williams</t>
  </si>
  <si>
    <t>Jamie Johnson</t>
  </si>
  <si>
    <t>Chelsea Martin</t>
  </si>
  <si>
    <t>Kristin Stephens</t>
  </si>
  <si>
    <t>Ricardo Torres</t>
  </si>
  <si>
    <t>Tammy Chase</t>
  </si>
  <si>
    <t>Madison Wilson</t>
  </si>
  <si>
    <t>Angela Mason</t>
  </si>
  <si>
    <t>Glenn Perry</t>
  </si>
  <si>
    <t>Tiffany Burnett</t>
  </si>
  <si>
    <t>John Hamilton</t>
  </si>
  <si>
    <t>Willie Hamilton</t>
  </si>
  <si>
    <t>Monica Trevino</t>
  </si>
  <si>
    <t>Laura Scott</t>
  </si>
  <si>
    <t>Timothy Oneal</t>
  </si>
  <si>
    <t>Stephanie Glenn</t>
  </si>
  <si>
    <t>Linda Buchanan</t>
  </si>
  <si>
    <t>Sarah Bauer</t>
  </si>
  <si>
    <t>Tony Garcia</t>
  </si>
  <si>
    <t>Caroline Wolf</t>
  </si>
  <si>
    <t>Amber King</t>
  </si>
  <si>
    <t>Tiffany Goodman</t>
  </si>
  <si>
    <t>Ashley Willis</t>
  </si>
  <si>
    <t>Jacqueline Bishop</t>
  </si>
  <si>
    <t>Benjamin Chen</t>
  </si>
  <si>
    <t>Monique Jackson</t>
  </si>
  <si>
    <t>Adam Schneider</t>
  </si>
  <si>
    <t>David Thomas</t>
  </si>
  <si>
    <t>Charles Robinson</t>
  </si>
  <si>
    <t>Gail Rocha</t>
  </si>
  <si>
    <t>Rachel Rosario</t>
  </si>
  <si>
    <t>Erika Hughes</t>
  </si>
  <si>
    <t>Sonya Solomon</t>
  </si>
  <si>
    <t>Tanya Johnston</t>
  </si>
  <si>
    <t>Hannah Pitts</t>
  </si>
  <si>
    <t>Jacob Austin</t>
  </si>
  <si>
    <t>Jason Morris</t>
  </si>
  <si>
    <t>Kevin Chen</t>
  </si>
  <si>
    <t>James Guerrero</t>
  </si>
  <si>
    <t>Heather Reynolds</t>
  </si>
  <si>
    <t>Rhonda Walker</t>
  </si>
  <si>
    <t>Michelle Garcia</t>
  </si>
  <si>
    <t>Angela Kirby</t>
  </si>
  <si>
    <t>Donald Barker</t>
  </si>
  <si>
    <t>Daniel Duncan</t>
  </si>
  <si>
    <t>Fred Johnson</t>
  </si>
  <si>
    <t>Crystal Kennedy</t>
  </si>
  <si>
    <t>Katherine Munoz</t>
  </si>
  <si>
    <t>Theresa Roth DVM</t>
  </si>
  <si>
    <t>Ashley Howard</t>
  </si>
  <si>
    <t>Katie Mclaughlin</t>
  </si>
  <si>
    <t>Megan Larsen</t>
  </si>
  <si>
    <t>Aaron Morris</t>
  </si>
  <si>
    <t>Wendy Patterson</t>
  </si>
  <si>
    <t>Charles Shaw</t>
  </si>
  <si>
    <t>Pamela Ryan</t>
  </si>
  <si>
    <t>Madison Johnson</t>
  </si>
  <si>
    <t>Ms. Kaitlyn Keller MD</t>
  </si>
  <si>
    <t>Melissa Gibson</t>
  </si>
  <si>
    <t>Lisa Owens</t>
  </si>
  <si>
    <t>John Roberts</t>
  </si>
  <si>
    <t>Jerry Nelson</t>
  </si>
  <si>
    <t>Cindy Holland</t>
  </si>
  <si>
    <t>Rose Reid</t>
  </si>
  <si>
    <t>James Watson</t>
  </si>
  <si>
    <t>Jessica Jackson</t>
  </si>
  <si>
    <t>Nancy Patton</t>
  </si>
  <si>
    <t>Melissa Bennett</t>
  </si>
  <si>
    <t>Christina Harris</t>
  </si>
  <si>
    <t>Ralph Grant</t>
  </si>
  <si>
    <t>Randy Brown</t>
  </si>
  <si>
    <t>Tom Reed</t>
  </si>
  <si>
    <t>Carol Flores</t>
  </si>
  <si>
    <t>Catherine Brown</t>
  </si>
  <si>
    <t>Daniel Smith</t>
  </si>
  <si>
    <t>Dr. Jesse Perez</t>
  </si>
  <si>
    <t>Michael Turner Jr.</t>
  </si>
  <si>
    <t>Jacob Gutierrez</t>
  </si>
  <si>
    <t>Matthew Alvarado</t>
  </si>
  <si>
    <t>Joseph Harris</t>
  </si>
  <si>
    <t>Robin Willis</t>
  </si>
  <si>
    <t>Sara Meyers</t>
  </si>
  <si>
    <t>Lisa Payne</t>
  </si>
  <si>
    <t>Timothy Hanson</t>
  </si>
  <si>
    <t>Timothy Wright</t>
  </si>
  <si>
    <t>Janet Martinez</t>
  </si>
  <si>
    <t>Paige Bailey</t>
  </si>
  <si>
    <t>Michelle Mercer</t>
  </si>
  <si>
    <t>Ronald Williams</t>
  </si>
  <si>
    <t>David Hoffman</t>
  </si>
  <si>
    <t>Jocelyn Jones</t>
  </si>
  <si>
    <t>Erin Freeman</t>
  </si>
  <si>
    <t>Andrew Johnson</t>
  </si>
  <si>
    <t>Adam Mitchell</t>
  </si>
  <si>
    <t>Amy Estrada</t>
  </si>
  <si>
    <t>William Benton</t>
  </si>
  <si>
    <t>Sheri Mcdowell</t>
  </si>
  <si>
    <t>Sally Burgess</t>
  </si>
  <si>
    <t>Dr. John Frazier MD</t>
  </si>
  <si>
    <t>Colleen Ross</t>
  </si>
  <si>
    <t>Samantha Bryan</t>
  </si>
  <si>
    <t>Katherine Chambers</t>
  </si>
  <si>
    <t>Mary Farmer</t>
  </si>
  <si>
    <t>Tammy Peterson</t>
  </si>
  <si>
    <t>Donna Romero</t>
  </si>
  <si>
    <t>Michael Brock</t>
  </si>
  <si>
    <t>Michael Gates</t>
  </si>
  <si>
    <t>Chris Moore</t>
  </si>
  <si>
    <t>Mr. Todd Green</t>
  </si>
  <si>
    <t>Christopher Peterson</t>
  </si>
  <si>
    <t>Ian Baker</t>
  </si>
  <si>
    <t>Allison Brown</t>
  </si>
  <si>
    <t>Ashley Knight</t>
  </si>
  <si>
    <t>Laura Conley</t>
  </si>
  <si>
    <t>Jason Boyd</t>
  </si>
  <si>
    <t>Molly Sherman</t>
  </si>
  <si>
    <t>Sarah Martin</t>
  </si>
  <si>
    <t>Andrea Davis</t>
  </si>
  <si>
    <t>Michael Drake</t>
  </si>
  <si>
    <t>Heather Blair</t>
  </si>
  <si>
    <t>Philip Burns</t>
  </si>
  <si>
    <t>Gerald Nichols</t>
  </si>
  <si>
    <t>Charles Morales</t>
  </si>
  <si>
    <t>Sean Simmons</t>
  </si>
  <si>
    <t>Cole Beasley</t>
  </si>
  <si>
    <t>Annette Wu</t>
  </si>
  <si>
    <t>Hannah Parsons</t>
  </si>
  <si>
    <t>Jason Torres</t>
  </si>
  <si>
    <t>Kristina Spencer</t>
  </si>
  <si>
    <t>Ryan Vasquez</t>
  </si>
  <si>
    <t>Kayla Owens</t>
  </si>
  <si>
    <t>Jasmine Johnson</t>
  </si>
  <si>
    <t>Shari Phillips</t>
  </si>
  <si>
    <t>Kenneth Lewis</t>
  </si>
  <si>
    <t>Tiffany Aguilar</t>
  </si>
  <si>
    <t>Mr. Jaime Lyons</t>
  </si>
  <si>
    <t>Michael Williams</t>
  </si>
  <si>
    <t>Clinton Mayo</t>
  </si>
  <si>
    <t>Joel Maldonado</t>
  </si>
  <si>
    <t>Shawn King</t>
  </si>
  <si>
    <t>Michael Ramirez</t>
  </si>
  <si>
    <t>Jeremy Simmons</t>
  </si>
  <si>
    <t>James Bowman</t>
  </si>
  <si>
    <t>Ronald Frank</t>
  </si>
  <si>
    <t>Jessica Brown</t>
  </si>
  <si>
    <t>Carrie Young</t>
  </si>
  <si>
    <t>Cheryl Horton MD</t>
  </si>
  <si>
    <t>Rachel Anderson</t>
  </si>
  <si>
    <t>Kyle Singh</t>
  </si>
  <si>
    <t>Amanda Avila</t>
  </si>
  <si>
    <t>Robert Mack</t>
  </si>
  <si>
    <t>Jodi Rogers</t>
  </si>
  <si>
    <t>Charles Bailey</t>
  </si>
  <si>
    <t>Laura Wilson</t>
  </si>
  <si>
    <t>Christina Martinez</t>
  </si>
  <si>
    <t>Donald Hernandez</t>
  </si>
  <si>
    <t>William Suarez</t>
  </si>
  <si>
    <t>Sandy Caldwell</t>
  </si>
  <si>
    <t>Nicole Dawson</t>
  </si>
  <si>
    <t>Donna Foster</t>
  </si>
  <si>
    <t>Michael Clark</t>
  </si>
  <si>
    <t>Evan Stevenson</t>
  </si>
  <si>
    <t>Victor Martinez</t>
  </si>
  <si>
    <t>Walter Williams</t>
  </si>
  <si>
    <t>Virginia Kelly</t>
  </si>
  <si>
    <t>Stephen Henson</t>
  </si>
  <si>
    <t>Morgan Turner</t>
  </si>
  <si>
    <t>Eric Lewis</t>
  </si>
  <si>
    <t>Karen Roberts</t>
  </si>
  <si>
    <t>Jason Rivera</t>
  </si>
  <si>
    <t>Ricky Burns</t>
  </si>
  <si>
    <t>Emily Carter</t>
  </si>
  <si>
    <t>Jason Mcdonald</t>
  </si>
  <si>
    <t>Ryan Allen</t>
  </si>
  <si>
    <t>Cynthia Jackson</t>
  </si>
  <si>
    <t>Christopher Bryant</t>
  </si>
  <si>
    <t>Katherine Evans</t>
  </si>
  <si>
    <t>William Hart</t>
  </si>
  <si>
    <t>Brian Moore</t>
  </si>
  <si>
    <t>Raymond Bridges</t>
  </si>
  <si>
    <t>Matthew White</t>
  </si>
  <si>
    <t>Kurt Carlson</t>
  </si>
  <si>
    <t>Kevin Parker</t>
  </si>
  <si>
    <t>Sherri Ramirez</t>
  </si>
  <si>
    <t>Kevin Pugh</t>
  </si>
  <si>
    <t>Denise Watson</t>
  </si>
  <si>
    <t>Steven Aguilar</t>
  </si>
  <si>
    <t>Eric Smith</t>
  </si>
  <si>
    <t>Juan Hoffman</t>
  </si>
  <si>
    <t>Taylor Leblanc</t>
  </si>
  <si>
    <t>Stacy Boyer</t>
  </si>
  <si>
    <t>Misty Frost</t>
  </si>
  <si>
    <t>James Mcdowell</t>
  </si>
  <si>
    <t>Amanda Rivera</t>
  </si>
  <si>
    <t>Paige Murray</t>
  </si>
  <si>
    <t>Rachel Edwards</t>
  </si>
  <si>
    <t>Joe Shepard</t>
  </si>
  <si>
    <t>Thomas Wilson</t>
  </si>
  <si>
    <t>Logan Keith</t>
  </si>
  <si>
    <t>Henry Bailey</t>
  </si>
  <si>
    <t>Michelle Douglas</t>
  </si>
  <si>
    <t>Angela Bailey</t>
  </si>
  <si>
    <t>Thomas Vasquez</t>
  </si>
  <si>
    <t>Katrina Wilson</t>
  </si>
  <si>
    <t>Travis Townsend</t>
  </si>
  <si>
    <t>Joshua Greene</t>
  </si>
  <si>
    <t>David Gomez</t>
  </si>
  <si>
    <t>Kenneth Velasquez</t>
  </si>
  <si>
    <t>Joseph Phillips</t>
  </si>
  <si>
    <t>Robert Conner</t>
  </si>
  <si>
    <t>Teresa Reeves</t>
  </si>
  <si>
    <t>Jonathon Smith</t>
  </si>
  <si>
    <t>Daniel Coleman</t>
  </si>
  <si>
    <t>Dr. Wendy Chandler DDS</t>
  </si>
  <si>
    <t>John Ingram</t>
  </si>
  <si>
    <t>Katherine Ross</t>
  </si>
  <si>
    <t>Angel Vargas</t>
  </si>
  <si>
    <t>Lindsay Lynch</t>
  </si>
  <si>
    <t>Jennifer Gomez</t>
  </si>
  <si>
    <t>Toni Brown</t>
  </si>
  <si>
    <t>Sarah Navarro</t>
  </si>
  <si>
    <t>Katie Rivera</t>
  </si>
  <si>
    <t>Bianca Townsend</t>
  </si>
  <si>
    <t>Ashley Donaldson</t>
  </si>
  <si>
    <t>Robert Adams</t>
  </si>
  <si>
    <t>Kevin Li</t>
  </si>
  <si>
    <t>Sarah Weiss</t>
  </si>
  <si>
    <t>Robert Hess</t>
  </si>
  <si>
    <t>Meagan Brown</t>
  </si>
  <si>
    <t>Jason Weaver</t>
  </si>
  <si>
    <t>Katherine Fry</t>
  </si>
  <si>
    <t>Tyler Wilkerson</t>
  </si>
  <si>
    <t>Anthony Owens</t>
  </si>
  <si>
    <t>Melanie Leon</t>
  </si>
  <si>
    <t>David Bailey</t>
  </si>
  <si>
    <t>Ernest Farrell</t>
  </si>
  <si>
    <t>Alexandra Garcia</t>
  </si>
  <si>
    <t>Tom Taylor</t>
  </si>
  <si>
    <t>Stephen Taylor</t>
  </si>
  <si>
    <t>Richard Wilson</t>
  </si>
  <si>
    <t>Juan Miller</t>
  </si>
  <si>
    <t>Lauren Cooper</t>
  </si>
  <si>
    <t>Justin Torres</t>
  </si>
  <si>
    <t>Tracy Wu</t>
  </si>
  <si>
    <t>Gary Morales</t>
  </si>
  <si>
    <t>Kristi Lynn</t>
  </si>
  <si>
    <t>Jennifer Scott</t>
  </si>
  <si>
    <t>Daniel Hernandez</t>
  </si>
  <si>
    <t>Kristen Kim</t>
  </si>
  <si>
    <t>Michael Miller</t>
  </si>
  <si>
    <t>Paula Macias</t>
  </si>
  <si>
    <t>Christopher Erickson</t>
  </si>
  <si>
    <t>Michael Flores</t>
  </si>
  <si>
    <t>Patricia Patel</t>
  </si>
  <si>
    <t>Elizabeth White</t>
  </si>
  <si>
    <t>Megan Burns</t>
  </si>
  <si>
    <t>Kayla Murphy</t>
  </si>
  <si>
    <t>Michelle White</t>
  </si>
  <si>
    <t>Bryan Knight</t>
  </si>
  <si>
    <t>Jeremy Orr</t>
  </si>
  <si>
    <t>Joseph Olsen</t>
  </si>
  <si>
    <t>Melody Wu</t>
  </si>
  <si>
    <t>Kristin Manning</t>
  </si>
  <si>
    <t>Maria Walters</t>
  </si>
  <si>
    <t>Gabriel Scott</t>
  </si>
  <si>
    <t>Keith Robinson</t>
  </si>
  <si>
    <t>Joann Ray</t>
  </si>
  <si>
    <t>Claudia Olsen</t>
  </si>
  <si>
    <t>Jeremy Carter</t>
  </si>
  <si>
    <t>Justin Espinoza</t>
  </si>
  <si>
    <t>Timothy Mitchell</t>
  </si>
  <si>
    <t>Maureen Martin</t>
  </si>
  <si>
    <t>Tracy Gilbert</t>
  </si>
  <si>
    <t>Jacob Arnold</t>
  </si>
  <si>
    <t>Melissa Hood</t>
  </si>
  <si>
    <t>Same Day</t>
  </si>
  <si>
    <t>Standard Class</t>
  </si>
  <si>
    <t>Second Class</t>
  </si>
  <si>
    <t>First Class</t>
  </si>
  <si>
    <t>Washington</t>
  </si>
  <si>
    <t>Arizona</t>
  </si>
  <si>
    <t>Florida</t>
  </si>
  <si>
    <t>Illinois</t>
  </si>
  <si>
    <t>New York</t>
  </si>
  <si>
    <t>Colorado</t>
  </si>
  <si>
    <t>Ohio</t>
  </si>
  <si>
    <t>Michigan</t>
  </si>
  <si>
    <t>Texas</t>
  </si>
  <si>
    <t>California</t>
  </si>
  <si>
    <t>Consumer</t>
  </si>
  <si>
    <t>Corporate</t>
  </si>
  <si>
    <t>Home Office</t>
  </si>
  <si>
    <t>East</t>
  </si>
  <si>
    <t>South</t>
  </si>
  <si>
    <t>West</t>
  </si>
  <si>
    <t>Central</t>
  </si>
  <si>
    <t>Binders</t>
  </si>
  <si>
    <t>Paper</t>
  </si>
  <si>
    <t>Sofas</t>
  </si>
  <si>
    <t>Laptops</t>
  </si>
  <si>
    <t>Bookcases</t>
  </si>
  <si>
    <t>Phones</t>
  </si>
  <si>
    <t>Labels</t>
  </si>
  <si>
    <t>Storage</t>
  </si>
  <si>
    <t>Monitors</t>
  </si>
  <si>
    <t>Accessories</t>
  </si>
  <si>
    <t>Chairs</t>
  </si>
  <si>
    <t>Tables</t>
  </si>
  <si>
    <t>Office Supplies</t>
  </si>
  <si>
    <t>Furniture</t>
  </si>
  <si>
    <t>Technology</t>
  </si>
  <si>
    <t>Preparation day</t>
  </si>
  <si>
    <t>Row Labels</t>
  </si>
  <si>
    <t>Grand Total</t>
  </si>
  <si>
    <t>2022</t>
  </si>
  <si>
    <t>2023</t>
  </si>
  <si>
    <t>2024</t>
  </si>
  <si>
    <t>Sum of Sales</t>
  </si>
  <si>
    <t>Jan</t>
  </si>
  <si>
    <t>Feb</t>
  </si>
  <si>
    <t>Mar</t>
  </si>
  <si>
    <t>Apr</t>
  </si>
  <si>
    <t>May</t>
  </si>
  <si>
    <t>Jun</t>
  </si>
  <si>
    <t>Jul</t>
  </si>
  <si>
    <t>Aug</t>
  </si>
  <si>
    <t>Sep</t>
  </si>
  <si>
    <t>Oct</t>
  </si>
  <si>
    <t>Nov</t>
  </si>
  <si>
    <t>Dec</t>
  </si>
  <si>
    <t>order date</t>
  </si>
  <si>
    <t xml:space="preserve">Sales </t>
  </si>
  <si>
    <t>Sum of Profit</t>
  </si>
  <si>
    <t>Profits</t>
  </si>
  <si>
    <t xml:space="preserve">Product segment </t>
  </si>
  <si>
    <t xml:space="preserve">Total sales </t>
  </si>
  <si>
    <t>profit</t>
  </si>
  <si>
    <t>States</t>
  </si>
  <si>
    <t>sale</t>
  </si>
  <si>
    <t>Sum of positive</t>
  </si>
  <si>
    <t>Sum of negative</t>
  </si>
  <si>
    <t>category</t>
  </si>
  <si>
    <t>Tech</t>
  </si>
  <si>
    <t>Office</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</si>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</sst>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5" formatCode="&quot;₹&quot;\ #,##0;&quot;₹&quot;\ \-#,##0"/>
    <numFmt numFmtId="43" formatCode="_ * #,##0.00_ ;_ * \-#,##0.00_ ;_ * &quot;-&quot;??_ ;_ @_ "/>
    <numFmt numFmtId="164" formatCode="yyyy\-mm\-dd"/>
    <numFmt numFmtId="165" formatCode="_ * #,##0_ ;_ * \-#,##0_ ;_ * &quot;-&quot;??_ ;_ @_ "/>
    <numFmt numFmtId="166" formatCode="&quot;₹&quot;\ #,##0.00"/>
    <numFmt numFmtId="167" formatCode="&quot;₹&quot;\ #,##0"/>
    <numFmt numFmtId="168" formatCode="&quot;₹&quot;\ #,##0;[Red]&quot;₹&quot;\ #,##0"/>
  </numFmts>
  <fonts count="4" x14ac:knownFonts="1">
    <font>
      <sz val="11"/>
      <color theme="1"/>
      <name val="Calibri"/>
      <family val="2"/>
      <scheme val="minor"/>
    </font>
    <font>
      <b/>
      <sz val="11"/>
      <color theme="1"/>
      <name val="Calibri"/>
      <family val="2"/>
      <scheme val="minor"/>
    </font>
    <font>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4" tint="-0.499984740745262"/>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s>
  <cellStyleXfs count="2">
    <xf numFmtId="0" fontId="0" fillId="0" borderId="0"/>
    <xf numFmtId="43" fontId="2" fillId="0" borderId="0" applyFont="0" applyFill="0" applyBorder="0" applyAlignment="0" applyProtection="0"/>
  </cellStyleXfs>
  <cellXfs count="77">
    <xf numFmtId="0" fontId="0" fillId="0" borderId="0" xfId="0"/>
    <xf numFmtId="0" fontId="0" fillId="0" borderId="0" xfId="0" applyAlignment="1">
      <alignment horizontal="center"/>
    </xf>
    <xf numFmtId="0" fontId="1" fillId="0" borderId="0" xfId="0" applyFont="1" applyAlignment="1">
      <alignment horizontal="center" vertical="top"/>
    </xf>
    <xf numFmtId="14" fontId="0" fillId="0" borderId="0" xfId="0" applyNumberFormat="1"/>
    <xf numFmtId="14" fontId="1" fillId="0" borderId="0" xfId="0" applyNumberFormat="1" applyFont="1" applyAlignment="1">
      <alignment horizontal="center" vertical="top"/>
    </xf>
    <xf numFmtId="0" fontId="0" fillId="2" borderId="0" xfId="0" applyFill="1"/>
    <xf numFmtId="0" fontId="0" fillId="0" borderId="6" xfId="0" applyBorder="1" applyAlignment="1">
      <alignment horizontal="center"/>
    </xf>
    <xf numFmtId="0" fontId="0" fillId="0" borderId="7" xfId="0" applyBorder="1" applyAlignment="1">
      <alignment horizontal="center"/>
    </xf>
    <xf numFmtId="0" fontId="0" fillId="0" borderId="7" xfId="0" applyBorder="1"/>
    <xf numFmtId="0" fontId="0" fillId="0" borderId="8" xfId="0" applyBorder="1"/>
    <xf numFmtId="0" fontId="0" fillId="0" borderId="10" xfId="0" applyBorder="1"/>
    <xf numFmtId="0" fontId="0" fillId="0" borderId="9" xfId="0" applyBorder="1" applyAlignment="1">
      <alignment horizontal="center"/>
    </xf>
    <xf numFmtId="167" fontId="1" fillId="0" borderId="0" xfId="0" applyNumberFormat="1" applyFont="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2" xfId="0" applyBorder="1"/>
    <xf numFmtId="0" fontId="0" fillId="0" borderId="13" xfId="0" applyBorder="1"/>
    <xf numFmtId="0" fontId="0" fillId="0" borderId="6" xfId="0" applyBorder="1"/>
    <xf numFmtId="167" fontId="0" fillId="0" borderId="0" xfId="0" applyNumberFormat="1"/>
    <xf numFmtId="0" fontId="3" fillId="0" borderId="2" xfId="0" applyFont="1" applyBorder="1" applyAlignment="1">
      <alignment horizontal="center" vertical="top"/>
    </xf>
    <xf numFmtId="0" fontId="3" fillId="0" borderId="3" xfId="0" applyFont="1" applyBorder="1" applyAlignment="1">
      <alignment horizontal="center" vertical="top"/>
    </xf>
    <xf numFmtId="0" fontId="3" fillId="0" borderId="2" xfId="0" applyFont="1" applyBorder="1" applyAlignment="1">
      <alignment horizontal="center"/>
    </xf>
    <xf numFmtId="0" fontId="3" fillId="0" borderId="3" xfId="0" applyFont="1" applyBorder="1" applyAlignment="1">
      <alignment horizontal="center"/>
    </xf>
    <xf numFmtId="0" fontId="0" fillId="0" borderId="9" xfId="0" applyBorder="1"/>
    <xf numFmtId="0" fontId="0" fillId="0" borderId="11" xfId="0" applyBorder="1"/>
    <xf numFmtId="3" fontId="0" fillId="0" borderId="4" xfId="0" applyNumberFormat="1" applyBorder="1"/>
    <xf numFmtId="3" fontId="0" fillId="0" borderId="14" xfId="0" applyNumberFormat="1" applyBorder="1"/>
    <xf numFmtId="3" fontId="0" fillId="0" borderId="5" xfId="0" applyNumberFormat="1" applyBorder="1"/>
    <xf numFmtId="0" fontId="0" fillId="0" borderId="1" xfId="0" pivotButton="1" applyBorder="1"/>
    <xf numFmtId="0" fontId="0" fillId="0" borderId="4" xfId="0" applyBorder="1" applyAlignment="1">
      <alignment horizontal="left"/>
    </xf>
    <xf numFmtId="0" fontId="0" fillId="0" borderId="14" xfId="0" applyBorder="1" applyAlignment="1">
      <alignment horizontal="left"/>
    </xf>
    <xf numFmtId="0" fontId="0" fillId="0" borderId="5" xfId="0" applyBorder="1" applyAlignment="1">
      <alignment horizontal="left"/>
    </xf>
    <xf numFmtId="0" fontId="0" fillId="0" borderId="1" xfId="0" applyBorder="1"/>
    <xf numFmtId="0" fontId="0" fillId="0" borderId="1" xfId="0" applyBorder="1" applyAlignment="1">
      <alignment horizontal="left"/>
    </xf>
    <xf numFmtId="167" fontId="0" fillId="0" borderId="4" xfId="0" applyNumberFormat="1" applyBorder="1"/>
    <xf numFmtId="167" fontId="0" fillId="0" borderId="14" xfId="0" applyNumberFormat="1" applyBorder="1"/>
    <xf numFmtId="167" fontId="0" fillId="0" borderId="5" xfId="0" applyNumberFormat="1" applyBorder="1"/>
    <xf numFmtId="166" fontId="0" fillId="0" borderId="10" xfId="0" applyNumberFormat="1" applyBorder="1" applyAlignment="1">
      <alignment horizontal="center"/>
    </xf>
    <xf numFmtId="167" fontId="0" fillId="0" borderId="13" xfId="0" applyNumberFormat="1" applyBorder="1" applyAlignment="1">
      <alignment horizontal="center"/>
    </xf>
    <xf numFmtId="166" fontId="0" fillId="0" borderId="6" xfId="0" applyNumberFormat="1" applyBorder="1" applyAlignment="1">
      <alignment horizontal="center"/>
    </xf>
    <xf numFmtId="166" fontId="0" fillId="0" borderId="8" xfId="0" applyNumberFormat="1" applyBorder="1" applyAlignment="1">
      <alignment horizontal="center"/>
    </xf>
    <xf numFmtId="166" fontId="0" fillId="0" borderId="9" xfId="0" applyNumberFormat="1" applyBorder="1" applyAlignment="1">
      <alignment horizontal="center"/>
    </xf>
    <xf numFmtId="167" fontId="0" fillId="0" borderId="11" xfId="0" applyNumberFormat="1" applyBorder="1" applyAlignment="1">
      <alignment horizontal="center"/>
    </xf>
    <xf numFmtId="0" fontId="0" fillId="0" borderId="1" xfId="0" pivotButton="1" applyBorder="1" applyAlignment="1">
      <alignment horizontal="center"/>
    </xf>
    <xf numFmtId="0" fontId="0" fillId="0" borderId="4" xfId="0" applyBorder="1" applyAlignment="1">
      <alignment horizontal="center"/>
    </xf>
    <xf numFmtId="0" fontId="0" fillId="0" borderId="14" xfId="0" applyBorder="1" applyAlignment="1">
      <alignment horizontal="center"/>
    </xf>
    <xf numFmtId="0" fontId="0" fillId="0" borderId="5"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left" indent="1"/>
    </xf>
    <xf numFmtId="0" fontId="0" fillId="0" borderId="14" xfId="0" applyBorder="1" applyAlignment="1">
      <alignment horizontal="left" indent="1"/>
    </xf>
    <xf numFmtId="0" fontId="0" fillId="0" borderId="5" xfId="0" applyBorder="1" applyAlignment="1">
      <alignment horizontal="left" indent="1"/>
    </xf>
    <xf numFmtId="0" fontId="0" fillId="0" borderId="0" xfId="0" applyAlignment="1">
      <alignment wrapText="1"/>
    </xf>
    <xf numFmtId="168" fontId="0" fillId="0" borderId="0" xfId="0" applyNumberFormat="1"/>
    <xf numFmtId="5" fontId="0" fillId="0" borderId="9" xfId="1" applyNumberFormat="1" applyFont="1" applyBorder="1"/>
    <xf numFmtId="5" fontId="0" fillId="0" borderId="0" xfId="1" applyNumberFormat="1" applyFont="1" applyBorder="1"/>
    <xf numFmtId="5" fontId="0" fillId="0" borderId="10" xfId="1" applyNumberFormat="1" applyFont="1" applyBorder="1"/>
    <xf numFmtId="0" fontId="0" fillId="0" borderId="2" xfId="0" pivotButton="1" applyBorder="1"/>
    <xf numFmtId="0" fontId="0" fillId="0" borderId="3" xfId="0" applyBorder="1"/>
    <xf numFmtId="168" fontId="0" fillId="0" borderId="10" xfId="0" applyNumberFormat="1" applyBorder="1"/>
    <xf numFmtId="168" fontId="0" fillId="0" borderId="13" xfId="0" applyNumberFormat="1" applyBorder="1"/>
    <xf numFmtId="167" fontId="0" fillId="0" borderId="6" xfId="0" applyNumberFormat="1" applyBorder="1"/>
    <xf numFmtId="168" fontId="0" fillId="0" borderId="8" xfId="0" applyNumberFormat="1" applyBorder="1"/>
    <xf numFmtId="167" fontId="0" fillId="0" borderId="9" xfId="0" applyNumberFormat="1" applyBorder="1"/>
    <xf numFmtId="167" fontId="0" fillId="0" borderId="11" xfId="0" applyNumberFormat="1" applyBorder="1"/>
    <xf numFmtId="0" fontId="0" fillId="0" borderId="2" xfId="0" applyBorder="1"/>
    <xf numFmtId="168" fontId="0" fillId="0" borderId="6" xfId="0" applyNumberFormat="1" applyBorder="1"/>
    <xf numFmtId="168" fontId="0" fillId="0" borderId="9" xfId="0" applyNumberFormat="1" applyBorder="1"/>
    <xf numFmtId="168" fontId="0" fillId="0" borderId="11" xfId="0" applyNumberFormat="1" applyBorder="1"/>
    <xf numFmtId="0" fontId="0" fillId="3" borderId="0" xfId="0" applyFill="1" applyAlignment="1">
      <alignment horizontal="center"/>
    </xf>
    <xf numFmtId="0" fontId="0" fillId="0" borderId="10" xfId="0" applyNumberFormat="1" applyBorder="1"/>
    <xf numFmtId="0" fontId="0" fillId="0" borderId="13" xfId="0" applyNumberFormat="1" applyBorder="1"/>
    <xf numFmtId="0" fontId="0" fillId="0" borderId="6" xfId="0" applyNumberFormat="1" applyBorder="1"/>
    <xf numFmtId="0" fontId="0" fillId="0" borderId="8" xfId="0" applyNumberFormat="1" applyBorder="1"/>
    <xf numFmtId="0" fontId="0" fillId="0" borderId="11" xfId="0" applyNumberFormat="1" applyBorder="1"/>
    <xf numFmtId="0" fontId="0" fillId="0" borderId="9" xfId="0" applyNumberFormat="1" applyBorder="1"/>
  </cellXfs>
  <cellStyles count="2">
    <cellStyle name="Comma" xfId="1" builtinId="3"/>
    <cellStyle name="Normal" xfId="0" builtinId="0"/>
  </cellStyles>
  <dxfs count="293">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5" formatCode="_ * #,##0_ ;_ * \-#,##0_ ;_ * &quot;-&quot;??_ ;_ @_ "/>
    </dxf>
    <dxf>
      <numFmt numFmtId="9" formatCode="&quot;₹&quot;\ #,##0;&quot;₹&quot;\ \-#,##0"/>
    </dxf>
    <dxf>
      <numFmt numFmtId="166" formatCode="&quot;₹&quot;\ #,##0.00"/>
    </dxf>
    <dxf>
      <alignment horizontal="center"/>
    </dxf>
    <dxf>
      <alignment horizontal="center"/>
    </dxf>
    <dxf>
      <alignment horizontal="center"/>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5" formatCode="_ * #,##0_ ;_ * \-#,##0_ ;_ * &quot;-&quot;??_ ;_ @_ "/>
    </dxf>
    <dxf>
      <numFmt numFmtId="9" formatCode="&quot;₹&quot;\ #,##0;&quot;₹&quot;\ \-#,##0"/>
    </dxf>
    <dxf>
      <numFmt numFmtId="166" formatCode="&quot;₹&quot;\ #,##0.00"/>
    </dxf>
    <dxf>
      <alignment horizontal="center"/>
    </dxf>
    <dxf>
      <alignment horizontal="center"/>
    </dxf>
    <dxf>
      <alignment horizontal="center"/>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5" formatCode="_ * #,##0_ ;_ * \-#,##0_ ;_ * &quot;-&quot;??_ ;_ @_ "/>
    </dxf>
    <dxf>
      <numFmt numFmtId="9" formatCode="&quot;₹&quot;\ #,##0;&quot;₹&quot;\ \-#,##0"/>
    </dxf>
    <dxf>
      <numFmt numFmtId="166" formatCode="&quot;₹&quot;\ #,##0.00"/>
    </dxf>
    <dxf>
      <alignment horizontal="center"/>
    </dxf>
    <dxf>
      <alignment horizontal="center"/>
    </dxf>
    <dxf>
      <alignment horizontal="center"/>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numFmt numFmtId="167"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 #,##0"/>
    </dxf>
    <dxf>
      <alignment horizontal="center"/>
    </dxf>
    <dxf>
      <alignment horizontal="center"/>
    </dxf>
    <dxf>
      <alignment horizontal="center"/>
    </dxf>
    <dxf>
      <numFmt numFmtId="166" formatCode="&quot;₹&quot;\ #,##0.00"/>
    </dxf>
    <dxf>
      <numFmt numFmtId="9" formatCode="&quot;₹&quot;\ #,##0;&quot;₹&quot;\ \-#,##0"/>
    </dxf>
    <dxf>
      <numFmt numFmtId="165" formatCode="_ * #,##0_ ;_ * \-#,##0_ ;_ * &quot;-&quot;??_ ;_ @_ "/>
    </dxf>
    <dxf>
      <numFmt numFmtId="165" formatCode="_ * #,##0_ ;_ * \-#,##0_ ;_ * &quot;-&quot;??_ ;_ @_ "/>
    </dxf>
    <dxf>
      <numFmt numFmtId="19" formatCode="dd/mm/yyyy"/>
    </dxf>
    <dxf>
      <numFmt numFmtId="19" formatCode="dd/mm/yyyy"/>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z val="11"/>
        <color theme="1"/>
      </font>
      <border>
        <vertical/>
        <horizontal/>
      </border>
    </dxf>
    <dxf>
      <font>
        <b/>
        <i val="0"/>
        <color theme="1"/>
      </font>
      <fill>
        <gradientFill degree="90">
          <stop position="0">
            <color theme="0" tint="-0.25098422193060094"/>
          </stop>
          <stop position="1">
            <color theme="0" tint="-0.25098422193060094"/>
          </stop>
        </gradientFill>
      </fill>
      <border>
        <left style="thin">
          <color theme="0"/>
        </left>
        <right style="thin">
          <color theme="0"/>
        </right>
        <top style="thin">
          <color theme="0"/>
        </top>
        <bottom style="thin">
          <color theme="0"/>
        </bottom>
        <vertical/>
        <horizontal/>
      </border>
    </dxf>
    <dxf>
      <font>
        <b/>
        <sz val="11"/>
        <color theme="1"/>
      </font>
      <fill>
        <patternFill>
          <bgColor theme="4" tint="-0.24994659260841701"/>
        </patternFill>
      </fill>
      <border>
        <vertical/>
        <horizontal/>
      </border>
    </dxf>
    <dxf>
      <font>
        <b/>
        <i val="0"/>
        <sz val="9"/>
        <color theme="1"/>
      </font>
      <fill>
        <patternFill patternType="solid">
          <fgColor auto="1"/>
          <bgColor theme="4" tint="0.39994506668294322"/>
        </patternFill>
      </fill>
      <border>
        <left style="thin">
          <color theme="1"/>
        </left>
        <right style="thin">
          <color theme="1"/>
        </right>
        <top style="thin">
          <color theme="1"/>
        </top>
        <bottom style="thin">
          <color theme="1"/>
        </bottom>
        <vertical/>
        <horizontal/>
      </border>
    </dxf>
    <dxf>
      <fill>
        <patternFill patternType="solid">
          <fgColor theme="4" tint="0.59999389629810485"/>
          <bgColor theme="4" tint="0.59999389629810485"/>
        </patternFill>
      </fill>
    </dxf>
    <dxf>
      <fill>
        <patternFill patternType="solid">
          <fgColor theme="4" tint="0.59999389629810485"/>
          <bgColor theme="4" tint="0.59999389629810485"/>
        </patternFill>
      </fill>
    </dxf>
    <dxf>
      <font>
        <b/>
        <color theme="0"/>
      </font>
      <fill>
        <patternFill patternType="solid">
          <fgColor theme="4"/>
          <bgColor theme="4"/>
        </patternFill>
      </fill>
    </dxf>
    <dxf>
      <font>
        <b/>
        <color theme="0"/>
      </font>
      <fill>
        <patternFill patternType="solid">
          <fgColor theme="4"/>
          <bgColor theme="4"/>
        </patternFill>
      </fill>
    </dxf>
    <dxf>
      <font>
        <b/>
        <color theme="0"/>
      </font>
      <fill>
        <patternFill patternType="solid">
          <fgColor theme="4"/>
          <bgColor theme="4"/>
        </patternFill>
      </fill>
      <border>
        <top style="thick">
          <color theme="0"/>
        </top>
      </border>
    </dxf>
    <dxf>
      <font>
        <b/>
        <color theme="0"/>
      </font>
      <fill>
        <patternFill patternType="solid">
          <fgColor theme="4"/>
          <bgColor theme="4"/>
        </patternFill>
      </fill>
      <border>
        <left style="medium">
          <color theme="1"/>
        </left>
        <right style="medium">
          <color theme="1"/>
        </right>
        <top style="medium">
          <color theme="1"/>
        </top>
        <bottom style="medium">
          <color theme="1"/>
        </bottom>
        <vertical style="medium">
          <color theme="1"/>
        </vertical>
        <horizontal style="medium">
          <color theme="1"/>
        </horizontal>
      </border>
    </dxf>
    <dxf>
      <font>
        <color theme="1"/>
      </font>
      <fill>
        <patternFill patternType="solid">
          <fgColor theme="4" tint="0.79998168889431442"/>
          <bgColor theme="4" tint="0.79998168889431442"/>
        </patternFill>
      </fill>
      <border>
        <left style="thin">
          <color theme="1"/>
        </left>
        <right style="thin">
          <color theme="1"/>
        </right>
        <top style="thin">
          <color theme="1"/>
        </top>
        <bottom style="thin">
          <color theme="1"/>
        </bottom>
        <vertical style="thin">
          <color theme="1"/>
        </vertical>
        <horizontal style="thin">
          <color theme="1"/>
        </horizontal>
      </border>
    </dxf>
    <dxf>
      <fill>
        <patternFill>
          <bgColor theme="4"/>
        </patternFill>
      </fill>
      <border>
        <left style="thin">
          <color auto="1"/>
        </left>
        <right style="thin">
          <color auto="1"/>
        </right>
        <top style="thin">
          <color auto="1"/>
        </top>
        <bottom style="thin">
          <color auto="1"/>
        </bottom>
        <vertical style="thin">
          <color auto="1"/>
        </vertical>
        <horizontal style="thin">
          <color auto="1"/>
        </horizontal>
      </border>
    </dxf>
    <dxf>
      <font>
        <b/>
        <color theme="1"/>
      </font>
      <border>
        <bottom style="thin">
          <color theme="0" tint="-0.34998626667073579"/>
        </bottom>
        <vertical/>
        <horizontal/>
      </border>
    </dxf>
    <dxf>
      <font>
        <color theme="1"/>
      </font>
      <fill>
        <patternFill>
          <bgColor theme="0"/>
        </patternFill>
      </fill>
      <border>
        <left/>
        <right/>
        <top/>
        <bottom/>
        <vertical/>
        <horizontal/>
      </border>
    </dxf>
    <dxf>
      <fill>
        <patternFill>
          <bgColor theme="3" tint="0.39994506668294322"/>
        </patternFill>
      </fill>
    </dxf>
    <dxf>
      <font>
        <b/>
        <i val="0"/>
      </font>
      <fill>
        <patternFill>
          <bgColor theme="4" tint="0.59996337778862885"/>
        </patternFill>
      </fill>
      <border>
        <left style="thin">
          <color auto="1"/>
        </left>
        <right style="thin">
          <color auto="1"/>
        </right>
        <top style="thin">
          <color auto="1"/>
        </top>
        <bottom style="thin">
          <color auto="1"/>
        </bottom>
      </border>
    </dxf>
  </dxfs>
  <tableStyles count="6" defaultTableStyle="TableStyleMedium2" defaultPivotStyle="PivotStyleLight16">
    <tableStyle name="Slicer Style 1" pivot="0" table="0" count="4" xr9:uid="{D31C2D7C-F38A-4911-9904-214BC1373AC4}">
      <tableStyleElement type="wholeTable" dxfId="292"/>
      <tableStyleElement type="headerRow" dxfId="291"/>
    </tableStyle>
    <tableStyle name="SlicerStyleOther1 2" pivot="0" table="0" count="10" xr9:uid="{B033577D-EAD6-4DD8-B795-893A47A02062}">
      <tableStyleElement type="wholeTable" dxfId="290"/>
      <tableStyleElement type="headerRow" dxfId="289"/>
    </tableStyle>
    <tableStyle name="Table Style 1" pivot="0" count="1" xr9:uid="{9202C806-717D-4662-8811-43C5AEC62FAD}">
      <tableStyleElement type="wholeTable" dxfId="288"/>
    </tableStyle>
    <tableStyle name="TableStyleMedium9 2" pivot="0" count="7" xr9:uid="{C9C21C3A-64E3-4230-A723-3C65F97B7526}">
      <tableStyleElement type="wholeTable" dxfId="287"/>
      <tableStyleElement type="headerRow" dxfId="286"/>
      <tableStyleElement type="totalRow" dxfId="285"/>
      <tableStyleElement type="firstColumn" dxfId="284"/>
      <tableStyleElement type="lastColumn" dxfId="283"/>
      <tableStyleElement type="firstRowStripe" dxfId="282"/>
      <tableStyleElement type="firstColumnStripe" dxfId="281"/>
    </tableStyle>
    <tableStyle name="TimeSlicerStyleDark1 2" pivot="0" table="0" count="9" xr9:uid="{FC3D3383-ADBF-44FF-8016-58970C254DC8}">
      <tableStyleElement type="wholeTable" dxfId="280"/>
      <tableStyleElement type="headerRow" dxfId="279"/>
    </tableStyle>
    <tableStyle name="TimeSlicerStyleLight1 2" pivot="0" table="0" count="9" xr9:uid="{1D50CB6D-3995-494E-858B-714D18E446F8}">
      <tableStyleElement type="wholeTable" dxfId="278"/>
      <tableStyleElement type="headerRow" dxfId="277"/>
    </tableStyle>
  </tableStyles>
  <colors>
    <mruColors>
      <color rgb="FFCD6209"/>
      <color rgb="FFDC690A"/>
      <color rgb="FFE46C0A"/>
      <color rgb="FF888888"/>
      <color rgb="FFC75F09"/>
      <color rgb="FFCC7B0E"/>
      <color rgb="FF9AE4B1"/>
      <color rgb="FF73B985"/>
    </mruColors>
  </colors>
  <extLst>
    <ext xmlns:x14="http://schemas.microsoft.com/office/spreadsheetml/2009/9/main" uri="{46F421CA-312F-682f-3DD2-61675219B42D}">
      <x14:dxfs count="10">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ill>
            <patternFill>
              <bgColor theme="4" tint="-0.24994659260841701"/>
            </patternFill>
          </fill>
        </dxf>
        <dxf>
          <fill>
            <patternFill>
              <bgColor theme="4" tint="0.3999450666829432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NoData" dxfId="9"/>
            <x14:slicerStyleElement type="hoveredSelectedItemWithData" dxfId="8"/>
          </x14:slicerStyleElements>
        </x14:slicerStyle>
        <x14:slicerStyle name="SlicerStyleOther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4">
        <dxf>
          <fill>
            <patternFill patternType="solid">
              <fgColor theme="4" tint="0.39994506668294322"/>
              <bgColor theme="0" tint="-0.34998626667073579"/>
            </patternFill>
          </fill>
          <border>
            <vertical/>
            <horizontal/>
          </border>
        </dxf>
        <dxf>
          <fill>
            <patternFill patternType="solid">
              <fgColor auto="1"/>
              <bgColor theme="0" tint="-0.34998626667073579"/>
            </patternFill>
          </fill>
          <border>
            <left style="thin">
              <color auto="1"/>
            </left>
            <right style="thin">
              <color auto="1"/>
            </right>
            <top style="thin">
              <color auto="1"/>
            </top>
            <bottom style="thin">
              <color auto="1"/>
            </bottom>
            <vertical/>
            <horizontal/>
          </border>
        </dxf>
        <dxf>
          <fill>
            <patternFill patternType="solid">
              <fgColor auto="1"/>
              <bgColor theme="0" tint="-0.24994659260841701"/>
            </patternFill>
          </fill>
          <border>
            <left style="thin">
              <color auto="1"/>
            </left>
            <right style="thin">
              <color auto="1"/>
            </right>
            <top style="thin">
              <color auto="1"/>
            </top>
            <bottom style="thin">
              <color auto="1"/>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font>
          <border>
            <left/>
            <right/>
            <top/>
            <bottom/>
            <vertical/>
            <horizontal/>
          </border>
        </dxf>
        <dxf>
          <font>
            <sz val="10"/>
            <color theme="1"/>
          </font>
          <border>
            <left/>
            <right/>
            <top/>
            <bottom/>
            <vertical/>
            <horizontal/>
          </border>
        </dxf>
        <dxf>
          <fill>
            <patternFill patternType="solid">
              <fgColor theme="4" tint="0.39994506668294322"/>
              <bgColor theme="4" tint="0.39994506668294322"/>
            </patternFill>
          </fill>
          <border>
            <vertical/>
            <horizontal/>
          </border>
        </dxf>
        <dxf>
          <fill>
            <patternFill patternType="solid">
              <fgColor auto="1"/>
              <bgColor theme="4" tint="0.39994506668294322"/>
            </patternFill>
          </fill>
          <border>
            <vertical/>
            <horizontal/>
          </border>
        </dxf>
        <dxf>
          <fill>
            <patternFill patternType="solid">
              <fgColor auto="1"/>
              <bgColor theme="3" tint="-0.24994659260841701"/>
            </patternFill>
          </fill>
          <border>
            <left style="thin">
              <color theme="1"/>
            </left>
            <right style="thin">
              <color theme="1"/>
            </right>
            <top style="thin">
              <color theme="1"/>
            </top>
            <bottom style="thin">
              <color theme="1"/>
            </bottom>
            <vertical/>
            <horizontal/>
          </border>
        </dxf>
        <dxf>
          <font>
            <sz val="9"/>
            <color theme="1"/>
          </font>
          <border>
            <left/>
            <right/>
            <top/>
            <bottom/>
            <vertical/>
            <horizontal/>
          </border>
        </dxf>
        <dxf>
          <font>
            <sz val="9"/>
            <color theme="1"/>
          </font>
          <border>
            <left/>
            <right/>
            <top/>
            <bottom/>
            <vertical/>
            <horizontal/>
          </border>
        </dxf>
        <dxf>
          <font>
            <sz val="9"/>
            <color theme="1"/>
          </font>
          <border>
            <left/>
            <right/>
            <top/>
            <bottom/>
            <vertical/>
            <horizontal/>
          </border>
        </dxf>
        <dxf>
          <font>
            <sz val="10"/>
            <color theme="1"/>
          </font>
          <border>
            <left/>
            <right/>
            <top/>
            <bottom/>
            <vertical/>
            <horizontal/>
          </border>
        </dxf>
      </x15:dxfs>
    </ext>
    <ext xmlns:x15="http://schemas.microsoft.com/office/spreadsheetml/2010/11/main" uri="{9260A510-F301-46a8-8635-F512D64BE5F5}">
      <x15:timelineStyles defaultTimelineStyle="TimeSlicerStyleLight1">
        <x15:timelineStyle name="TimeSlicerStyleDark1 2">
          <x15:timelineStyleElements>
            <x15:timelineStyleElement type="selectionLabel" dxfId="13"/>
            <x15:timelineStyleElement type="timeLevel" dxfId="12"/>
            <x15:timelineStyleElement type="periodLabel1" dxfId="11"/>
            <x15:timelineStyleElement type="periodLabel2" dxfId="10"/>
            <x15:timelineStyleElement type="selectedTimeBlock" dxfId="9"/>
            <x15:timelineStyleElement type="unselectedTimeBlock" dxfId="8"/>
            <x15:timelineStyleElement type="selectedTimeBlockSpace" dxfId="7"/>
          </x15:timelineStyleElements>
        </x15:timelineStyle>
        <x15:timelineStyle name="TimeSlicerStyleLight1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'!$A$4:$A$42</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'!$B$4:$B$42</c:f>
              <c:numCache>
                <c:formatCode>#,##0</c:formatCode>
                <c:ptCount val="36"/>
                <c:pt idx="0">
                  <c:v>8960.220000000003</c:v>
                </c:pt>
                <c:pt idx="1">
                  <c:v>6755.0999999999985</c:v>
                </c:pt>
                <c:pt idx="2">
                  <c:v>10437.629999999999</c:v>
                </c:pt>
                <c:pt idx="3">
                  <c:v>10463.530000000002</c:v>
                </c:pt>
                <c:pt idx="4">
                  <c:v>9592.98</c:v>
                </c:pt>
                <c:pt idx="5">
                  <c:v>9199.08</c:v>
                </c:pt>
                <c:pt idx="6">
                  <c:v>5592.42</c:v>
                </c:pt>
                <c:pt idx="7">
                  <c:v>8787.4199999999983</c:v>
                </c:pt>
                <c:pt idx="8">
                  <c:v>8232.34</c:v>
                </c:pt>
                <c:pt idx="9">
                  <c:v>8046.7599999999993</c:v>
                </c:pt>
                <c:pt idx="10">
                  <c:v>6141.55</c:v>
                </c:pt>
                <c:pt idx="11">
                  <c:v>7969.6799999999985</c:v>
                </c:pt>
                <c:pt idx="12">
                  <c:v>7886.1699999999992</c:v>
                </c:pt>
                <c:pt idx="13">
                  <c:v>8883.39</c:v>
                </c:pt>
                <c:pt idx="14">
                  <c:v>8339</c:v>
                </c:pt>
                <c:pt idx="15">
                  <c:v>9973.239999999998</c:v>
                </c:pt>
                <c:pt idx="16">
                  <c:v>9853.8800000000028</c:v>
                </c:pt>
                <c:pt idx="17">
                  <c:v>7628.4299999999994</c:v>
                </c:pt>
                <c:pt idx="18">
                  <c:v>5612.4300000000012</c:v>
                </c:pt>
                <c:pt idx="19">
                  <c:v>8880.7599999999984</c:v>
                </c:pt>
                <c:pt idx="20">
                  <c:v>7293.3699999999981</c:v>
                </c:pt>
                <c:pt idx="21">
                  <c:v>7166.62</c:v>
                </c:pt>
                <c:pt idx="22">
                  <c:v>9753.02</c:v>
                </c:pt>
                <c:pt idx="23">
                  <c:v>8454.1000000000022</c:v>
                </c:pt>
                <c:pt idx="24">
                  <c:v>6940.1200000000008</c:v>
                </c:pt>
                <c:pt idx="25">
                  <c:v>8892.51</c:v>
                </c:pt>
                <c:pt idx="26">
                  <c:v>9710.4299999999985</c:v>
                </c:pt>
                <c:pt idx="27">
                  <c:v>5801.36</c:v>
                </c:pt>
                <c:pt idx="28">
                  <c:v>11781.979999999996</c:v>
                </c:pt>
                <c:pt idx="29">
                  <c:v>9657.5499999999993</c:v>
                </c:pt>
                <c:pt idx="30">
                  <c:v>8768.0600000000013</c:v>
                </c:pt>
                <c:pt idx="31">
                  <c:v>5744.99</c:v>
                </c:pt>
                <c:pt idx="32">
                  <c:v>7429.38</c:v>
                </c:pt>
                <c:pt idx="33">
                  <c:v>6761.1999999999989</c:v>
                </c:pt>
                <c:pt idx="34">
                  <c:v>10838.849999999999</c:v>
                </c:pt>
                <c:pt idx="35">
                  <c:v>9168.75</c:v>
                </c:pt>
              </c:numCache>
            </c:numRef>
          </c:val>
          <c:smooth val="0"/>
          <c:extLst>
            <c:ext xmlns:c16="http://schemas.microsoft.com/office/drawing/2014/chart" uri="{C3380CC4-5D6E-409C-BE32-E72D297353CC}">
              <c16:uniqueId val="{00000000-3275-43D3-8411-D4CC794DDFD1}"/>
            </c:ext>
          </c:extLst>
        </c:ser>
        <c:dLbls>
          <c:showLegendKey val="0"/>
          <c:showVal val="0"/>
          <c:showCatName val="0"/>
          <c:showSerName val="0"/>
          <c:showPercent val="0"/>
          <c:showBubbleSize val="0"/>
        </c:dLbls>
        <c:marker val="1"/>
        <c:smooth val="0"/>
        <c:axId val="667696367"/>
        <c:axId val="667680047"/>
      </c:lineChart>
      <c:catAx>
        <c:axId val="667696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680047"/>
        <c:crosses val="autoZero"/>
        <c:auto val="1"/>
        <c:lblAlgn val="ctr"/>
        <c:lblOffset val="100"/>
        <c:noMultiLvlLbl val="0"/>
      </c:catAx>
      <c:valAx>
        <c:axId val="6676800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69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!PivotTable2</c:name>
    <c:fmtId val="17"/>
  </c:pivotSource>
  <c:chart>
    <c:autoTitleDeleted val="0"/>
    <c:pivotFmts>
      <c:pivotFmt>
        <c:idx val="0"/>
        <c:spPr>
          <a:solidFill>
            <a:schemeClr val="accent1"/>
          </a:solidFill>
          <a:ln w="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0">
            <a:solidFill>
              <a:schemeClr val="lt1"/>
            </a:solidFill>
          </a:ln>
          <a:effectLst/>
        </c:spPr>
      </c:pivotFmt>
      <c:pivotFmt>
        <c:idx val="3"/>
        <c:spPr>
          <a:solidFill>
            <a:schemeClr val="accent1"/>
          </a:solidFill>
          <a:ln w="0">
            <a:solidFill>
              <a:schemeClr val="lt1"/>
            </a:solidFill>
          </a:ln>
          <a:effectLst/>
        </c:spPr>
      </c:pivotFmt>
      <c:pivotFmt>
        <c:idx val="4"/>
        <c:spPr>
          <a:solidFill>
            <a:schemeClr val="accent1"/>
          </a:solidFill>
          <a:ln w="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doughnutChart>
        <c:varyColors val="1"/>
        <c:ser>
          <c:idx val="0"/>
          <c:order val="0"/>
          <c:tx>
            <c:strRef>
              <c:f>'Pivot '!$L$3</c:f>
              <c:strCache>
                <c:ptCount val="1"/>
                <c:pt idx="0">
                  <c:v>Sales </c:v>
                </c:pt>
              </c:strCache>
            </c:strRef>
          </c:tx>
          <c:spPr>
            <a:ln w="0"/>
          </c:spPr>
          <c:dPt>
            <c:idx val="0"/>
            <c:bubble3D val="0"/>
            <c:spPr>
              <a:solidFill>
                <a:schemeClr val="accent1"/>
              </a:solidFill>
              <a:ln w="0">
                <a:solidFill>
                  <a:schemeClr val="lt1"/>
                </a:solidFill>
              </a:ln>
              <a:effectLst/>
            </c:spPr>
            <c:extLst>
              <c:ext xmlns:c16="http://schemas.microsoft.com/office/drawing/2014/chart" uri="{C3380CC4-5D6E-409C-BE32-E72D297353CC}">
                <c16:uniqueId val="{00000001-8B20-447E-9B09-D942FFA01443}"/>
              </c:ext>
            </c:extLst>
          </c:dPt>
          <c:dPt>
            <c:idx val="1"/>
            <c:bubble3D val="0"/>
            <c:spPr>
              <a:solidFill>
                <a:schemeClr val="accent2"/>
              </a:solidFill>
              <a:ln w="0">
                <a:solidFill>
                  <a:schemeClr val="lt1"/>
                </a:solidFill>
              </a:ln>
              <a:effectLst/>
            </c:spPr>
            <c:extLst>
              <c:ext xmlns:c16="http://schemas.microsoft.com/office/drawing/2014/chart" uri="{C3380CC4-5D6E-409C-BE32-E72D297353CC}">
                <c16:uniqueId val="{00000003-8B20-447E-9B09-D942FFA01443}"/>
              </c:ext>
            </c:extLst>
          </c:dPt>
          <c:dPt>
            <c:idx val="2"/>
            <c:bubble3D val="0"/>
            <c:spPr>
              <a:solidFill>
                <a:schemeClr val="accent3"/>
              </a:solidFill>
              <a:ln w="0">
                <a:solidFill>
                  <a:schemeClr val="lt1"/>
                </a:solidFill>
              </a:ln>
              <a:effectLst/>
            </c:spPr>
            <c:extLst>
              <c:ext xmlns:c16="http://schemas.microsoft.com/office/drawing/2014/chart" uri="{C3380CC4-5D6E-409C-BE32-E72D297353CC}">
                <c16:uniqueId val="{00000005-8B20-447E-9B09-D942FFA01443}"/>
              </c:ext>
            </c:extLst>
          </c:dPt>
          <c:cat>
            <c:strRef>
              <c:f>'Pivot '!$K$4:$K$7</c:f>
              <c:strCache>
                <c:ptCount val="3"/>
                <c:pt idx="0">
                  <c:v>Consumer</c:v>
                </c:pt>
                <c:pt idx="1">
                  <c:v>Corporate</c:v>
                </c:pt>
                <c:pt idx="2">
                  <c:v>Home Office</c:v>
                </c:pt>
              </c:strCache>
            </c:strRef>
          </c:cat>
          <c:val>
            <c:numRef>
              <c:f>'Pivot '!$L$4:$L$7</c:f>
              <c:numCache>
                <c:formatCode>"₹"\ #,##0.00</c:formatCode>
                <c:ptCount val="3"/>
                <c:pt idx="0">
                  <c:v>105714.36000000004</c:v>
                </c:pt>
                <c:pt idx="1">
                  <c:v>98430.199999999939</c:v>
                </c:pt>
                <c:pt idx="2">
                  <c:v>97253.74000000002</c:v>
                </c:pt>
              </c:numCache>
            </c:numRef>
          </c:val>
          <c:extLst>
            <c:ext xmlns:c16="http://schemas.microsoft.com/office/drawing/2014/chart" uri="{C3380CC4-5D6E-409C-BE32-E72D297353CC}">
              <c16:uniqueId val="{00000000-121F-4DAE-8460-D2140B14C2D4}"/>
            </c:ext>
          </c:extLst>
        </c:ser>
        <c:ser>
          <c:idx val="1"/>
          <c:order val="1"/>
          <c:tx>
            <c:strRef>
              <c:f>'Pivot '!$M$3</c:f>
              <c:strCache>
                <c:ptCount val="1"/>
                <c:pt idx="0">
                  <c:v>Profits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8B20-447E-9B09-D942FFA014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8B20-447E-9B09-D942FFA0144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8B20-447E-9B09-D942FFA01443}"/>
              </c:ext>
            </c:extLst>
          </c:dPt>
          <c:cat>
            <c:strRef>
              <c:f>'Pivot '!$K$4:$K$7</c:f>
              <c:strCache>
                <c:ptCount val="3"/>
                <c:pt idx="0">
                  <c:v>Consumer</c:v>
                </c:pt>
                <c:pt idx="1">
                  <c:v>Corporate</c:v>
                </c:pt>
                <c:pt idx="2">
                  <c:v>Home Office</c:v>
                </c:pt>
              </c:strCache>
            </c:strRef>
          </c:cat>
          <c:val>
            <c:numRef>
              <c:f>'Pivot '!$M$4:$M$7</c:f>
              <c:numCache>
                <c:formatCode>"₹"\ #,##0.00</c:formatCode>
                <c:ptCount val="3"/>
                <c:pt idx="0">
                  <c:v>10660.210000000001</c:v>
                </c:pt>
                <c:pt idx="1">
                  <c:v>9348.42</c:v>
                </c:pt>
                <c:pt idx="2">
                  <c:v>11973.669999999995</c:v>
                </c:pt>
              </c:numCache>
            </c:numRef>
          </c:val>
          <c:extLst>
            <c:ext xmlns:c16="http://schemas.microsoft.com/office/drawing/2014/chart" uri="{C3380CC4-5D6E-409C-BE32-E72D297353CC}">
              <c16:uniqueId val="{00000001-121F-4DAE-8460-D2140B14C2D4}"/>
            </c:ext>
          </c:extLst>
        </c:ser>
        <c:dLbls>
          <c:showLegendKey val="0"/>
          <c:showVal val="0"/>
          <c:showCatName val="0"/>
          <c:showSerName val="0"/>
          <c:showPercent val="0"/>
          <c:showBubbleSize val="0"/>
          <c:showLeaderLines val="1"/>
        </c:dLbls>
        <c:firstSliceAng val="0"/>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!PivotTable7</c:name>
    <c:fmtId val="2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56891050383408E-2"/>
          <c:y val="0.12953654896766439"/>
          <c:w val="0.92201623694097057"/>
          <c:h val="0.82132889797563546"/>
        </c:manualLayout>
      </c:layout>
      <c:barChart>
        <c:barDir val="col"/>
        <c:grouping val="clustered"/>
        <c:varyColors val="0"/>
        <c:ser>
          <c:idx val="0"/>
          <c:order val="0"/>
          <c:tx>
            <c:strRef>
              <c:f>'Pivot '!$AB$1</c:f>
              <c:strCache>
                <c:ptCount val="1"/>
                <c:pt idx="0">
                  <c:v>Sum of positive</c:v>
                </c:pt>
              </c:strCache>
            </c:strRef>
          </c:tx>
          <c:spPr>
            <a:solidFill>
              <a:schemeClr val="accent1"/>
            </a:solidFill>
            <a:ln>
              <a:noFill/>
            </a:ln>
            <a:effectLst/>
          </c:spPr>
          <c:invertIfNegative val="0"/>
          <c:cat>
            <c:multiLvlStrRef>
              <c:f>'Pivot '!$AA$2:$AA$40</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'!$AB$2:$AB$40</c:f>
              <c:numCache>
                <c:formatCode>General</c:formatCode>
                <c:ptCount val="36"/>
                <c:pt idx="0">
                  <c:v>1019.4599999999999</c:v>
                </c:pt>
                <c:pt idx="1">
                  <c:v>832.59000000000026</c:v>
                </c:pt>
                <c:pt idx="2">
                  <c:v>769.85</c:v>
                </c:pt>
                <c:pt idx="3">
                  <c:v>1401.18</c:v>
                </c:pt>
                <c:pt idx="4">
                  <c:v>1305.8800000000001</c:v>
                </c:pt>
                <c:pt idx="5">
                  <c:v>1104.7499999999998</c:v>
                </c:pt>
                <c:pt idx="6">
                  <c:v>752.71999999999991</c:v>
                </c:pt>
                <c:pt idx="7">
                  <c:v>1075.49</c:v>
                </c:pt>
                <c:pt idx="8">
                  <c:v>1139.9899999999998</c:v>
                </c:pt>
                <c:pt idx="9">
                  <c:v>531.78</c:v>
                </c:pt>
                <c:pt idx="10">
                  <c:v>766.8</c:v>
                </c:pt>
                <c:pt idx="11">
                  <c:v>1126.3899999999999</c:v>
                </c:pt>
                <c:pt idx="12">
                  <c:v>1123.17</c:v>
                </c:pt>
                <c:pt idx="13">
                  <c:v>137.08999999999997</c:v>
                </c:pt>
                <c:pt idx="14">
                  <c:v>958.65000000000032</c:v>
                </c:pt>
                <c:pt idx="15">
                  <c:v>686.34000000000015</c:v>
                </c:pt>
                <c:pt idx="16">
                  <c:v>812.59000000000015</c:v>
                </c:pt>
                <c:pt idx="17">
                  <c:v>1111.1899999999998</c:v>
                </c:pt>
                <c:pt idx="18">
                  <c:v>771.3</c:v>
                </c:pt>
                <c:pt idx="19">
                  <c:v>0</c:v>
                </c:pt>
                <c:pt idx="20">
                  <c:v>1107.4700000000003</c:v>
                </c:pt>
                <c:pt idx="21">
                  <c:v>1039.0300000000002</c:v>
                </c:pt>
                <c:pt idx="22">
                  <c:v>1196.5800000000002</c:v>
                </c:pt>
                <c:pt idx="23">
                  <c:v>969.82999999999993</c:v>
                </c:pt>
                <c:pt idx="24">
                  <c:v>60.950000000000102</c:v>
                </c:pt>
                <c:pt idx="25">
                  <c:v>245.72999999999985</c:v>
                </c:pt>
                <c:pt idx="26">
                  <c:v>1384.3300000000004</c:v>
                </c:pt>
                <c:pt idx="27">
                  <c:v>770.79000000000008</c:v>
                </c:pt>
                <c:pt idx="28">
                  <c:v>948.28</c:v>
                </c:pt>
                <c:pt idx="29">
                  <c:v>1283.6400000000001</c:v>
                </c:pt>
                <c:pt idx="30">
                  <c:v>1130.2000000000003</c:v>
                </c:pt>
                <c:pt idx="31">
                  <c:v>678.6099999999999</c:v>
                </c:pt>
                <c:pt idx="32">
                  <c:v>1012.5899999999998</c:v>
                </c:pt>
                <c:pt idx="33">
                  <c:v>872.00999999999988</c:v>
                </c:pt>
                <c:pt idx="34">
                  <c:v>1375.5099999999998</c:v>
                </c:pt>
                <c:pt idx="35">
                  <c:v>1276.0600000000002</c:v>
                </c:pt>
              </c:numCache>
            </c:numRef>
          </c:val>
          <c:extLst>
            <c:ext xmlns:c16="http://schemas.microsoft.com/office/drawing/2014/chart" uri="{C3380CC4-5D6E-409C-BE32-E72D297353CC}">
              <c16:uniqueId val="{00000000-3ADB-49D9-8B7D-CEA8BCE7547D}"/>
            </c:ext>
          </c:extLst>
        </c:ser>
        <c:ser>
          <c:idx val="1"/>
          <c:order val="1"/>
          <c:tx>
            <c:strRef>
              <c:f>'Pivot '!$AC$1</c:f>
              <c:strCache>
                <c:ptCount val="1"/>
                <c:pt idx="0">
                  <c:v>Sum of negative</c:v>
                </c:pt>
              </c:strCache>
            </c:strRef>
          </c:tx>
          <c:spPr>
            <a:solidFill>
              <a:schemeClr val="accent2"/>
            </a:solidFill>
            <a:ln>
              <a:noFill/>
            </a:ln>
            <a:effectLst/>
          </c:spPr>
          <c:invertIfNegative val="0"/>
          <c:cat>
            <c:multiLvlStrRef>
              <c:f>'Pivot '!$AA$2:$AA$40</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'!$AC$2:$AC$40</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-796.51999999999964</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1-3ADB-49D9-8B7D-CEA8BCE7547D}"/>
            </c:ext>
          </c:extLst>
        </c:ser>
        <c:dLbls>
          <c:showLegendKey val="0"/>
          <c:showVal val="0"/>
          <c:showCatName val="0"/>
          <c:showSerName val="0"/>
          <c:showPercent val="0"/>
          <c:showBubbleSize val="0"/>
        </c:dLbls>
        <c:gapWidth val="219"/>
        <c:overlap val="-27"/>
        <c:axId val="1478449087"/>
        <c:axId val="1478450047"/>
      </c:barChart>
      <c:catAx>
        <c:axId val="147844908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78450047"/>
        <c:crosses val="autoZero"/>
        <c:auto val="1"/>
        <c:lblAlgn val="ctr"/>
        <c:lblOffset val="100"/>
        <c:noMultiLvlLbl val="0"/>
      </c:catAx>
      <c:valAx>
        <c:axId val="14784500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844908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'!$T$3</c:f>
              <c:strCache>
                <c:ptCount val="1"/>
                <c:pt idx="0">
                  <c:v>Sum of Sales</c:v>
                </c:pt>
              </c:strCache>
            </c:strRef>
          </c:tx>
          <c:spPr>
            <a:solidFill>
              <a:schemeClr val="accent1"/>
            </a:solidFill>
            <a:ln>
              <a:noFill/>
            </a:ln>
            <a:effectLst/>
          </c:spPr>
          <c:invertIfNegative val="0"/>
          <c:cat>
            <c:strRef>
              <c:f>'Pivot '!$S$4:$S$7</c:f>
              <c:strCache>
                <c:ptCount val="3"/>
                <c:pt idx="0">
                  <c:v>Furniture</c:v>
                </c:pt>
                <c:pt idx="1">
                  <c:v>Office Supplies</c:v>
                </c:pt>
                <c:pt idx="2">
                  <c:v>Technology</c:v>
                </c:pt>
              </c:strCache>
            </c:strRef>
          </c:cat>
          <c:val>
            <c:numRef>
              <c:f>'Pivot '!$T$4:$T$7</c:f>
              <c:numCache>
                <c:formatCode>"₹"\ #,##0;[Red]"₹"\ #,##0</c:formatCode>
                <c:ptCount val="3"/>
                <c:pt idx="0">
                  <c:v>89245.35000000002</c:v>
                </c:pt>
                <c:pt idx="1">
                  <c:v>105119.91999999997</c:v>
                </c:pt>
                <c:pt idx="2">
                  <c:v>107033.03000000001</c:v>
                </c:pt>
              </c:numCache>
            </c:numRef>
          </c:val>
          <c:extLst>
            <c:ext xmlns:c16="http://schemas.microsoft.com/office/drawing/2014/chart" uri="{C3380CC4-5D6E-409C-BE32-E72D297353CC}">
              <c16:uniqueId val="{00000000-F294-468B-BC45-C564071F85B9}"/>
            </c:ext>
          </c:extLst>
        </c:ser>
        <c:ser>
          <c:idx val="1"/>
          <c:order val="1"/>
          <c:tx>
            <c:strRef>
              <c:f>'Pivot '!$U$3</c:f>
              <c:strCache>
                <c:ptCount val="1"/>
                <c:pt idx="0">
                  <c:v>Sum of Profit</c:v>
                </c:pt>
              </c:strCache>
            </c:strRef>
          </c:tx>
          <c:spPr>
            <a:solidFill>
              <a:schemeClr val="accent2"/>
            </a:solidFill>
            <a:ln>
              <a:noFill/>
            </a:ln>
            <a:effectLst/>
          </c:spPr>
          <c:invertIfNegative val="0"/>
          <c:cat>
            <c:strRef>
              <c:f>'Pivot '!$S$4:$S$7</c:f>
              <c:strCache>
                <c:ptCount val="3"/>
                <c:pt idx="0">
                  <c:v>Furniture</c:v>
                </c:pt>
                <c:pt idx="1">
                  <c:v>Office Supplies</c:v>
                </c:pt>
                <c:pt idx="2">
                  <c:v>Technology</c:v>
                </c:pt>
              </c:strCache>
            </c:strRef>
          </c:cat>
          <c:val>
            <c:numRef>
              <c:f>'Pivot '!$U$4:$U$7</c:f>
              <c:numCache>
                <c:formatCode>"₹"\ #,##0;[Red]"₹"\ #,##0</c:formatCode>
                <c:ptCount val="3"/>
                <c:pt idx="0">
                  <c:v>10754.879999999997</c:v>
                </c:pt>
                <c:pt idx="1">
                  <c:v>10576.620000000003</c:v>
                </c:pt>
                <c:pt idx="2">
                  <c:v>10650.799999999997</c:v>
                </c:pt>
              </c:numCache>
            </c:numRef>
          </c:val>
          <c:extLst>
            <c:ext xmlns:c16="http://schemas.microsoft.com/office/drawing/2014/chart" uri="{C3380CC4-5D6E-409C-BE32-E72D297353CC}">
              <c16:uniqueId val="{00000001-F294-468B-BC45-C564071F85B9}"/>
            </c:ext>
          </c:extLst>
        </c:ser>
        <c:dLbls>
          <c:showLegendKey val="0"/>
          <c:showVal val="0"/>
          <c:showCatName val="0"/>
          <c:showSerName val="0"/>
          <c:showPercent val="0"/>
          <c:showBubbleSize val="0"/>
        </c:dLbls>
        <c:gapWidth val="182"/>
        <c:axId val="1478401087"/>
        <c:axId val="1478410687"/>
      </c:barChart>
      <c:catAx>
        <c:axId val="14784010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8410687"/>
        <c:crosses val="autoZero"/>
        <c:auto val="1"/>
        <c:lblAlgn val="ctr"/>
        <c:lblOffset val="100"/>
        <c:noMultiLvlLbl val="0"/>
      </c:catAx>
      <c:valAx>
        <c:axId val="1478410687"/>
        <c:scaling>
          <c:orientation val="minMax"/>
        </c:scaling>
        <c:delete val="1"/>
        <c:axPos val="b"/>
        <c:majorGridlines>
          <c:spPr>
            <a:ln w="9525" cap="flat" cmpd="sng" algn="ctr">
              <a:solidFill>
                <a:schemeClr val="tx1">
                  <a:lumMod val="15000"/>
                  <a:lumOff val="85000"/>
                </a:schemeClr>
              </a:solidFill>
              <a:round/>
            </a:ln>
            <a:effectLst/>
          </c:spPr>
        </c:majorGridlines>
        <c:numFmt formatCode="&quot;₹&quot;\ #,##0;[Red]&quot;₹&quot;\ #,##0" sourceLinked="1"/>
        <c:majorTickMark val="none"/>
        <c:minorTickMark val="none"/>
        <c:tickLblPos val="nextTo"/>
        <c:crossAx val="1478401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'!$D$49</c:f>
              <c:strCache>
                <c:ptCount val="1"/>
                <c:pt idx="0">
                  <c:v>Sum of Profit</c:v>
                </c:pt>
              </c:strCache>
            </c:strRef>
          </c:tx>
          <c:spPr>
            <a:solidFill>
              <a:schemeClr val="accent1"/>
            </a:solidFill>
            <a:ln>
              <a:noFill/>
            </a:ln>
            <a:effectLst/>
          </c:spPr>
          <c:invertIfNegative val="0"/>
          <c:cat>
            <c:multiLvlStrRef>
              <c:f>'Pivot '!$C$50:$C$88</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'!$D$50:$D$88</c:f>
              <c:numCache>
                <c:formatCode>"₹"\ #,##0</c:formatCode>
                <c:ptCount val="36"/>
                <c:pt idx="0">
                  <c:v>216.32000000000002</c:v>
                </c:pt>
                <c:pt idx="1">
                  <c:v>165.64</c:v>
                </c:pt>
                <c:pt idx="2">
                  <c:v>492.99</c:v>
                </c:pt>
                <c:pt idx="3">
                  <c:v>353.24999999999994</c:v>
                </c:pt>
                <c:pt idx="4">
                  <c:v>546.6400000000001</c:v>
                </c:pt>
                <c:pt idx="5">
                  <c:v>286.7</c:v>
                </c:pt>
                <c:pt idx="6">
                  <c:v>357.71999999999997</c:v>
                </c:pt>
                <c:pt idx="7">
                  <c:v>425.83</c:v>
                </c:pt>
                <c:pt idx="8">
                  <c:v>120.36</c:v>
                </c:pt>
                <c:pt idx="9">
                  <c:v>368.9</c:v>
                </c:pt>
                <c:pt idx="10">
                  <c:v>148.89999999999998</c:v>
                </c:pt>
                <c:pt idx="11">
                  <c:v>313.48</c:v>
                </c:pt>
                <c:pt idx="12">
                  <c:v>288.39000000000004</c:v>
                </c:pt>
                <c:pt idx="13">
                  <c:v>516.62</c:v>
                </c:pt>
                <c:pt idx="14">
                  <c:v>308.93000000000006</c:v>
                </c:pt>
                <c:pt idx="15">
                  <c:v>421.57</c:v>
                </c:pt>
                <c:pt idx="16">
                  <c:v>423.28</c:v>
                </c:pt>
                <c:pt idx="17">
                  <c:v>299.14999999999998</c:v>
                </c:pt>
                <c:pt idx="18">
                  <c:v>49.25</c:v>
                </c:pt>
                <c:pt idx="19">
                  <c:v>344.13999999999993</c:v>
                </c:pt>
                <c:pt idx="20">
                  <c:v>334.42</c:v>
                </c:pt>
                <c:pt idx="21">
                  <c:v>190.18</c:v>
                </c:pt>
                <c:pt idx="22">
                  <c:v>384.69999999999993</c:v>
                </c:pt>
                <c:pt idx="23">
                  <c:v>302.85000000000002</c:v>
                </c:pt>
                <c:pt idx="24">
                  <c:v>233.52</c:v>
                </c:pt>
                <c:pt idx="25">
                  <c:v>455.83000000000004</c:v>
                </c:pt>
                <c:pt idx="26">
                  <c:v>341.21000000000004</c:v>
                </c:pt>
                <c:pt idx="27">
                  <c:v>470.53</c:v>
                </c:pt>
                <c:pt idx="28">
                  <c:v>-151.97000000000003</c:v>
                </c:pt>
                <c:pt idx="29">
                  <c:v>110.12</c:v>
                </c:pt>
                <c:pt idx="30">
                  <c:v>316.27000000000004</c:v>
                </c:pt>
                <c:pt idx="31">
                  <c:v>180.69</c:v>
                </c:pt>
                <c:pt idx="32">
                  <c:v>154.66000000000003</c:v>
                </c:pt>
                <c:pt idx="33">
                  <c:v>193.06</c:v>
                </c:pt>
                <c:pt idx="34">
                  <c:v>492.97</c:v>
                </c:pt>
                <c:pt idx="35">
                  <c:v>297.77999999999992</c:v>
                </c:pt>
              </c:numCache>
            </c:numRef>
          </c:val>
          <c:extLst>
            <c:ext xmlns:c16="http://schemas.microsoft.com/office/drawing/2014/chart" uri="{C3380CC4-5D6E-409C-BE32-E72D297353CC}">
              <c16:uniqueId val="{00000000-6411-4375-9D1C-73ADA3FD91DF}"/>
            </c:ext>
          </c:extLst>
        </c:ser>
        <c:ser>
          <c:idx val="1"/>
          <c:order val="1"/>
          <c:tx>
            <c:strRef>
              <c:f>'Pivot '!$E$49</c:f>
              <c:strCache>
                <c:ptCount val="1"/>
                <c:pt idx="0">
                  <c:v>Sum of Sales</c:v>
                </c:pt>
              </c:strCache>
            </c:strRef>
          </c:tx>
          <c:spPr>
            <a:solidFill>
              <a:schemeClr val="accent2"/>
            </a:solidFill>
            <a:ln>
              <a:noFill/>
            </a:ln>
            <a:effectLst/>
          </c:spPr>
          <c:invertIfNegative val="0"/>
          <c:cat>
            <c:multiLvlStrRef>
              <c:f>'Pivot '!$C$50:$C$88</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'!$E$50:$E$88</c:f>
              <c:numCache>
                <c:formatCode>"₹"\ #,##0;[Red]"₹"\ #,##0</c:formatCode>
                <c:ptCount val="36"/>
                <c:pt idx="0">
                  <c:v>2318.5699999999997</c:v>
                </c:pt>
                <c:pt idx="1">
                  <c:v>1495.5299999999997</c:v>
                </c:pt>
                <c:pt idx="2">
                  <c:v>4124.87</c:v>
                </c:pt>
                <c:pt idx="3">
                  <c:v>2840.59</c:v>
                </c:pt>
                <c:pt idx="4">
                  <c:v>4321.1899999999996</c:v>
                </c:pt>
                <c:pt idx="5">
                  <c:v>2653.3300000000004</c:v>
                </c:pt>
                <c:pt idx="6">
                  <c:v>2441.94</c:v>
                </c:pt>
                <c:pt idx="7">
                  <c:v>3207.85</c:v>
                </c:pt>
                <c:pt idx="8">
                  <c:v>1440.9800000000002</c:v>
                </c:pt>
                <c:pt idx="9">
                  <c:v>2922.31</c:v>
                </c:pt>
                <c:pt idx="10">
                  <c:v>1292.0299999999997</c:v>
                </c:pt>
                <c:pt idx="11">
                  <c:v>2593.9699999999998</c:v>
                </c:pt>
                <c:pt idx="12">
                  <c:v>2547.6600000000003</c:v>
                </c:pt>
                <c:pt idx="13">
                  <c:v>3875.65</c:v>
                </c:pt>
                <c:pt idx="14">
                  <c:v>2543.1799999999998</c:v>
                </c:pt>
                <c:pt idx="15">
                  <c:v>3944.2200000000003</c:v>
                </c:pt>
                <c:pt idx="16">
                  <c:v>2860.6400000000003</c:v>
                </c:pt>
                <c:pt idx="17">
                  <c:v>2722.67</c:v>
                </c:pt>
                <c:pt idx="18">
                  <c:v>527.65</c:v>
                </c:pt>
                <c:pt idx="19">
                  <c:v>2353.17</c:v>
                </c:pt>
                <c:pt idx="20">
                  <c:v>2624.14</c:v>
                </c:pt>
                <c:pt idx="21">
                  <c:v>1143.28</c:v>
                </c:pt>
                <c:pt idx="22">
                  <c:v>2780.3099999999995</c:v>
                </c:pt>
                <c:pt idx="23">
                  <c:v>2367.02</c:v>
                </c:pt>
                <c:pt idx="24">
                  <c:v>1831.7</c:v>
                </c:pt>
                <c:pt idx="25">
                  <c:v>3198.2200000000003</c:v>
                </c:pt>
                <c:pt idx="26">
                  <c:v>2683.1599999999994</c:v>
                </c:pt>
                <c:pt idx="27">
                  <c:v>2742.55</c:v>
                </c:pt>
                <c:pt idx="28">
                  <c:v>3418.2800000000007</c:v>
                </c:pt>
                <c:pt idx="29">
                  <c:v>1005.94</c:v>
                </c:pt>
                <c:pt idx="30">
                  <c:v>2525.67</c:v>
                </c:pt>
                <c:pt idx="31">
                  <c:v>1401.95</c:v>
                </c:pt>
                <c:pt idx="32">
                  <c:v>1070.4699999999998</c:v>
                </c:pt>
                <c:pt idx="33">
                  <c:v>1678.08</c:v>
                </c:pt>
                <c:pt idx="34">
                  <c:v>3309.8300000000008</c:v>
                </c:pt>
                <c:pt idx="35">
                  <c:v>2436.75</c:v>
                </c:pt>
              </c:numCache>
            </c:numRef>
          </c:val>
          <c:extLst>
            <c:ext xmlns:c16="http://schemas.microsoft.com/office/drawing/2014/chart" uri="{C3380CC4-5D6E-409C-BE32-E72D297353CC}">
              <c16:uniqueId val="{00000001-6411-4375-9D1C-73ADA3FD91DF}"/>
            </c:ext>
          </c:extLst>
        </c:ser>
        <c:dLbls>
          <c:showLegendKey val="0"/>
          <c:showVal val="0"/>
          <c:showCatName val="0"/>
          <c:showSerName val="0"/>
          <c:showPercent val="0"/>
          <c:showBubbleSize val="0"/>
        </c:dLbls>
        <c:gapWidth val="219"/>
        <c:overlap val="-27"/>
        <c:axId val="1478376127"/>
        <c:axId val="1478385727"/>
      </c:barChart>
      <c:catAx>
        <c:axId val="1478376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8385727"/>
        <c:crosses val="autoZero"/>
        <c:auto val="1"/>
        <c:lblAlgn val="ctr"/>
        <c:lblOffset val="100"/>
        <c:noMultiLvlLbl val="0"/>
      </c:catAx>
      <c:valAx>
        <c:axId val="14783857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8376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!PivotTable11</c:name>
    <c:fmtId val="11"/>
  </c:pivotSource>
  <c:chart>
    <c:autoTitleDeleted val="0"/>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085729278185298"/>
          <c:y val="5.0925925925925923E-2"/>
          <c:w val="0.61319546082319343"/>
          <c:h val="0.89814814814814814"/>
        </c:manualLayout>
      </c:layout>
      <c:areaChart>
        <c:grouping val="standard"/>
        <c:varyColors val="0"/>
        <c:ser>
          <c:idx val="0"/>
          <c:order val="0"/>
          <c:tx>
            <c:strRef>
              <c:f>'Pivot '!$N$49</c:f>
              <c:strCache>
                <c:ptCount val="1"/>
                <c:pt idx="0">
                  <c:v>Sum of Profit</c:v>
                </c:pt>
              </c:strCache>
            </c:strRef>
          </c:tx>
          <c:spPr>
            <a:solidFill>
              <a:schemeClr val="accent1"/>
            </a:solidFill>
            <a:ln w="25400">
              <a:noFill/>
            </a:ln>
            <a:effectLst/>
          </c:spPr>
          <c:cat>
            <c:multiLvlStrRef>
              <c:f>'Pivot '!$M$50:$M$88</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'!$N$50:$N$88</c:f>
              <c:numCache>
                <c:formatCode>"₹"\ #,##0</c:formatCode>
                <c:ptCount val="36"/>
                <c:pt idx="0">
                  <c:v>407.79</c:v>
                </c:pt>
                <c:pt idx="1">
                  <c:v>368.7700000000001</c:v>
                </c:pt>
                <c:pt idx="2">
                  <c:v>425.6400000000001</c:v>
                </c:pt>
                <c:pt idx="3">
                  <c:v>607.74000000000012</c:v>
                </c:pt>
                <c:pt idx="4">
                  <c:v>398.95000000000005</c:v>
                </c:pt>
                <c:pt idx="5">
                  <c:v>346.95000000000005</c:v>
                </c:pt>
                <c:pt idx="6">
                  <c:v>186.22</c:v>
                </c:pt>
                <c:pt idx="7">
                  <c:v>286.58000000000004</c:v>
                </c:pt>
                <c:pt idx="8">
                  <c:v>467.06999999999994</c:v>
                </c:pt>
                <c:pt idx="9">
                  <c:v>384.79999999999995</c:v>
                </c:pt>
                <c:pt idx="10">
                  <c:v>301.82999999999993</c:v>
                </c:pt>
                <c:pt idx="11">
                  <c:v>502.11000000000007</c:v>
                </c:pt>
                <c:pt idx="12">
                  <c:v>312.19</c:v>
                </c:pt>
                <c:pt idx="13">
                  <c:v>-592.93999999999994</c:v>
                </c:pt>
                <c:pt idx="14">
                  <c:v>374.26</c:v>
                </c:pt>
                <c:pt idx="15">
                  <c:v>296.82</c:v>
                </c:pt>
                <c:pt idx="16">
                  <c:v>89.139999999999944</c:v>
                </c:pt>
                <c:pt idx="17">
                  <c:v>635.16999999999996</c:v>
                </c:pt>
                <c:pt idx="18">
                  <c:v>446.99</c:v>
                </c:pt>
                <c:pt idx="19">
                  <c:v>539.45000000000005</c:v>
                </c:pt>
                <c:pt idx="20">
                  <c:v>364.32</c:v>
                </c:pt>
                <c:pt idx="21">
                  <c:v>299.21999999999997</c:v>
                </c:pt>
                <c:pt idx="22">
                  <c:v>215.45999999999998</c:v>
                </c:pt>
                <c:pt idx="23">
                  <c:v>318.5</c:v>
                </c:pt>
                <c:pt idx="24">
                  <c:v>-501.43</c:v>
                </c:pt>
                <c:pt idx="25">
                  <c:v>-847.7</c:v>
                </c:pt>
                <c:pt idx="26">
                  <c:v>405.98</c:v>
                </c:pt>
                <c:pt idx="27">
                  <c:v>65.38</c:v>
                </c:pt>
                <c:pt idx="28">
                  <c:v>567.31999999999994</c:v>
                </c:pt>
                <c:pt idx="29">
                  <c:v>387.26000000000005</c:v>
                </c:pt>
                <c:pt idx="30">
                  <c:v>362.20000000000005</c:v>
                </c:pt>
                <c:pt idx="31">
                  <c:v>226.64000000000001</c:v>
                </c:pt>
                <c:pt idx="32">
                  <c:v>472.57</c:v>
                </c:pt>
                <c:pt idx="33">
                  <c:v>428.05999999999995</c:v>
                </c:pt>
                <c:pt idx="34">
                  <c:v>338.90999999999997</c:v>
                </c:pt>
                <c:pt idx="35">
                  <c:v>688.4</c:v>
                </c:pt>
              </c:numCache>
            </c:numRef>
          </c:val>
          <c:extLst>
            <c:ext xmlns:c16="http://schemas.microsoft.com/office/drawing/2014/chart" uri="{C3380CC4-5D6E-409C-BE32-E72D297353CC}">
              <c16:uniqueId val="{00000003-AD37-469A-BCC1-880F30614067}"/>
            </c:ext>
          </c:extLst>
        </c:ser>
        <c:ser>
          <c:idx val="1"/>
          <c:order val="1"/>
          <c:tx>
            <c:strRef>
              <c:f>'Pivot '!$O$49</c:f>
              <c:strCache>
                <c:ptCount val="1"/>
                <c:pt idx="0">
                  <c:v>Sum of Sales</c:v>
                </c:pt>
              </c:strCache>
            </c:strRef>
          </c:tx>
          <c:spPr>
            <a:solidFill>
              <a:schemeClr val="accent2"/>
            </a:solidFill>
            <a:ln w="25400">
              <a:noFill/>
            </a:ln>
            <a:effectLst/>
          </c:spPr>
          <c:cat>
            <c:multiLvlStrRef>
              <c:f>'Pivot '!$M$50:$M$88</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'!$O$50:$O$88</c:f>
              <c:numCache>
                <c:formatCode>"₹"\ #,##0;[Red]"₹"\ #,##0</c:formatCode>
                <c:ptCount val="36"/>
                <c:pt idx="0">
                  <c:v>3580.13</c:v>
                </c:pt>
                <c:pt idx="1">
                  <c:v>2585.7800000000002</c:v>
                </c:pt>
                <c:pt idx="2">
                  <c:v>3328.3700000000003</c:v>
                </c:pt>
                <c:pt idx="3">
                  <c:v>3582.2499999999991</c:v>
                </c:pt>
                <c:pt idx="4">
                  <c:v>2584.6100000000006</c:v>
                </c:pt>
                <c:pt idx="5">
                  <c:v>3377.150000000001</c:v>
                </c:pt>
                <c:pt idx="6">
                  <c:v>1540.8899999999999</c:v>
                </c:pt>
                <c:pt idx="7">
                  <c:v>2833.47</c:v>
                </c:pt>
                <c:pt idx="8">
                  <c:v>3452.26</c:v>
                </c:pt>
                <c:pt idx="9">
                  <c:v>3257.7299999999996</c:v>
                </c:pt>
                <c:pt idx="10">
                  <c:v>2145.5700000000002</c:v>
                </c:pt>
                <c:pt idx="11">
                  <c:v>3219.37</c:v>
                </c:pt>
                <c:pt idx="12">
                  <c:v>2220.38</c:v>
                </c:pt>
                <c:pt idx="13">
                  <c:v>3640.21</c:v>
                </c:pt>
                <c:pt idx="14">
                  <c:v>3464.309999999999</c:v>
                </c:pt>
                <c:pt idx="15">
                  <c:v>2527.5300000000002</c:v>
                </c:pt>
                <c:pt idx="16">
                  <c:v>4843.9599999999991</c:v>
                </c:pt>
                <c:pt idx="17">
                  <c:v>3720.9100000000003</c:v>
                </c:pt>
                <c:pt idx="18">
                  <c:v>2560.9400000000005</c:v>
                </c:pt>
                <c:pt idx="19">
                  <c:v>3703.5699999999997</c:v>
                </c:pt>
                <c:pt idx="20">
                  <c:v>2427.9799999999996</c:v>
                </c:pt>
                <c:pt idx="21">
                  <c:v>1730.56</c:v>
                </c:pt>
                <c:pt idx="22">
                  <c:v>2276.5100000000002</c:v>
                </c:pt>
                <c:pt idx="23">
                  <c:v>3060.31</c:v>
                </c:pt>
                <c:pt idx="24">
                  <c:v>2651.5199999999995</c:v>
                </c:pt>
                <c:pt idx="25">
                  <c:v>2376.42</c:v>
                </c:pt>
                <c:pt idx="26">
                  <c:v>2391.88</c:v>
                </c:pt>
                <c:pt idx="27">
                  <c:v>682.42000000000007</c:v>
                </c:pt>
                <c:pt idx="28">
                  <c:v>4686.78</c:v>
                </c:pt>
                <c:pt idx="29">
                  <c:v>2915.9399999999996</c:v>
                </c:pt>
                <c:pt idx="30">
                  <c:v>2323.6700000000005</c:v>
                </c:pt>
                <c:pt idx="31">
                  <c:v>2232.1899999999996</c:v>
                </c:pt>
                <c:pt idx="32">
                  <c:v>3275.76</c:v>
                </c:pt>
                <c:pt idx="33">
                  <c:v>2869.2500000000005</c:v>
                </c:pt>
                <c:pt idx="34">
                  <c:v>2562.4299999999998</c:v>
                </c:pt>
                <c:pt idx="35">
                  <c:v>4486.9100000000008</c:v>
                </c:pt>
              </c:numCache>
            </c:numRef>
          </c:val>
          <c:extLst>
            <c:ext xmlns:c16="http://schemas.microsoft.com/office/drawing/2014/chart" uri="{C3380CC4-5D6E-409C-BE32-E72D297353CC}">
              <c16:uniqueId val="{00000004-AD37-469A-BCC1-880F30614067}"/>
            </c:ext>
          </c:extLst>
        </c:ser>
        <c:dLbls>
          <c:showLegendKey val="0"/>
          <c:showVal val="0"/>
          <c:showCatName val="0"/>
          <c:showSerName val="0"/>
          <c:showPercent val="0"/>
          <c:showBubbleSize val="0"/>
        </c:dLbls>
        <c:axId val="1835874192"/>
        <c:axId val="1835863152"/>
      </c:areaChart>
      <c:catAx>
        <c:axId val="18358741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863152"/>
        <c:crosses val="autoZero"/>
        <c:auto val="1"/>
        <c:lblAlgn val="ctr"/>
        <c:lblOffset val="100"/>
        <c:noMultiLvlLbl val="0"/>
      </c:catAx>
      <c:valAx>
        <c:axId val="1835863152"/>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87419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!PivotTable12</c:name>
    <c:fmtId val="0"/>
  </c:pivotSource>
  <c:chart>
    <c:autoTitleDeleted val="0"/>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'!$W$49</c:f>
              <c:strCache>
                <c:ptCount val="1"/>
                <c:pt idx="0">
                  <c:v>Sum of Profit</c:v>
                </c:pt>
              </c:strCache>
            </c:strRef>
          </c:tx>
          <c:spPr>
            <a:solidFill>
              <a:schemeClr val="accent1"/>
            </a:solidFill>
            <a:ln w="25400">
              <a:noFill/>
            </a:ln>
            <a:effectLst/>
          </c:spPr>
          <c:cat>
            <c:multiLvlStrRef>
              <c:f>'Pivot '!$V$50:$V$88</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'!$W$50:$W$88</c:f>
              <c:numCache>
                <c:formatCode>"₹"\ #,##0</c:formatCode>
                <c:ptCount val="36"/>
                <c:pt idx="0">
                  <c:v>395.35</c:v>
                </c:pt>
                <c:pt idx="1">
                  <c:v>298.18</c:v>
                </c:pt>
                <c:pt idx="2">
                  <c:v>-148.78000000000011</c:v>
                </c:pt>
                <c:pt idx="3">
                  <c:v>440.18999999999994</c:v>
                </c:pt>
                <c:pt idx="4">
                  <c:v>360.29</c:v>
                </c:pt>
                <c:pt idx="5">
                  <c:v>471.1</c:v>
                </c:pt>
                <c:pt idx="6">
                  <c:v>208.78000000000003</c:v>
                </c:pt>
                <c:pt idx="7">
                  <c:v>363.08000000000004</c:v>
                </c:pt>
                <c:pt idx="8">
                  <c:v>552.55999999999995</c:v>
                </c:pt>
                <c:pt idx="9">
                  <c:v>-221.92000000000007</c:v>
                </c:pt>
                <c:pt idx="10">
                  <c:v>316.06999999999994</c:v>
                </c:pt>
                <c:pt idx="11">
                  <c:v>310.79999999999995</c:v>
                </c:pt>
                <c:pt idx="12">
                  <c:v>522.58999999999992</c:v>
                </c:pt>
                <c:pt idx="13">
                  <c:v>213.41</c:v>
                </c:pt>
                <c:pt idx="14">
                  <c:v>275.45999999999998</c:v>
                </c:pt>
                <c:pt idx="15">
                  <c:v>-32.04999999999999</c:v>
                </c:pt>
                <c:pt idx="16">
                  <c:v>300.17</c:v>
                </c:pt>
                <c:pt idx="17">
                  <c:v>176.86999999999998</c:v>
                </c:pt>
                <c:pt idx="18">
                  <c:v>275.06</c:v>
                </c:pt>
                <c:pt idx="19">
                  <c:v>-1680.11</c:v>
                </c:pt>
                <c:pt idx="20">
                  <c:v>408.73</c:v>
                </c:pt>
                <c:pt idx="21">
                  <c:v>549.63</c:v>
                </c:pt>
                <c:pt idx="22">
                  <c:v>596.41999999999996</c:v>
                </c:pt>
                <c:pt idx="23">
                  <c:v>348.48</c:v>
                </c:pt>
                <c:pt idx="24">
                  <c:v>328.86</c:v>
                </c:pt>
                <c:pt idx="25">
                  <c:v>637.6</c:v>
                </c:pt>
                <c:pt idx="26">
                  <c:v>637.14</c:v>
                </c:pt>
                <c:pt idx="27">
                  <c:v>234.88</c:v>
                </c:pt>
                <c:pt idx="28">
                  <c:v>532.93000000000006</c:v>
                </c:pt>
                <c:pt idx="29">
                  <c:v>786.2600000000001</c:v>
                </c:pt>
                <c:pt idx="30">
                  <c:v>451.73</c:v>
                </c:pt>
                <c:pt idx="31">
                  <c:v>271.28000000000003</c:v>
                </c:pt>
                <c:pt idx="32">
                  <c:v>385.36</c:v>
                </c:pt>
                <c:pt idx="33">
                  <c:v>250.89</c:v>
                </c:pt>
                <c:pt idx="34">
                  <c:v>543.63</c:v>
                </c:pt>
                <c:pt idx="35">
                  <c:v>289.88</c:v>
                </c:pt>
              </c:numCache>
            </c:numRef>
          </c:val>
          <c:extLst>
            <c:ext xmlns:c16="http://schemas.microsoft.com/office/drawing/2014/chart" uri="{C3380CC4-5D6E-409C-BE32-E72D297353CC}">
              <c16:uniqueId val="{00000000-485B-45A5-8132-5D7A9B9DF832}"/>
            </c:ext>
          </c:extLst>
        </c:ser>
        <c:ser>
          <c:idx val="1"/>
          <c:order val="1"/>
          <c:tx>
            <c:strRef>
              <c:f>'Pivot '!$X$49</c:f>
              <c:strCache>
                <c:ptCount val="1"/>
                <c:pt idx="0">
                  <c:v>Sum of Sales</c:v>
                </c:pt>
              </c:strCache>
            </c:strRef>
          </c:tx>
          <c:spPr>
            <a:solidFill>
              <a:schemeClr val="accent2"/>
            </a:solidFill>
            <a:ln w="25400">
              <a:noFill/>
            </a:ln>
            <a:effectLst/>
          </c:spPr>
          <c:cat>
            <c:multiLvlStrRef>
              <c:f>'Pivot '!$V$50:$V$88</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'!$X$50:$X$88</c:f>
              <c:numCache>
                <c:formatCode>"₹"\ #,##0;[Red]"₹"\ #,##0</c:formatCode>
                <c:ptCount val="36"/>
                <c:pt idx="0">
                  <c:v>3061.52</c:v>
                </c:pt>
                <c:pt idx="1">
                  <c:v>2673.79</c:v>
                </c:pt>
                <c:pt idx="2">
                  <c:v>2984.39</c:v>
                </c:pt>
                <c:pt idx="3">
                  <c:v>4040.6899999999991</c:v>
                </c:pt>
                <c:pt idx="4">
                  <c:v>2687.1800000000003</c:v>
                </c:pt>
                <c:pt idx="5">
                  <c:v>3168.6</c:v>
                </c:pt>
                <c:pt idx="6">
                  <c:v>1609.59</c:v>
                </c:pt>
                <c:pt idx="7">
                  <c:v>2746.1</c:v>
                </c:pt>
                <c:pt idx="8">
                  <c:v>3339.1</c:v>
                </c:pt>
                <c:pt idx="9">
                  <c:v>1866.72</c:v>
                </c:pt>
                <c:pt idx="10">
                  <c:v>2703.9500000000003</c:v>
                </c:pt>
                <c:pt idx="11">
                  <c:v>2156.3399999999997</c:v>
                </c:pt>
                <c:pt idx="12">
                  <c:v>3118.13</c:v>
                </c:pt>
                <c:pt idx="13">
                  <c:v>1367.53</c:v>
                </c:pt>
                <c:pt idx="14">
                  <c:v>2331.5099999999998</c:v>
                </c:pt>
                <c:pt idx="15">
                  <c:v>3501.4900000000002</c:v>
                </c:pt>
                <c:pt idx="16">
                  <c:v>2149.2800000000007</c:v>
                </c:pt>
                <c:pt idx="17">
                  <c:v>1184.8499999999999</c:v>
                </c:pt>
                <c:pt idx="18">
                  <c:v>2523.8399999999997</c:v>
                </c:pt>
                <c:pt idx="19">
                  <c:v>2824.0199999999995</c:v>
                </c:pt>
                <c:pt idx="20">
                  <c:v>2241.25</c:v>
                </c:pt>
                <c:pt idx="21">
                  <c:v>4292.78</c:v>
                </c:pt>
                <c:pt idx="22">
                  <c:v>4696.1999999999989</c:v>
                </c:pt>
                <c:pt idx="23">
                  <c:v>3026.7700000000004</c:v>
                </c:pt>
                <c:pt idx="24">
                  <c:v>2456.8999999999996</c:v>
                </c:pt>
                <c:pt idx="25">
                  <c:v>3317.87</c:v>
                </c:pt>
                <c:pt idx="26">
                  <c:v>4635.3900000000012</c:v>
                </c:pt>
                <c:pt idx="27">
                  <c:v>2376.3900000000003</c:v>
                </c:pt>
                <c:pt idx="28">
                  <c:v>3676.92</c:v>
                </c:pt>
                <c:pt idx="29">
                  <c:v>5735.6699999999992</c:v>
                </c:pt>
                <c:pt idx="30">
                  <c:v>3918.7200000000003</c:v>
                </c:pt>
                <c:pt idx="31">
                  <c:v>2110.85</c:v>
                </c:pt>
                <c:pt idx="32">
                  <c:v>3083.1499999999996</c:v>
                </c:pt>
                <c:pt idx="33">
                  <c:v>2213.87</c:v>
                </c:pt>
                <c:pt idx="34">
                  <c:v>4966.5899999999992</c:v>
                </c:pt>
                <c:pt idx="35">
                  <c:v>2245.09</c:v>
                </c:pt>
              </c:numCache>
            </c:numRef>
          </c:val>
          <c:extLst>
            <c:ext xmlns:c16="http://schemas.microsoft.com/office/drawing/2014/chart" uri="{C3380CC4-5D6E-409C-BE32-E72D297353CC}">
              <c16:uniqueId val="{00000001-485B-45A5-8132-5D7A9B9DF832}"/>
            </c:ext>
          </c:extLst>
        </c:ser>
        <c:dLbls>
          <c:showLegendKey val="0"/>
          <c:showVal val="0"/>
          <c:showCatName val="0"/>
          <c:showSerName val="0"/>
          <c:showPercent val="0"/>
          <c:showBubbleSize val="0"/>
        </c:dLbls>
        <c:axId val="1835888112"/>
        <c:axId val="1835888592"/>
      </c:areaChart>
      <c:catAx>
        <c:axId val="18358881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888592"/>
        <c:crosses val="autoZero"/>
        <c:auto val="1"/>
        <c:lblAlgn val="ctr"/>
        <c:lblOffset val="100"/>
        <c:noMultiLvlLbl val="0"/>
      </c:catAx>
      <c:valAx>
        <c:axId val="1835888592"/>
        <c:scaling>
          <c:orientation val="minMax"/>
        </c:scaling>
        <c:delete val="0"/>
        <c:axPos val="l"/>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88811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!PivotTable1</c:name>
    <c:fmtId val="12"/>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prstDash val="solid"/>
            <a:round/>
          </a:ln>
          <a:effectLst/>
        </c:spPr>
        <c:marker>
          <c:symbol val="circle"/>
          <c:size val="5"/>
          <c:spPr>
            <a:solidFill>
              <a:schemeClr val="tx1">
                <a:lumMod val="85000"/>
                <a:lumOff val="15000"/>
              </a:schemeClr>
            </a:solidFill>
            <a:ln w="6350" cap="rnd">
              <a:solidFill>
                <a:schemeClr val="tx1">
                  <a:lumMod val="75000"/>
                  <a:lumOff val="2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prstDash val="solid"/>
            <a:round/>
          </a:ln>
          <a:effectLst/>
        </c:spPr>
        <c:marker>
          <c:symbol val="circle"/>
          <c:size val="5"/>
          <c:spPr>
            <a:solidFill>
              <a:schemeClr val="tx2"/>
            </a:solidFill>
            <a:ln w="3175">
              <a:solidFill>
                <a:schemeClr val="tx1">
                  <a:lumMod val="75000"/>
                  <a:lumOff val="25000"/>
                </a:schemeClr>
              </a:solidFill>
            </a:ln>
            <a:effectLst/>
          </c:spPr>
        </c:marker>
      </c:pivotFmt>
    </c:pivotFmts>
    <c:plotArea>
      <c:layout/>
      <c:lineChart>
        <c:grouping val="standard"/>
        <c:varyColors val="0"/>
        <c:ser>
          <c:idx val="0"/>
          <c:order val="0"/>
          <c:tx>
            <c:strRef>
              <c:f>'Pivot '!$B$3</c:f>
              <c:strCache>
                <c:ptCount val="1"/>
                <c:pt idx="0">
                  <c:v>Total</c:v>
                </c:pt>
              </c:strCache>
            </c:strRef>
          </c:tx>
          <c:spPr>
            <a:ln w="28575" cap="rnd">
              <a:solidFill>
                <a:schemeClr val="accent1"/>
              </a:solidFill>
              <a:prstDash val="solid"/>
              <a:round/>
            </a:ln>
            <a:effectLst/>
          </c:spPr>
          <c:marker>
            <c:symbol val="circle"/>
            <c:size val="5"/>
            <c:spPr>
              <a:solidFill>
                <a:schemeClr val="tx1">
                  <a:lumMod val="85000"/>
                  <a:lumOff val="15000"/>
                </a:schemeClr>
              </a:solidFill>
              <a:ln w="6350" cap="rnd">
                <a:solidFill>
                  <a:schemeClr val="tx1">
                    <a:lumMod val="75000"/>
                    <a:lumOff val="25000"/>
                  </a:schemeClr>
                </a:solidFill>
                <a:round/>
              </a:ln>
              <a:effectLst/>
            </c:spPr>
          </c:marker>
          <c:dPt>
            <c:idx val="28"/>
            <c:marker>
              <c:symbol val="circle"/>
              <c:size val="5"/>
              <c:spPr>
                <a:solidFill>
                  <a:schemeClr val="tx2"/>
                </a:solidFill>
                <a:ln w="3175">
                  <a:solidFill>
                    <a:schemeClr val="tx1">
                      <a:lumMod val="75000"/>
                      <a:lumOff val="25000"/>
                    </a:schemeClr>
                  </a:solidFill>
                </a:ln>
                <a:effectLst/>
              </c:spPr>
            </c:marker>
            <c:bubble3D val="0"/>
            <c:spPr>
              <a:ln w="28575" cap="rnd">
                <a:solidFill>
                  <a:schemeClr val="accent1"/>
                </a:solidFill>
                <a:prstDash val="solid"/>
                <a:round/>
              </a:ln>
              <a:effectLst/>
            </c:spPr>
            <c:extLst>
              <c:ext xmlns:c16="http://schemas.microsoft.com/office/drawing/2014/chart" uri="{C3380CC4-5D6E-409C-BE32-E72D297353CC}">
                <c16:uniqueId val="{00000009-663F-4FE6-9DE6-9FAC7A2E3DC7}"/>
              </c:ext>
            </c:extLst>
          </c:dPt>
          <c:trendline>
            <c:spPr>
              <a:ln w="19050" cap="rnd">
                <a:solidFill>
                  <a:schemeClr val="accent1"/>
                </a:solidFill>
                <a:prstDash val="sysDot"/>
              </a:ln>
              <a:effectLst/>
            </c:spPr>
            <c:trendlineType val="linear"/>
            <c:dispRSqr val="0"/>
            <c:dispEq val="0"/>
          </c:trendline>
          <c:trendline>
            <c:spPr>
              <a:ln w="19050" cap="rnd">
                <a:noFill/>
                <a:prstDash val="sysDot"/>
              </a:ln>
              <a:effectLst/>
            </c:spPr>
            <c:trendlineType val="movingAvg"/>
            <c:period val="2"/>
            <c:dispRSqr val="0"/>
            <c:dispEq val="0"/>
          </c:trendline>
          <c:cat>
            <c:multiLvlStrRef>
              <c:f>'Pivot '!$A$4:$A$42</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'!$B$4:$B$42</c:f>
              <c:numCache>
                <c:formatCode>#,##0</c:formatCode>
                <c:ptCount val="36"/>
                <c:pt idx="0">
                  <c:v>8960.220000000003</c:v>
                </c:pt>
                <c:pt idx="1">
                  <c:v>6755.0999999999985</c:v>
                </c:pt>
                <c:pt idx="2">
                  <c:v>10437.629999999999</c:v>
                </c:pt>
                <c:pt idx="3">
                  <c:v>10463.530000000002</c:v>
                </c:pt>
                <c:pt idx="4">
                  <c:v>9592.98</c:v>
                </c:pt>
                <c:pt idx="5">
                  <c:v>9199.08</c:v>
                </c:pt>
                <c:pt idx="6">
                  <c:v>5592.42</c:v>
                </c:pt>
                <c:pt idx="7">
                  <c:v>8787.4199999999983</c:v>
                </c:pt>
                <c:pt idx="8">
                  <c:v>8232.34</c:v>
                </c:pt>
                <c:pt idx="9">
                  <c:v>8046.7599999999993</c:v>
                </c:pt>
                <c:pt idx="10">
                  <c:v>6141.55</c:v>
                </c:pt>
                <c:pt idx="11">
                  <c:v>7969.6799999999985</c:v>
                </c:pt>
                <c:pt idx="12">
                  <c:v>7886.1699999999992</c:v>
                </c:pt>
                <c:pt idx="13">
                  <c:v>8883.39</c:v>
                </c:pt>
                <c:pt idx="14">
                  <c:v>8339</c:v>
                </c:pt>
                <c:pt idx="15">
                  <c:v>9973.239999999998</c:v>
                </c:pt>
                <c:pt idx="16">
                  <c:v>9853.8800000000028</c:v>
                </c:pt>
                <c:pt idx="17">
                  <c:v>7628.4299999999994</c:v>
                </c:pt>
                <c:pt idx="18">
                  <c:v>5612.4300000000012</c:v>
                </c:pt>
                <c:pt idx="19">
                  <c:v>8880.7599999999984</c:v>
                </c:pt>
                <c:pt idx="20">
                  <c:v>7293.3699999999981</c:v>
                </c:pt>
                <c:pt idx="21">
                  <c:v>7166.62</c:v>
                </c:pt>
                <c:pt idx="22">
                  <c:v>9753.02</c:v>
                </c:pt>
                <c:pt idx="23">
                  <c:v>8454.1000000000022</c:v>
                </c:pt>
                <c:pt idx="24">
                  <c:v>6940.1200000000008</c:v>
                </c:pt>
                <c:pt idx="25">
                  <c:v>8892.51</c:v>
                </c:pt>
                <c:pt idx="26">
                  <c:v>9710.4299999999985</c:v>
                </c:pt>
                <c:pt idx="27">
                  <c:v>5801.36</c:v>
                </c:pt>
                <c:pt idx="28">
                  <c:v>11781.979999999996</c:v>
                </c:pt>
                <c:pt idx="29">
                  <c:v>9657.5499999999993</c:v>
                </c:pt>
                <c:pt idx="30">
                  <c:v>8768.0600000000013</c:v>
                </c:pt>
                <c:pt idx="31">
                  <c:v>5744.99</c:v>
                </c:pt>
                <c:pt idx="32">
                  <c:v>7429.38</c:v>
                </c:pt>
                <c:pt idx="33">
                  <c:v>6761.1999999999989</c:v>
                </c:pt>
                <c:pt idx="34">
                  <c:v>10838.849999999999</c:v>
                </c:pt>
                <c:pt idx="35">
                  <c:v>9168.75</c:v>
                </c:pt>
              </c:numCache>
            </c:numRef>
          </c:val>
          <c:smooth val="1"/>
          <c:extLst>
            <c:ext xmlns:c16="http://schemas.microsoft.com/office/drawing/2014/chart" uri="{C3380CC4-5D6E-409C-BE32-E72D297353CC}">
              <c16:uniqueId val="{00000000-663F-4FE6-9DE6-9FAC7A2E3DC7}"/>
            </c:ext>
          </c:extLst>
        </c:ser>
        <c:dLbls>
          <c:showLegendKey val="0"/>
          <c:showVal val="0"/>
          <c:showCatName val="0"/>
          <c:showSerName val="0"/>
          <c:showPercent val="0"/>
          <c:showBubbleSize val="0"/>
        </c:dLbls>
        <c:marker val="1"/>
        <c:smooth val="0"/>
        <c:axId val="667696367"/>
        <c:axId val="667680047"/>
      </c:lineChart>
      <c:catAx>
        <c:axId val="667696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1" i="0" u="none" strike="noStrike" kern="1200" baseline="0">
                <a:solidFill>
                  <a:schemeClr val="tx1">
                    <a:lumMod val="65000"/>
                    <a:lumOff val="35000"/>
                  </a:schemeClr>
                </a:solidFill>
                <a:latin typeface="+mn-lt"/>
                <a:ea typeface="+mn-ea"/>
                <a:cs typeface="+mn-cs"/>
              </a:defRPr>
            </a:pPr>
            <a:endParaRPr lang="en-US"/>
          </a:p>
        </c:txPr>
        <c:crossAx val="667680047"/>
        <c:crosses val="autoZero"/>
        <c:auto val="1"/>
        <c:lblAlgn val="ctr"/>
        <c:lblOffset val="100"/>
        <c:noMultiLvlLbl val="0"/>
      </c:catAx>
      <c:valAx>
        <c:axId val="6676800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667696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!PivotTable2</c:name>
    <c:fmtId val="21"/>
  </c:pivotSource>
  <c:chart>
    <c:autoTitleDeleted val="0"/>
    <c:pivotFmts>
      <c:pivotFmt>
        <c:idx val="0"/>
        <c:spPr>
          <a:solidFill>
            <a:schemeClr val="accent1"/>
          </a:solidFill>
          <a:ln w="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0">
            <a:solidFill>
              <a:schemeClr val="lt1"/>
            </a:solidFill>
          </a:ln>
          <a:effectLst/>
        </c:spPr>
      </c:pivotFmt>
      <c:pivotFmt>
        <c:idx val="4"/>
        <c:spPr>
          <a:solidFill>
            <a:schemeClr val="accent1"/>
          </a:solidFill>
          <a:ln w="0">
            <a:solidFill>
              <a:schemeClr val="lt1"/>
            </a:solidFill>
          </a:ln>
          <a:effectLst/>
        </c:spPr>
      </c:pivotFmt>
      <c:pivotFmt>
        <c:idx val="5"/>
        <c:spPr>
          <a:solidFill>
            <a:schemeClr val="accent1"/>
          </a:solidFill>
          <a:ln w="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CD6209"/>
          </a:solidFill>
          <a:ln w="0">
            <a:noFill/>
          </a:ln>
          <a:effectLst/>
        </c:spPr>
      </c:pivotFmt>
      <c:pivotFmt>
        <c:idx val="12"/>
        <c:spPr>
          <a:solidFill>
            <a:srgbClr val="888888"/>
          </a:solidFill>
          <a:ln w="0">
            <a:noFill/>
          </a:ln>
          <a:effectLst/>
        </c:spPr>
      </c:pivotFmt>
      <c:pivotFmt>
        <c:idx val="13"/>
        <c:spPr>
          <a:solidFill>
            <a:schemeClr val="accent1">
              <a:lumMod val="75000"/>
            </a:schemeClr>
          </a:solidFill>
          <a:ln w="0">
            <a:noFill/>
          </a:ln>
          <a:effectLst/>
        </c:spPr>
      </c:pivotFmt>
      <c:pivotFmt>
        <c:idx val="14"/>
        <c:spPr>
          <a:solidFill>
            <a:schemeClr val="accent1">
              <a:lumMod val="75000"/>
            </a:schemeClr>
          </a:solidFill>
          <a:ln w="19050">
            <a:noFill/>
          </a:ln>
          <a:effectLst/>
          <a:scene3d>
            <a:camera prst="orthographicFront"/>
            <a:lightRig rig="threePt" dir="t"/>
          </a:scene3d>
          <a:sp3d prstMaterial="dkEdg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lumMod val="75000"/>
            </a:schemeClr>
          </a:solidFill>
          <a:ln w="19050">
            <a:noFill/>
          </a:ln>
          <a:effectLst/>
          <a:scene3d>
            <a:camera prst="orthographicFront"/>
            <a:lightRig rig="threePt" dir="t"/>
          </a:scene3d>
          <a:sp3d prstMaterial="dkEdge"/>
        </c:spPr>
      </c:pivotFmt>
      <c:pivotFmt>
        <c:idx val="16"/>
        <c:spPr>
          <a:solidFill>
            <a:schemeClr val="bg1">
              <a:lumMod val="65000"/>
            </a:schemeClr>
          </a:solidFill>
          <a:ln w="19050">
            <a:noFill/>
          </a:ln>
          <a:effectLst/>
          <a:scene3d>
            <a:camera prst="orthographicFront"/>
            <a:lightRig rig="threePt" dir="t"/>
          </a:scene3d>
          <a:sp3d prstMaterial="dkEdge"/>
        </c:spPr>
      </c:pivotFmt>
      <c:pivotFmt>
        <c:idx val="17"/>
        <c:spPr>
          <a:solidFill>
            <a:srgbClr val="002060"/>
          </a:solidFill>
          <a:ln w="19050">
            <a:noFill/>
          </a:ln>
          <a:effectLst/>
          <a:scene3d>
            <a:camera prst="orthographicFront"/>
            <a:lightRig rig="threePt" dir="t"/>
          </a:scene3d>
          <a:sp3d prstMaterial="dkEdge"/>
        </c:spPr>
      </c:pivotFmt>
    </c:pivotFmts>
    <c:plotArea>
      <c:layout/>
      <c:doughnutChart>
        <c:varyColors val="1"/>
        <c:ser>
          <c:idx val="0"/>
          <c:order val="0"/>
          <c:tx>
            <c:strRef>
              <c:f>'Pivot '!$L$3</c:f>
              <c:strCache>
                <c:ptCount val="1"/>
                <c:pt idx="0">
                  <c:v>Sales </c:v>
                </c:pt>
              </c:strCache>
            </c:strRef>
          </c:tx>
          <c:spPr>
            <a:ln w="0">
              <a:noFill/>
            </a:ln>
          </c:spPr>
          <c:dPt>
            <c:idx val="0"/>
            <c:bubble3D val="0"/>
            <c:spPr>
              <a:solidFill>
                <a:srgbClr val="CD6209"/>
              </a:solidFill>
              <a:ln w="0">
                <a:noFill/>
              </a:ln>
              <a:effectLst/>
            </c:spPr>
            <c:extLst>
              <c:ext xmlns:c16="http://schemas.microsoft.com/office/drawing/2014/chart" uri="{C3380CC4-5D6E-409C-BE32-E72D297353CC}">
                <c16:uniqueId val="{00000001-F623-4C5D-9FE2-8DFE228A53FE}"/>
              </c:ext>
            </c:extLst>
          </c:dPt>
          <c:dPt>
            <c:idx val="1"/>
            <c:bubble3D val="0"/>
            <c:spPr>
              <a:solidFill>
                <a:srgbClr val="888888"/>
              </a:solidFill>
              <a:ln w="0">
                <a:noFill/>
              </a:ln>
              <a:effectLst/>
            </c:spPr>
            <c:extLst>
              <c:ext xmlns:c16="http://schemas.microsoft.com/office/drawing/2014/chart" uri="{C3380CC4-5D6E-409C-BE32-E72D297353CC}">
                <c16:uniqueId val="{00000003-F623-4C5D-9FE2-8DFE228A53FE}"/>
              </c:ext>
            </c:extLst>
          </c:dPt>
          <c:dPt>
            <c:idx val="2"/>
            <c:bubble3D val="0"/>
            <c:spPr>
              <a:solidFill>
                <a:schemeClr val="accent1">
                  <a:lumMod val="75000"/>
                </a:schemeClr>
              </a:solidFill>
              <a:ln w="0">
                <a:noFill/>
              </a:ln>
              <a:effectLst/>
            </c:spPr>
            <c:extLst>
              <c:ext xmlns:c16="http://schemas.microsoft.com/office/drawing/2014/chart" uri="{C3380CC4-5D6E-409C-BE32-E72D297353CC}">
                <c16:uniqueId val="{00000005-F623-4C5D-9FE2-8DFE228A53FE}"/>
              </c:ext>
            </c:extLst>
          </c:dPt>
          <c:cat>
            <c:strRef>
              <c:f>'Pivot '!$K$4:$K$7</c:f>
              <c:strCache>
                <c:ptCount val="3"/>
                <c:pt idx="0">
                  <c:v>Consumer</c:v>
                </c:pt>
                <c:pt idx="1">
                  <c:v>Corporate</c:v>
                </c:pt>
                <c:pt idx="2">
                  <c:v>Home Office</c:v>
                </c:pt>
              </c:strCache>
            </c:strRef>
          </c:cat>
          <c:val>
            <c:numRef>
              <c:f>'Pivot '!$L$4:$L$7</c:f>
              <c:numCache>
                <c:formatCode>"₹"\ #,##0.00</c:formatCode>
                <c:ptCount val="3"/>
                <c:pt idx="0">
                  <c:v>105714.36000000004</c:v>
                </c:pt>
                <c:pt idx="1">
                  <c:v>98430.199999999939</c:v>
                </c:pt>
                <c:pt idx="2">
                  <c:v>97253.74000000002</c:v>
                </c:pt>
              </c:numCache>
            </c:numRef>
          </c:val>
          <c:extLst>
            <c:ext xmlns:c16="http://schemas.microsoft.com/office/drawing/2014/chart" uri="{C3380CC4-5D6E-409C-BE32-E72D297353CC}">
              <c16:uniqueId val="{00000006-F623-4C5D-9FE2-8DFE228A53FE}"/>
            </c:ext>
          </c:extLst>
        </c:ser>
        <c:ser>
          <c:idx val="1"/>
          <c:order val="1"/>
          <c:tx>
            <c:strRef>
              <c:f>'Pivot '!$M$3</c:f>
              <c:strCache>
                <c:ptCount val="1"/>
                <c:pt idx="0">
                  <c:v>Profits</c:v>
                </c:pt>
              </c:strCache>
            </c:strRef>
          </c:tx>
          <c:spPr>
            <a:solidFill>
              <a:schemeClr val="accent1">
                <a:lumMod val="75000"/>
              </a:schemeClr>
            </a:solidFill>
            <a:ln>
              <a:noFill/>
            </a:ln>
            <a:effectLst/>
            <a:scene3d>
              <a:camera prst="orthographicFront"/>
              <a:lightRig rig="threePt" dir="t"/>
            </a:scene3d>
            <a:sp3d prstMaterial="dkEdge"/>
          </c:spPr>
          <c:dPt>
            <c:idx val="0"/>
            <c:bubble3D val="0"/>
            <c:spPr>
              <a:solidFill>
                <a:schemeClr val="accent6">
                  <a:lumMod val="75000"/>
                </a:schemeClr>
              </a:solidFill>
              <a:ln w="19050">
                <a:noFill/>
              </a:ln>
              <a:effectLst/>
              <a:scene3d>
                <a:camera prst="orthographicFront"/>
                <a:lightRig rig="threePt" dir="t"/>
              </a:scene3d>
              <a:sp3d prstMaterial="dkEdge"/>
            </c:spPr>
            <c:extLst>
              <c:ext xmlns:c16="http://schemas.microsoft.com/office/drawing/2014/chart" uri="{C3380CC4-5D6E-409C-BE32-E72D297353CC}">
                <c16:uniqueId val="{00000008-F623-4C5D-9FE2-8DFE228A53FE}"/>
              </c:ext>
            </c:extLst>
          </c:dPt>
          <c:dPt>
            <c:idx val="1"/>
            <c:bubble3D val="0"/>
            <c:spPr>
              <a:solidFill>
                <a:schemeClr val="bg1">
                  <a:lumMod val="65000"/>
                </a:schemeClr>
              </a:solidFill>
              <a:ln w="19050">
                <a:noFill/>
              </a:ln>
              <a:effectLst/>
              <a:scene3d>
                <a:camera prst="orthographicFront"/>
                <a:lightRig rig="threePt" dir="t"/>
              </a:scene3d>
              <a:sp3d prstMaterial="dkEdge"/>
            </c:spPr>
            <c:extLst>
              <c:ext xmlns:c16="http://schemas.microsoft.com/office/drawing/2014/chart" uri="{C3380CC4-5D6E-409C-BE32-E72D297353CC}">
                <c16:uniqueId val="{0000000A-F623-4C5D-9FE2-8DFE228A53FE}"/>
              </c:ext>
            </c:extLst>
          </c:dPt>
          <c:dPt>
            <c:idx val="2"/>
            <c:bubble3D val="0"/>
            <c:spPr>
              <a:solidFill>
                <a:srgbClr val="002060"/>
              </a:solidFill>
              <a:ln w="19050">
                <a:noFill/>
              </a:ln>
              <a:effectLst/>
              <a:scene3d>
                <a:camera prst="orthographicFront"/>
                <a:lightRig rig="threePt" dir="t"/>
              </a:scene3d>
              <a:sp3d prstMaterial="dkEdge"/>
            </c:spPr>
            <c:extLst>
              <c:ext xmlns:c16="http://schemas.microsoft.com/office/drawing/2014/chart" uri="{C3380CC4-5D6E-409C-BE32-E72D297353CC}">
                <c16:uniqueId val="{0000000C-F623-4C5D-9FE2-8DFE228A53FE}"/>
              </c:ext>
            </c:extLst>
          </c:dPt>
          <c:cat>
            <c:strRef>
              <c:f>'Pivot '!$K$4:$K$7</c:f>
              <c:strCache>
                <c:ptCount val="3"/>
                <c:pt idx="0">
                  <c:v>Consumer</c:v>
                </c:pt>
                <c:pt idx="1">
                  <c:v>Corporate</c:v>
                </c:pt>
                <c:pt idx="2">
                  <c:v>Home Office</c:v>
                </c:pt>
              </c:strCache>
            </c:strRef>
          </c:cat>
          <c:val>
            <c:numRef>
              <c:f>'Pivot '!$M$4:$M$7</c:f>
              <c:numCache>
                <c:formatCode>"₹"\ #,##0.00</c:formatCode>
                <c:ptCount val="3"/>
                <c:pt idx="0">
                  <c:v>10660.210000000001</c:v>
                </c:pt>
                <c:pt idx="1">
                  <c:v>9348.42</c:v>
                </c:pt>
                <c:pt idx="2">
                  <c:v>11973.669999999995</c:v>
                </c:pt>
              </c:numCache>
            </c:numRef>
          </c:val>
          <c:extLst>
            <c:ext xmlns:c16="http://schemas.microsoft.com/office/drawing/2014/chart" uri="{C3380CC4-5D6E-409C-BE32-E72D297353CC}">
              <c16:uniqueId val="{0000000D-F623-4C5D-9FE2-8DFE228A53FE}"/>
            </c:ext>
          </c:extLst>
        </c:ser>
        <c:dLbls>
          <c:showLegendKey val="0"/>
          <c:showVal val="0"/>
          <c:showCatName val="0"/>
          <c:showSerName val="0"/>
          <c:showPercent val="0"/>
          <c:showBubbleSize val="0"/>
          <c:showLeaderLines val="1"/>
        </c:dLbls>
        <c:firstSliceAng val="221"/>
        <c:holeSize val="60"/>
      </c:doughnutChart>
      <c:spPr>
        <a:noFill/>
        <a:ln>
          <a:noFill/>
        </a:ln>
        <a:effectLst>
          <a:outerShdw blurRad="50800" dist="50800" dir="5400000" sx="1000" sy="1000" algn="ctr" rotWithShape="0">
            <a:srgbClr val="000000">
              <a:alpha val="43137"/>
            </a:srgbClr>
          </a:outerShdw>
          <a:softEdge rad="0"/>
        </a:effectLst>
      </c:spPr>
    </c:plotArea>
    <c:legend>
      <c:legendPos val="b"/>
      <c:layout>
        <c:manualLayout>
          <c:xMode val="edge"/>
          <c:yMode val="edge"/>
          <c:x val="0.26362459295985124"/>
          <c:y val="0.88095197484079923"/>
          <c:w val="0.43075041113577139"/>
          <c:h val="6.302563267073009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!PivotTable7</c:name>
    <c:fmtId val="2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pivotFmt>
    </c:pivotFmts>
    <c:plotArea>
      <c:layout>
        <c:manualLayout>
          <c:layoutTarget val="inner"/>
          <c:xMode val="edge"/>
          <c:yMode val="edge"/>
          <c:x val="5.856891050383408E-2"/>
          <c:y val="0.12953654896766439"/>
          <c:w val="0.92201623694097057"/>
          <c:h val="0.82132889797563546"/>
        </c:manualLayout>
      </c:layout>
      <c:barChart>
        <c:barDir val="col"/>
        <c:grouping val="clustered"/>
        <c:varyColors val="0"/>
        <c:ser>
          <c:idx val="0"/>
          <c:order val="0"/>
          <c:tx>
            <c:strRef>
              <c:f>'Pivot '!$AB$1</c:f>
              <c:strCache>
                <c:ptCount val="1"/>
                <c:pt idx="0">
                  <c:v>Sum of positive</c:v>
                </c:pt>
              </c:strCache>
            </c:strRef>
          </c:tx>
          <c:spPr>
            <a:solidFill>
              <a:schemeClr val="tx2">
                <a:lumMod val="75000"/>
              </a:schemeClr>
            </a:solidFill>
            <a:ln>
              <a:noFill/>
            </a:ln>
            <a:effectLst/>
          </c:spPr>
          <c:invertIfNegative val="0"/>
          <c:trendline>
            <c:spPr>
              <a:ln w="19050" cap="rnd">
                <a:solidFill>
                  <a:schemeClr val="tx1"/>
                </a:solidFill>
                <a:prstDash val="sysDot"/>
              </a:ln>
              <a:effectLst/>
            </c:spPr>
            <c:trendlineType val="movingAvg"/>
            <c:period val="2"/>
            <c:dispRSqr val="0"/>
            <c:dispEq val="0"/>
          </c:trendline>
          <c:cat>
            <c:multiLvlStrRef>
              <c:f>'Pivot '!$AA$2:$AA$40</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'!$AB$2:$AB$40</c:f>
              <c:numCache>
                <c:formatCode>General</c:formatCode>
                <c:ptCount val="36"/>
                <c:pt idx="0">
                  <c:v>1019.4599999999999</c:v>
                </c:pt>
                <c:pt idx="1">
                  <c:v>832.59000000000026</c:v>
                </c:pt>
                <c:pt idx="2">
                  <c:v>769.85</c:v>
                </c:pt>
                <c:pt idx="3">
                  <c:v>1401.18</c:v>
                </c:pt>
                <c:pt idx="4">
                  <c:v>1305.8800000000001</c:v>
                </c:pt>
                <c:pt idx="5">
                  <c:v>1104.7499999999998</c:v>
                </c:pt>
                <c:pt idx="6">
                  <c:v>752.71999999999991</c:v>
                </c:pt>
                <c:pt idx="7">
                  <c:v>1075.49</c:v>
                </c:pt>
                <c:pt idx="8">
                  <c:v>1139.9899999999998</c:v>
                </c:pt>
                <c:pt idx="9">
                  <c:v>531.78</c:v>
                </c:pt>
                <c:pt idx="10">
                  <c:v>766.8</c:v>
                </c:pt>
                <c:pt idx="11">
                  <c:v>1126.3899999999999</c:v>
                </c:pt>
                <c:pt idx="12">
                  <c:v>1123.17</c:v>
                </c:pt>
                <c:pt idx="13">
                  <c:v>137.08999999999997</c:v>
                </c:pt>
                <c:pt idx="14">
                  <c:v>958.65000000000032</c:v>
                </c:pt>
                <c:pt idx="15">
                  <c:v>686.34000000000015</c:v>
                </c:pt>
                <c:pt idx="16">
                  <c:v>812.59000000000015</c:v>
                </c:pt>
                <c:pt idx="17">
                  <c:v>1111.1899999999998</c:v>
                </c:pt>
                <c:pt idx="18">
                  <c:v>771.3</c:v>
                </c:pt>
                <c:pt idx="19">
                  <c:v>0</c:v>
                </c:pt>
                <c:pt idx="20">
                  <c:v>1107.4700000000003</c:v>
                </c:pt>
                <c:pt idx="21">
                  <c:v>1039.0300000000002</c:v>
                </c:pt>
                <c:pt idx="22">
                  <c:v>1196.5800000000002</c:v>
                </c:pt>
                <c:pt idx="23">
                  <c:v>969.82999999999993</c:v>
                </c:pt>
                <c:pt idx="24">
                  <c:v>60.950000000000102</c:v>
                </c:pt>
                <c:pt idx="25">
                  <c:v>245.72999999999985</c:v>
                </c:pt>
                <c:pt idx="26">
                  <c:v>1384.3300000000004</c:v>
                </c:pt>
                <c:pt idx="27">
                  <c:v>770.79000000000008</c:v>
                </c:pt>
                <c:pt idx="28">
                  <c:v>948.28</c:v>
                </c:pt>
                <c:pt idx="29">
                  <c:v>1283.6400000000001</c:v>
                </c:pt>
                <c:pt idx="30">
                  <c:v>1130.2000000000003</c:v>
                </c:pt>
                <c:pt idx="31">
                  <c:v>678.6099999999999</c:v>
                </c:pt>
                <c:pt idx="32">
                  <c:v>1012.5899999999998</c:v>
                </c:pt>
                <c:pt idx="33">
                  <c:v>872.00999999999988</c:v>
                </c:pt>
                <c:pt idx="34">
                  <c:v>1375.5099999999998</c:v>
                </c:pt>
                <c:pt idx="35">
                  <c:v>1276.0600000000002</c:v>
                </c:pt>
              </c:numCache>
            </c:numRef>
          </c:val>
          <c:extLst>
            <c:ext xmlns:c16="http://schemas.microsoft.com/office/drawing/2014/chart" uri="{C3380CC4-5D6E-409C-BE32-E72D297353CC}">
              <c16:uniqueId val="{00000000-CFB5-4AAB-95A8-4BF2C84E49C4}"/>
            </c:ext>
          </c:extLst>
        </c:ser>
        <c:ser>
          <c:idx val="1"/>
          <c:order val="1"/>
          <c:tx>
            <c:strRef>
              <c:f>'Pivot '!$AC$1</c:f>
              <c:strCache>
                <c:ptCount val="1"/>
                <c:pt idx="0">
                  <c:v>Sum of negative</c:v>
                </c:pt>
              </c:strCache>
            </c:strRef>
          </c:tx>
          <c:spPr>
            <a:solidFill>
              <a:srgbClr val="FF0000"/>
            </a:solidFill>
            <a:ln>
              <a:noFill/>
            </a:ln>
            <a:effectLst/>
          </c:spPr>
          <c:invertIfNegative val="0"/>
          <c:cat>
            <c:multiLvlStrRef>
              <c:f>'Pivot '!$AA$2:$AA$40</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'!$AC$2:$AC$40</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-796.51999999999964</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1-CFB5-4AAB-95A8-4BF2C84E49C4}"/>
            </c:ext>
          </c:extLst>
        </c:ser>
        <c:dLbls>
          <c:showLegendKey val="0"/>
          <c:showVal val="0"/>
          <c:showCatName val="0"/>
          <c:showSerName val="0"/>
          <c:showPercent val="0"/>
          <c:showBubbleSize val="0"/>
        </c:dLbls>
        <c:gapWidth val="100"/>
        <c:overlap val="52"/>
        <c:axId val="1478449087"/>
        <c:axId val="1478450047"/>
      </c:barChart>
      <c:catAx>
        <c:axId val="147844908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crossAx val="1478450047"/>
        <c:crosses val="autoZero"/>
        <c:auto val="1"/>
        <c:lblAlgn val="ctr"/>
        <c:lblOffset val="100"/>
        <c:noMultiLvlLbl val="0"/>
      </c:catAx>
      <c:valAx>
        <c:axId val="14784500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78449087"/>
        <c:crosses val="autoZero"/>
        <c:crossBetween val="between"/>
      </c:valAx>
      <c:spPr>
        <a:noFill/>
        <a:ln>
          <a:noFill/>
        </a:ln>
        <a:effectLst/>
      </c:spPr>
    </c:plotArea>
    <c:legend>
      <c:legendPos val="t"/>
      <c:legendEntry>
        <c:idx val="2"/>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!PivotTable9</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477473820927021"/>
          <c:y val="7.949385585401246E-2"/>
          <c:w val="0.73369456395270183"/>
          <c:h val="0.76392885355350004"/>
        </c:manualLayout>
      </c:layout>
      <c:barChart>
        <c:barDir val="bar"/>
        <c:grouping val="clustered"/>
        <c:varyColors val="0"/>
        <c:ser>
          <c:idx val="0"/>
          <c:order val="0"/>
          <c:tx>
            <c:strRef>
              <c:f>'Pivot '!$T$3</c:f>
              <c:strCache>
                <c:ptCount val="1"/>
                <c:pt idx="0">
                  <c:v>Sum of Sales</c:v>
                </c:pt>
              </c:strCache>
            </c:strRef>
          </c:tx>
          <c:spPr>
            <a:solidFill>
              <a:schemeClr val="accent1">
                <a:lumMod val="50000"/>
              </a:schemeClr>
            </a:solidFill>
            <a:ln>
              <a:noFill/>
            </a:ln>
            <a:effectLst/>
          </c:spPr>
          <c:invertIfNegative val="0"/>
          <c:cat>
            <c:strRef>
              <c:f>'Pivot '!$S$4:$S$7</c:f>
              <c:strCache>
                <c:ptCount val="3"/>
                <c:pt idx="0">
                  <c:v>Furniture</c:v>
                </c:pt>
                <c:pt idx="1">
                  <c:v>Office Supplies</c:v>
                </c:pt>
                <c:pt idx="2">
                  <c:v>Technology</c:v>
                </c:pt>
              </c:strCache>
            </c:strRef>
          </c:cat>
          <c:val>
            <c:numRef>
              <c:f>'Pivot '!$T$4:$T$7</c:f>
              <c:numCache>
                <c:formatCode>"₹"\ #,##0;[Red]"₹"\ #,##0</c:formatCode>
                <c:ptCount val="3"/>
                <c:pt idx="0">
                  <c:v>89245.35000000002</c:v>
                </c:pt>
                <c:pt idx="1">
                  <c:v>105119.91999999997</c:v>
                </c:pt>
                <c:pt idx="2">
                  <c:v>107033.03000000001</c:v>
                </c:pt>
              </c:numCache>
            </c:numRef>
          </c:val>
          <c:extLst>
            <c:ext xmlns:c16="http://schemas.microsoft.com/office/drawing/2014/chart" uri="{C3380CC4-5D6E-409C-BE32-E72D297353CC}">
              <c16:uniqueId val="{00000000-AD8D-43D8-BEA2-413C750B79AA}"/>
            </c:ext>
          </c:extLst>
        </c:ser>
        <c:ser>
          <c:idx val="1"/>
          <c:order val="1"/>
          <c:tx>
            <c:strRef>
              <c:f>'Pivot '!$U$3</c:f>
              <c:strCache>
                <c:ptCount val="1"/>
                <c:pt idx="0">
                  <c:v>Sum of Profit</c:v>
                </c:pt>
              </c:strCache>
            </c:strRef>
          </c:tx>
          <c:spPr>
            <a:solidFill>
              <a:schemeClr val="accent1">
                <a:lumMod val="60000"/>
                <a:lumOff val="40000"/>
              </a:schemeClr>
            </a:solidFill>
            <a:ln>
              <a:noFill/>
            </a:ln>
            <a:effectLst/>
          </c:spPr>
          <c:invertIfNegative val="0"/>
          <c:cat>
            <c:strRef>
              <c:f>'Pivot '!$S$4:$S$7</c:f>
              <c:strCache>
                <c:ptCount val="3"/>
                <c:pt idx="0">
                  <c:v>Furniture</c:v>
                </c:pt>
                <c:pt idx="1">
                  <c:v>Office Supplies</c:v>
                </c:pt>
                <c:pt idx="2">
                  <c:v>Technology</c:v>
                </c:pt>
              </c:strCache>
            </c:strRef>
          </c:cat>
          <c:val>
            <c:numRef>
              <c:f>'Pivot '!$U$4:$U$7</c:f>
              <c:numCache>
                <c:formatCode>"₹"\ #,##0;[Red]"₹"\ #,##0</c:formatCode>
                <c:ptCount val="3"/>
                <c:pt idx="0">
                  <c:v>10754.879999999997</c:v>
                </c:pt>
                <c:pt idx="1">
                  <c:v>10576.620000000003</c:v>
                </c:pt>
                <c:pt idx="2">
                  <c:v>10650.799999999997</c:v>
                </c:pt>
              </c:numCache>
            </c:numRef>
          </c:val>
          <c:extLst>
            <c:ext xmlns:c16="http://schemas.microsoft.com/office/drawing/2014/chart" uri="{C3380CC4-5D6E-409C-BE32-E72D297353CC}">
              <c16:uniqueId val="{00000001-AD8D-43D8-BEA2-413C750B79AA}"/>
            </c:ext>
          </c:extLst>
        </c:ser>
        <c:dLbls>
          <c:showLegendKey val="0"/>
          <c:showVal val="0"/>
          <c:showCatName val="0"/>
          <c:showSerName val="0"/>
          <c:showPercent val="0"/>
          <c:showBubbleSize val="0"/>
        </c:dLbls>
        <c:gapWidth val="182"/>
        <c:overlap val="100"/>
        <c:axId val="1478401087"/>
        <c:axId val="1478410687"/>
      </c:barChart>
      <c:catAx>
        <c:axId val="1478401087"/>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78410687"/>
        <c:crosses val="autoZero"/>
        <c:auto val="1"/>
        <c:lblAlgn val="ctr"/>
        <c:lblOffset val="100"/>
        <c:noMultiLvlLbl val="0"/>
      </c:catAx>
      <c:valAx>
        <c:axId val="1478410687"/>
        <c:scaling>
          <c:orientation val="minMax"/>
        </c:scaling>
        <c:delete val="1"/>
        <c:axPos val="b"/>
        <c:majorGridlines>
          <c:spPr>
            <a:ln w="9525" cap="flat" cmpd="sng" algn="ctr">
              <a:solidFill>
                <a:schemeClr val="tx1">
                  <a:lumMod val="15000"/>
                  <a:lumOff val="85000"/>
                </a:schemeClr>
              </a:solidFill>
              <a:round/>
            </a:ln>
            <a:effectLst/>
          </c:spPr>
        </c:majorGridlines>
        <c:numFmt formatCode="&quot;₹&quot;\ #,##0;[Red]&quot;₹&quot;\ #,##0" sourceLinked="1"/>
        <c:majorTickMark val="none"/>
        <c:minorTickMark val="none"/>
        <c:tickLblPos val="nextTo"/>
        <c:crossAx val="1478401087"/>
        <c:crosses val="autoZero"/>
        <c:crossBetween val="between"/>
      </c:valAx>
      <c:spPr>
        <a:noFill/>
        <a:ln>
          <a:noFill/>
        </a:ln>
        <a:effectLst/>
      </c:spPr>
    </c:plotArea>
    <c:legend>
      <c:legendPos val="t"/>
      <c:layout>
        <c:manualLayout>
          <c:xMode val="edge"/>
          <c:yMode val="edge"/>
          <c:x val="0.26520875612197958"/>
          <c:y val="2.5889967637540454E-2"/>
          <c:w val="0.52800146115756152"/>
          <c:h val="5.09716382539561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!PivotTable10</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75000"/>
            </a:schemeClr>
          </a:solidFill>
          <a:ln>
            <a:solidFill>
              <a:schemeClr val="accent1">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a:solidFill>
              <a:schemeClr val="tx2">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0624044157819277E-2"/>
          <c:y val="0.21748294424770503"/>
          <c:w val="0.94996907580196899"/>
          <c:h val="0.47142332647337631"/>
        </c:manualLayout>
      </c:layout>
      <c:areaChart>
        <c:grouping val="standard"/>
        <c:varyColors val="0"/>
        <c:ser>
          <c:idx val="0"/>
          <c:order val="0"/>
          <c:tx>
            <c:strRef>
              <c:f>'Pivot '!$D$49</c:f>
              <c:strCache>
                <c:ptCount val="1"/>
                <c:pt idx="0">
                  <c:v>Sum of Profit</c:v>
                </c:pt>
              </c:strCache>
            </c:strRef>
          </c:tx>
          <c:spPr>
            <a:solidFill>
              <a:schemeClr val="tx2">
                <a:lumMod val="75000"/>
              </a:schemeClr>
            </a:solidFill>
            <a:ln>
              <a:solidFill>
                <a:schemeClr val="accent1">
                  <a:lumMod val="60000"/>
                  <a:lumOff val="40000"/>
                </a:schemeClr>
              </a:solidFill>
            </a:ln>
            <a:effectLst/>
          </c:spPr>
          <c:cat>
            <c:multiLvlStrRef>
              <c:f>'Pivot '!$C$50:$C$88</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'!$D$50:$D$88</c:f>
              <c:numCache>
                <c:formatCode>"₹"\ #,##0</c:formatCode>
                <c:ptCount val="36"/>
                <c:pt idx="0">
                  <c:v>216.32000000000002</c:v>
                </c:pt>
                <c:pt idx="1">
                  <c:v>165.64</c:v>
                </c:pt>
                <c:pt idx="2">
                  <c:v>492.99</c:v>
                </c:pt>
                <c:pt idx="3">
                  <c:v>353.24999999999994</c:v>
                </c:pt>
                <c:pt idx="4">
                  <c:v>546.6400000000001</c:v>
                </c:pt>
                <c:pt idx="5">
                  <c:v>286.7</c:v>
                </c:pt>
                <c:pt idx="6">
                  <c:v>357.71999999999997</c:v>
                </c:pt>
                <c:pt idx="7">
                  <c:v>425.83</c:v>
                </c:pt>
                <c:pt idx="8">
                  <c:v>120.36</c:v>
                </c:pt>
                <c:pt idx="9">
                  <c:v>368.9</c:v>
                </c:pt>
                <c:pt idx="10">
                  <c:v>148.89999999999998</c:v>
                </c:pt>
                <c:pt idx="11">
                  <c:v>313.48</c:v>
                </c:pt>
                <c:pt idx="12">
                  <c:v>288.39000000000004</c:v>
                </c:pt>
                <c:pt idx="13">
                  <c:v>516.62</c:v>
                </c:pt>
                <c:pt idx="14">
                  <c:v>308.93000000000006</c:v>
                </c:pt>
                <c:pt idx="15">
                  <c:v>421.57</c:v>
                </c:pt>
                <c:pt idx="16">
                  <c:v>423.28</c:v>
                </c:pt>
                <c:pt idx="17">
                  <c:v>299.14999999999998</c:v>
                </c:pt>
                <c:pt idx="18">
                  <c:v>49.25</c:v>
                </c:pt>
                <c:pt idx="19">
                  <c:v>344.13999999999993</c:v>
                </c:pt>
                <c:pt idx="20">
                  <c:v>334.42</c:v>
                </c:pt>
                <c:pt idx="21">
                  <c:v>190.18</c:v>
                </c:pt>
                <c:pt idx="22">
                  <c:v>384.69999999999993</c:v>
                </c:pt>
                <c:pt idx="23">
                  <c:v>302.85000000000002</c:v>
                </c:pt>
                <c:pt idx="24">
                  <c:v>233.52</c:v>
                </c:pt>
                <c:pt idx="25">
                  <c:v>455.83000000000004</c:v>
                </c:pt>
                <c:pt idx="26">
                  <c:v>341.21000000000004</c:v>
                </c:pt>
                <c:pt idx="27">
                  <c:v>470.53</c:v>
                </c:pt>
                <c:pt idx="28">
                  <c:v>-151.97000000000003</c:v>
                </c:pt>
                <c:pt idx="29">
                  <c:v>110.12</c:v>
                </c:pt>
                <c:pt idx="30">
                  <c:v>316.27000000000004</c:v>
                </c:pt>
                <c:pt idx="31">
                  <c:v>180.69</c:v>
                </c:pt>
                <c:pt idx="32">
                  <c:v>154.66000000000003</c:v>
                </c:pt>
                <c:pt idx="33">
                  <c:v>193.06</c:v>
                </c:pt>
                <c:pt idx="34">
                  <c:v>492.97</c:v>
                </c:pt>
                <c:pt idx="35">
                  <c:v>297.77999999999992</c:v>
                </c:pt>
              </c:numCache>
            </c:numRef>
          </c:val>
          <c:extLst>
            <c:ext xmlns:c16="http://schemas.microsoft.com/office/drawing/2014/chart" uri="{C3380CC4-5D6E-409C-BE32-E72D297353CC}">
              <c16:uniqueId val="{00000000-66F3-4D26-9D40-1C01408C261A}"/>
            </c:ext>
          </c:extLst>
        </c:ser>
        <c:ser>
          <c:idx val="1"/>
          <c:order val="1"/>
          <c:tx>
            <c:strRef>
              <c:f>'Pivot '!$E$49</c:f>
              <c:strCache>
                <c:ptCount val="1"/>
                <c:pt idx="0">
                  <c:v>Sum of Sales</c:v>
                </c:pt>
              </c:strCache>
            </c:strRef>
          </c:tx>
          <c:spPr>
            <a:solidFill>
              <a:schemeClr val="accent1">
                <a:lumMod val="60000"/>
                <a:lumOff val="40000"/>
              </a:schemeClr>
            </a:solidFill>
            <a:ln>
              <a:solidFill>
                <a:schemeClr val="tx2">
                  <a:lumMod val="75000"/>
                </a:schemeClr>
              </a:solidFill>
            </a:ln>
            <a:effectLst/>
          </c:spPr>
          <c:cat>
            <c:multiLvlStrRef>
              <c:f>'Pivot '!$C$50:$C$88</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'!$E$50:$E$88</c:f>
              <c:numCache>
                <c:formatCode>"₹"\ #,##0;[Red]"₹"\ #,##0</c:formatCode>
                <c:ptCount val="36"/>
                <c:pt idx="0">
                  <c:v>2318.5699999999997</c:v>
                </c:pt>
                <c:pt idx="1">
                  <c:v>1495.5299999999997</c:v>
                </c:pt>
                <c:pt idx="2">
                  <c:v>4124.87</c:v>
                </c:pt>
                <c:pt idx="3">
                  <c:v>2840.59</c:v>
                </c:pt>
                <c:pt idx="4">
                  <c:v>4321.1899999999996</c:v>
                </c:pt>
                <c:pt idx="5">
                  <c:v>2653.3300000000004</c:v>
                </c:pt>
                <c:pt idx="6">
                  <c:v>2441.94</c:v>
                </c:pt>
                <c:pt idx="7">
                  <c:v>3207.85</c:v>
                </c:pt>
                <c:pt idx="8">
                  <c:v>1440.9800000000002</c:v>
                </c:pt>
                <c:pt idx="9">
                  <c:v>2922.31</c:v>
                </c:pt>
                <c:pt idx="10">
                  <c:v>1292.0299999999997</c:v>
                </c:pt>
                <c:pt idx="11">
                  <c:v>2593.9699999999998</c:v>
                </c:pt>
                <c:pt idx="12">
                  <c:v>2547.6600000000003</c:v>
                </c:pt>
                <c:pt idx="13">
                  <c:v>3875.65</c:v>
                </c:pt>
                <c:pt idx="14">
                  <c:v>2543.1799999999998</c:v>
                </c:pt>
                <c:pt idx="15">
                  <c:v>3944.2200000000003</c:v>
                </c:pt>
                <c:pt idx="16">
                  <c:v>2860.6400000000003</c:v>
                </c:pt>
                <c:pt idx="17">
                  <c:v>2722.67</c:v>
                </c:pt>
                <c:pt idx="18">
                  <c:v>527.65</c:v>
                </c:pt>
                <c:pt idx="19">
                  <c:v>2353.17</c:v>
                </c:pt>
                <c:pt idx="20">
                  <c:v>2624.14</c:v>
                </c:pt>
                <c:pt idx="21">
                  <c:v>1143.28</c:v>
                </c:pt>
                <c:pt idx="22">
                  <c:v>2780.3099999999995</c:v>
                </c:pt>
                <c:pt idx="23">
                  <c:v>2367.02</c:v>
                </c:pt>
                <c:pt idx="24">
                  <c:v>1831.7</c:v>
                </c:pt>
                <c:pt idx="25">
                  <c:v>3198.2200000000003</c:v>
                </c:pt>
                <c:pt idx="26">
                  <c:v>2683.1599999999994</c:v>
                </c:pt>
                <c:pt idx="27">
                  <c:v>2742.55</c:v>
                </c:pt>
                <c:pt idx="28">
                  <c:v>3418.2800000000007</c:v>
                </c:pt>
                <c:pt idx="29">
                  <c:v>1005.94</c:v>
                </c:pt>
                <c:pt idx="30">
                  <c:v>2525.67</c:v>
                </c:pt>
                <c:pt idx="31">
                  <c:v>1401.95</c:v>
                </c:pt>
                <c:pt idx="32">
                  <c:v>1070.4699999999998</c:v>
                </c:pt>
                <c:pt idx="33">
                  <c:v>1678.08</c:v>
                </c:pt>
                <c:pt idx="34">
                  <c:v>3309.8300000000008</c:v>
                </c:pt>
                <c:pt idx="35">
                  <c:v>2436.75</c:v>
                </c:pt>
              </c:numCache>
            </c:numRef>
          </c:val>
          <c:extLst>
            <c:ext xmlns:c16="http://schemas.microsoft.com/office/drawing/2014/chart" uri="{C3380CC4-5D6E-409C-BE32-E72D297353CC}">
              <c16:uniqueId val="{00000001-66F3-4D26-9D40-1C01408C261A}"/>
            </c:ext>
          </c:extLst>
        </c:ser>
        <c:dLbls>
          <c:showLegendKey val="0"/>
          <c:showVal val="0"/>
          <c:showCatName val="0"/>
          <c:showSerName val="0"/>
          <c:showPercent val="0"/>
          <c:showBubbleSize val="0"/>
        </c:dLbls>
        <c:axId val="1478376127"/>
        <c:axId val="1478385727"/>
      </c:areaChart>
      <c:catAx>
        <c:axId val="1478376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78385727"/>
        <c:crosses val="autoZero"/>
        <c:auto val="1"/>
        <c:lblAlgn val="ctr"/>
        <c:lblOffset val="100"/>
        <c:noMultiLvlLbl val="0"/>
      </c:catAx>
      <c:valAx>
        <c:axId val="1478385727"/>
        <c:scaling>
          <c:orientation val="minMax"/>
        </c:scaling>
        <c:delete val="1"/>
        <c:axPos val="l"/>
        <c:numFmt formatCode="&quot;₹&quot;\ #,##0" sourceLinked="1"/>
        <c:majorTickMark val="none"/>
        <c:minorTickMark val="none"/>
        <c:tickLblPos val="nextTo"/>
        <c:crossAx val="1478376127"/>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!PivotTable11</c:name>
    <c:fmtId val="1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75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1164855207439846E-2"/>
          <c:y val="3.3950941317520494E-2"/>
          <c:w val="0.96638173462897159"/>
          <c:h val="0.89814814814814814"/>
        </c:manualLayout>
      </c:layout>
      <c:areaChart>
        <c:grouping val="standard"/>
        <c:varyColors val="0"/>
        <c:ser>
          <c:idx val="0"/>
          <c:order val="0"/>
          <c:tx>
            <c:strRef>
              <c:f>'Pivot '!$N$49</c:f>
              <c:strCache>
                <c:ptCount val="1"/>
                <c:pt idx="0">
                  <c:v>Sum of Profit</c:v>
                </c:pt>
              </c:strCache>
            </c:strRef>
          </c:tx>
          <c:spPr>
            <a:solidFill>
              <a:schemeClr val="tx2">
                <a:lumMod val="75000"/>
              </a:schemeClr>
            </a:solidFill>
            <a:ln w="25400">
              <a:noFill/>
            </a:ln>
            <a:effectLst/>
          </c:spPr>
          <c:cat>
            <c:multiLvlStrRef>
              <c:f>'Pivot '!$M$50:$M$88</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'!$N$50:$N$88</c:f>
              <c:numCache>
                <c:formatCode>"₹"\ #,##0</c:formatCode>
                <c:ptCount val="36"/>
                <c:pt idx="0">
                  <c:v>407.79</c:v>
                </c:pt>
                <c:pt idx="1">
                  <c:v>368.7700000000001</c:v>
                </c:pt>
                <c:pt idx="2">
                  <c:v>425.6400000000001</c:v>
                </c:pt>
                <c:pt idx="3">
                  <c:v>607.74000000000012</c:v>
                </c:pt>
                <c:pt idx="4">
                  <c:v>398.95000000000005</c:v>
                </c:pt>
                <c:pt idx="5">
                  <c:v>346.95000000000005</c:v>
                </c:pt>
                <c:pt idx="6">
                  <c:v>186.22</c:v>
                </c:pt>
                <c:pt idx="7">
                  <c:v>286.58000000000004</c:v>
                </c:pt>
                <c:pt idx="8">
                  <c:v>467.06999999999994</c:v>
                </c:pt>
                <c:pt idx="9">
                  <c:v>384.79999999999995</c:v>
                </c:pt>
                <c:pt idx="10">
                  <c:v>301.82999999999993</c:v>
                </c:pt>
                <c:pt idx="11">
                  <c:v>502.11000000000007</c:v>
                </c:pt>
                <c:pt idx="12">
                  <c:v>312.19</c:v>
                </c:pt>
                <c:pt idx="13">
                  <c:v>-592.93999999999994</c:v>
                </c:pt>
                <c:pt idx="14">
                  <c:v>374.26</c:v>
                </c:pt>
                <c:pt idx="15">
                  <c:v>296.82</c:v>
                </c:pt>
                <c:pt idx="16">
                  <c:v>89.139999999999944</c:v>
                </c:pt>
                <c:pt idx="17">
                  <c:v>635.16999999999996</c:v>
                </c:pt>
                <c:pt idx="18">
                  <c:v>446.99</c:v>
                </c:pt>
                <c:pt idx="19">
                  <c:v>539.45000000000005</c:v>
                </c:pt>
                <c:pt idx="20">
                  <c:v>364.32</c:v>
                </c:pt>
                <c:pt idx="21">
                  <c:v>299.21999999999997</c:v>
                </c:pt>
                <c:pt idx="22">
                  <c:v>215.45999999999998</c:v>
                </c:pt>
                <c:pt idx="23">
                  <c:v>318.5</c:v>
                </c:pt>
                <c:pt idx="24">
                  <c:v>-501.43</c:v>
                </c:pt>
                <c:pt idx="25">
                  <c:v>-847.7</c:v>
                </c:pt>
                <c:pt idx="26">
                  <c:v>405.98</c:v>
                </c:pt>
                <c:pt idx="27">
                  <c:v>65.38</c:v>
                </c:pt>
                <c:pt idx="28">
                  <c:v>567.31999999999994</c:v>
                </c:pt>
                <c:pt idx="29">
                  <c:v>387.26000000000005</c:v>
                </c:pt>
                <c:pt idx="30">
                  <c:v>362.20000000000005</c:v>
                </c:pt>
                <c:pt idx="31">
                  <c:v>226.64000000000001</c:v>
                </c:pt>
                <c:pt idx="32">
                  <c:v>472.57</c:v>
                </c:pt>
                <c:pt idx="33">
                  <c:v>428.05999999999995</c:v>
                </c:pt>
                <c:pt idx="34">
                  <c:v>338.90999999999997</c:v>
                </c:pt>
                <c:pt idx="35">
                  <c:v>688.4</c:v>
                </c:pt>
              </c:numCache>
            </c:numRef>
          </c:val>
          <c:extLst>
            <c:ext xmlns:c16="http://schemas.microsoft.com/office/drawing/2014/chart" uri="{C3380CC4-5D6E-409C-BE32-E72D297353CC}">
              <c16:uniqueId val="{00000003-C3FE-40B2-BABB-3D08172B7DD8}"/>
            </c:ext>
          </c:extLst>
        </c:ser>
        <c:ser>
          <c:idx val="1"/>
          <c:order val="1"/>
          <c:tx>
            <c:strRef>
              <c:f>'Pivot '!$O$49</c:f>
              <c:strCache>
                <c:ptCount val="1"/>
                <c:pt idx="0">
                  <c:v>Sum of Sales</c:v>
                </c:pt>
              </c:strCache>
            </c:strRef>
          </c:tx>
          <c:spPr>
            <a:solidFill>
              <a:schemeClr val="accent1">
                <a:lumMod val="60000"/>
                <a:lumOff val="40000"/>
              </a:schemeClr>
            </a:solidFill>
            <a:ln w="25400">
              <a:noFill/>
            </a:ln>
            <a:effectLst/>
          </c:spPr>
          <c:cat>
            <c:multiLvlStrRef>
              <c:f>'Pivot '!$M$50:$M$88</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'!$O$50:$O$88</c:f>
              <c:numCache>
                <c:formatCode>"₹"\ #,##0;[Red]"₹"\ #,##0</c:formatCode>
                <c:ptCount val="36"/>
                <c:pt idx="0">
                  <c:v>3580.13</c:v>
                </c:pt>
                <c:pt idx="1">
                  <c:v>2585.7800000000002</c:v>
                </c:pt>
                <c:pt idx="2">
                  <c:v>3328.3700000000003</c:v>
                </c:pt>
                <c:pt idx="3">
                  <c:v>3582.2499999999991</c:v>
                </c:pt>
                <c:pt idx="4">
                  <c:v>2584.6100000000006</c:v>
                </c:pt>
                <c:pt idx="5">
                  <c:v>3377.150000000001</c:v>
                </c:pt>
                <c:pt idx="6">
                  <c:v>1540.8899999999999</c:v>
                </c:pt>
                <c:pt idx="7">
                  <c:v>2833.47</c:v>
                </c:pt>
                <c:pt idx="8">
                  <c:v>3452.26</c:v>
                </c:pt>
                <c:pt idx="9">
                  <c:v>3257.7299999999996</c:v>
                </c:pt>
                <c:pt idx="10">
                  <c:v>2145.5700000000002</c:v>
                </c:pt>
                <c:pt idx="11">
                  <c:v>3219.37</c:v>
                </c:pt>
                <c:pt idx="12">
                  <c:v>2220.38</c:v>
                </c:pt>
                <c:pt idx="13">
                  <c:v>3640.21</c:v>
                </c:pt>
                <c:pt idx="14">
                  <c:v>3464.309999999999</c:v>
                </c:pt>
                <c:pt idx="15">
                  <c:v>2527.5300000000002</c:v>
                </c:pt>
                <c:pt idx="16">
                  <c:v>4843.9599999999991</c:v>
                </c:pt>
                <c:pt idx="17">
                  <c:v>3720.9100000000003</c:v>
                </c:pt>
                <c:pt idx="18">
                  <c:v>2560.9400000000005</c:v>
                </c:pt>
                <c:pt idx="19">
                  <c:v>3703.5699999999997</c:v>
                </c:pt>
                <c:pt idx="20">
                  <c:v>2427.9799999999996</c:v>
                </c:pt>
                <c:pt idx="21">
                  <c:v>1730.56</c:v>
                </c:pt>
                <c:pt idx="22">
                  <c:v>2276.5100000000002</c:v>
                </c:pt>
                <c:pt idx="23">
                  <c:v>3060.31</c:v>
                </c:pt>
                <c:pt idx="24">
                  <c:v>2651.5199999999995</c:v>
                </c:pt>
                <c:pt idx="25">
                  <c:v>2376.42</c:v>
                </c:pt>
                <c:pt idx="26">
                  <c:v>2391.88</c:v>
                </c:pt>
                <c:pt idx="27">
                  <c:v>682.42000000000007</c:v>
                </c:pt>
                <c:pt idx="28">
                  <c:v>4686.78</c:v>
                </c:pt>
                <c:pt idx="29">
                  <c:v>2915.9399999999996</c:v>
                </c:pt>
                <c:pt idx="30">
                  <c:v>2323.6700000000005</c:v>
                </c:pt>
                <c:pt idx="31">
                  <c:v>2232.1899999999996</c:v>
                </c:pt>
                <c:pt idx="32">
                  <c:v>3275.76</c:v>
                </c:pt>
                <c:pt idx="33">
                  <c:v>2869.2500000000005</c:v>
                </c:pt>
                <c:pt idx="34">
                  <c:v>2562.4299999999998</c:v>
                </c:pt>
                <c:pt idx="35">
                  <c:v>4486.9100000000008</c:v>
                </c:pt>
              </c:numCache>
            </c:numRef>
          </c:val>
          <c:extLst>
            <c:ext xmlns:c16="http://schemas.microsoft.com/office/drawing/2014/chart" uri="{C3380CC4-5D6E-409C-BE32-E72D297353CC}">
              <c16:uniqueId val="{00000004-C3FE-40B2-BABB-3D08172B7DD8}"/>
            </c:ext>
          </c:extLst>
        </c:ser>
        <c:dLbls>
          <c:showLegendKey val="0"/>
          <c:showVal val="0"/>
          <c:showCatName val="0"/>
          <c:showSerName val="0"/>
          <c:showPercent val="0"/>
          <c:showBubbleSize val="0"/>
        </c:dLbls>
        <c:axId val="1835874192"/>
        <c:axId val="1835863152"/>
      </c:areaChart>
      <c:catAx>
        <c:axId val="1835874192"/>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35863152"/>
        <c:crosses val="autoZero"/>
        <c:auto val="1"/>
        <c:lblAlgn val="ctr"/>
        <c:lblOffset val="100"/>
        <c:noMultiLvlLbl val="0"/>
      </c:catAx>
      <c:valAx>
        <c:axId val="1835863152"/>
        <c:scaling>
          <c:orientation val="minMax"/>
        </c:scaling>
        <c:delete val="1"/>
        <c:axPos val="l"/>
        <c:numFmt formatCode="&quot;₹&quot;\ #,##0" sourceLinked="1"/>
        <c:majorTickMark val="none"/>
        <c:minorTickMark val="none"/>
        <c:tickLblPos val="nextTo"/>
        <c:crossAx val="1835874192"/>
        <c:crosses val="autoZero"/>
        <c:crossBetween val="midCat"/>
      </c:valAx>
      <c:spPr>
        <a:noFill/>
        <a:ln>
          <a:noFill/>
        </a:ln>
        <a:effectLst/>
      </c:spPr>
    </c:plotArea>
    <c:legend>
      <c:legendPos val="t"/>
      <c:layout>
        <c:manualLayout>
          <c:xMode val="edge"/>
          <c:yMode val="edge"/>
          <c:x val="0.2719482541088033"/>
          <c:y val="2.4691358024691357E-2"/>
          <c:w val="0.53060891908881669"/>
          <c:h val="0.13611559225150843"/>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Dashboard.xlsx]Pivot !PivotTable12</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75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'!$W$49</c:f>
              <c:strCache>
                <c:ptCount val="1"/>
                <c:pt idx="0">
                  <c:v>Sum of Profit</c:v>
                </c:pt>
              </c:strCache>
            </c:strRef>
          </c:tx>
          <c:spPr>
            <a:solidFill>
              <a:schemeClr val="tx2">
                <a:lumMod val="75000"/>
              </a:schemeClr>
            </a:solidFill>
            <a:ln w="25400">
              <a:noFill/>
            </a:ln>
            <a:effectLst/>
          </c:spPr>
          <c:cat>
            <c:multiLvlStrRef>
              <c:f>'Pivot '!$V$50:$V$88</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'!$W$50:$W$88</c:f>
              <c:numCache>
                <c:formatCode>"₹"\ #,##0</c:formatCode>
                <c:ptCount val="36"/>
                <c:pt idx="0">
                  <c:v>395.35</c:v>
                </c:pt>
                <c:pt idx="1">
                  <c:v>298.18</c:v>
                </c:pt>
                <c:pt idx="2">
                  <c:v>-148.78000000000011</c:v>
                </c:pt>
                <c:pt idx="3">
                  <c:v>440.18999999999994</c:v>
                </c:pt>
                <c:pt idx="4">
                  <c:v>360.29</c:v>
                </c:pt>
                <c:pt idx="5">
                  <c:v>471.1</c:v>
                </c:pt>
                <c:pt idx="6">
                  <c:v>208.78000000000003</c:v>
                </c:pt>
                <c:pt idx="7">
                  <c:v>363.08000000000004</c:v>
                </c:pt>
                <c:pt idx="8">
                  <c:v>552.55999999999995</c:v>
                </c:pt>
                <c:pt idx="9">
                  <c:v>-221.92000000000007</c:v>
                </c:pt>
                <c:pt idx="10">
                  <c:v>316.06999999999994</c:v>
                </c:pt>
                <c:pt idx="11">
                  <c:v>310.79999999999995</c:v>
                </c:pt>
                <c:pt idx="12">
                  <c:v>522.58999999999992</c:v>
                </c:pt>
                <c:pt idx="13">
                  <c:v>213.41</c:v>
                </c:pt>
                <c:pt idx="14">
                  <c:v>275.45999999999998</c:v>
                </c:pt>
                <c:pt idx="15">
                  <c:v>-32.04999999999999</c:v>
                </c:pt>
                <c:pt idx="16">
                  <c:v>300.17</c:v>
                </c:pt>
                <c:pt idx="17">
                  <c:v>176.86999999999998</c:v>
                </c:pt>
                <c:pt idx="18">
                  <c:v>275.06</c:v>
                </c:pt>
                <c:pt idx="19">
                  <c:v>-1680.11</c:v>
                </c:pt>
                <c:pt idx="20">
                  <c:v>408.73</c:v>
                </c:pt>
                <c:pt idx="21">
                  <c:v>549.63</c:v>
                </c:pt>
                <c:pt idx="22">
                  <c:v>596.41999999999996</c:v>
                </c:pt>
                <c:pt idx="23">
                  <c:v>348.48</c:v>
                </c:pt>
                <c:pt idx="24">
                  <c:v>328.86</c:v>
                </c:pt>
                <c:pt idx="25">
                  <c:v>637.6</c:v>
                </c:pt>
                <c:pt idx="26">
                  <c:v>637.14</c:v>
                </c:pt>
                <c:pt idx="27">
                  <c:v>234.88</c:v>
                </c:pt>
                <c:pt idx="28">
                  <c:v>532.93000000000006</c:v>
                </c:pt>
                <c:pt idx="29">
                  <c:v>786.2600000000001</c:v>
                </c:pt>
                <c:pt idx="30">
                  <c:v>451.73</c:v>
                </c:pt>
                <c:pt idx="31">
                  <c:v>271.28000000000003</c:v>
                </c:pt>
                <c:pt idx="32">
                  <c:v>385.36</c:v>
                </c:pt>
                <c:pt idx="33">
                  <c:v>250.89</c:v>
                </c:pt>
                <c:pt idx="34">
                  <c:v>543.63</c:v>
                </c:pt>
                <c:pt idx="35">
                  <c:v>289.88</c:v>
                </c:pt>
              </c:numCache>
            </c:numRef>
          </c:val>
          <c:extLst>
            <c:ext xmlns:c16="http://schemas.microsoft.com/office/drawing/2014/chart" uri="{C3380CC4-5D6E-409C-BE32-E72D297353CC}">
              <c16:uniqueId val="{00000000-9383-4607-BC32-0E0426E32378}"/>
            </c:ext>
          </c:extLst>
        </c:ser>
        <c:ser>
          <c:idx val="1"/>
          <c:order val="1"/>
          <c:tx>
            <c:strRef>
              <c:f>'Pivot '!$X$49</c:f>
              <c:strCache>
                <c:ptCount val="1"/>
                <c:pt idx="0">
                  <c:v>Sum of Sales</c:v>
                </c:pt>
              </c:strCache>
            </c:strRef>
          </c:tx>
          <c:spPr>
            <a:solidFill>
              <a:schemeClr val="accent1">
                <a:lumMod val="60000"/>
                <a:lumOff val="40000"/>
              </a:schemeClr>
            </a:solidFill>
            <a:ln w="25400">
              <a:noFill/>
            </a:ln>
            <a:effectLst/>
          </c:spPr>
          <c:cat>
            <c:multiLvlStrRef>
              <c:f>'Pivot '!$V$50:$V$88</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2022</c:v>
                  </c:pt>
                  <c:pt idx="12">
                    <c:v>2023</c:v>
                  </c:pt>
                  <c:pt idx="24">
                    <c:v>2024</c:v>
                  </c:pt>
                </c:lvl>
              </c:multiLvlStrCache>
            </c:multiLvlStrRef>
          </c:cat>
          <c:val>
            <c:numRef>
              <c:f>'Pivot '!$X$50:$X$88</c:f>
              <c:numCache>
                <c:formatCode>"₹"\ #,##0;[Red]"₹"\ #,##0</c:formatCode>
                <c:ptCount val="36"/>
                <c:pt idx="0">
                  <c:v>3061.52</c:v>
                </c:pt>
                <c:pt idx="1">
                  <c:v>2673.79</c:v>
                </c:pt>
                <c:pt idx="2">
                  <c:v>2984.39</c:v>
                </c:pt>
                <c:pt idx="3">
                  <c:v>4040.6899999999991</c:v>
                </c:pt>
                <c:pt idx="4">
                  <c:v>2687.1800000000003</c:v>
                </c:pt>
                <c:pt idx="5">
                  <c:v>3168.6</c:v>
                </c:pt>
                <c:pt idx="6">
                  <c:v>1609.59</c:v>
                </c:pt>
                <c:pt idx="7">
                  <c:v>2746.1</c:v>
                </c:pt>
                <c:pt idx="8">
                  <c:v>3339.1</c:v>
                </c:pt>
                <c:pt idx="9">
                  <c:v>1866.72</c:v>
                </c:pt>
                <c:pt idx="10">
                  <c:v>2703.9500000000003</c:v>
                </c:pt>
                <c:pt idx="11">
                  <c:v>2156.3399999999997</c:v>
                </c:pt>
                <c:pt idx="12">
                  <c:v>3118.13</c:v>
                </c:pt>
                <c:pt idx="13">
                  <c:v>1367.53</c:v>
                </c:pt>
                <c:pt idx="14">
                  <c:v>2331.5099999999998</c:v>
                </c:pt>
                <c:pt idx="15">
                  <c:v>3501.4900000000002</c:v>
                </c:pt>
                <c:pt idx="16">
                  <c:v>2149.2800000000007</c:v>
                </c:pt>
                <c:pt idx="17">
                  <c:v>1184.8499999999999</c:v>
                </c:pt>
                <c:pt idx="18">
                  <c:v>2523.8399999999997</c:v>
                </c:pt>
                <c:pt idx="19">
                  <c:v>2824.0199999999995</c:v>
                </c:pt>
                <c:pt idx="20">
                  <c:v>2241.25</c:v>
                </c:pt>
                <c:pt idx="21">
                  <c:v>4292.78</c:v>
                </c:pt>
                <c:pt idx="22">
                  <c:v>4696.1999999999989</c:v>
                </c:pt>
                <c:pt idx="23">
                  <c:v>3026.7700000000004</c:v>
                </c:pt>
                <c:pt idx="24">
                  <c:v>2456.8999999999996</c:v>
                </c:pt>
                <c:pt idx="25">
                  <c:v>3317.87</c:v>
                </c:pt>
                <c:pt idx="26">
                  <c:v>4635.3900000000012</c:v>
                </c:pt>
                <c:pt idx="27">
                  <c:v>2376.3900000000003</c:v>
                </c:pt>
                <c:pt idx="28">
                  <c:v>3676.92</c:v>
                </c:pt>
                <c:pt idx="29">
                  <c:v>5735.6699999999992</c:v>
                </c:pt>
                <c:pt idx="30">
                  <c:v>3918.7200000000003</c:v>
                </c:pt>
                <c:pt idx="31">
                  <c:v>2110.85</c:v>
                </c:pt>
                <c:pt idx="32">
                  <c:v>3083.1499999999996</c:v>
                </c:pt>
                <c:pt idx="33">
                  <c:v>2213.87</c:v>
                </c:pt>
                <c:pt idx="34">
                  <c:v>4966.5899999999992</c:v>
                </c:pt>
                <c:pt idx="35">
                  <c:v>2245.09</c:v>
                </c:pt>
              </c:numCache>
            </c:numRef>
          </c:val>
          <c:extLst>
            <c:ext xmlns:c16="http://schemas.microsoft.com/office/drawing/2014/chart" uri="{C3380CC4-5D6E-409C-BE32-E72D297353CC}">
              <c16:uniqueId val="{00000001-9383-4607-BC32-0E0426E32378}"/>
            </c:ext>
          </c:extLst>
        </c:ser>
        <c:dLbls>
          <c:showLegendKey val="0"/>
          <c:showVal val="0"/>
          <c:showCatName val="0"/>
          <c:showSerName val="0"/>
          <c:showPercent val="0"/>
          <c:showBubbleSize val="0"/>
        </c:dLbls>
        <c:axId val="1835888112"/>
        <c:axId val="1835888592"/>
      </c:areaChart>
      <c:catAx>
        <c:axId val="1835888112"/>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35888592"/>
        <c:crosses val="autoZero"/>
        <c:auto val="1"/>
        <c:lblAlgn val="ctr"/>
        <c:lblOffset val="100"/>
        <c:noMultiLvlLbl val="0"/>
      </c:catAx>
      <c:valAx>
        <c:axId val="1835888592"/>
        <c:scaling>
          <c:orientation val="minMax"/>
        </c:scaling>
        <c:delete val="1"/>
        <c:axPos val="l"/>
        <c:numFmt formatCode="&quot;₹&quot;\ #,##0" sourceLinked="1"/>
        <c:majorTickMark val="none"/>
        <c:minorTickMark val="none"/>
        <c:tickLblPos val="nextTo"/>
        <c:crossAx val="1835888112"/>
        <c:crosses val="autoZero"/>
        <c:crossBetween val="midCat"/>
      </c:valAx>
      <c:spPr>
        <a:noFill/>
        <a:ln>
          <a:noFill/>
        </a:ln>
        <a:effectLst/>
      </c:spPr>
    </c:plotArea>
    <c:legend>
      <c:legendPos val="t"/>
      <c:layout>
        <c:manualLayout>
          <c:xMode val="edge"/>
          <c:yMode val="edge"/>
          <c:x val="0.22798306594032738"/>
          <c:y val="0.23102322238155057"/>
          <c:w val="0.53850476558107319"/>
          <c:h val="0.10916208925544402"/>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96E4941D-6B38-4CB1-8B3D-FDC118816169}">
          <cx:tx>
            <cx:txData>
              <cx:f>_xlchart.v5.2</cx:f>
              <cx:v>sale</cx:v>
            </cx:txData>
          </cx:tx>
          <cx:dataLabels>
            <cx:visibility seriesName="0" categoryName="1" value="0"/>
            <cx:separator>, </cx:separator>
          </cx:dataLabels>
          <cx:dataId val="0"/>
          <cx:layoutPr>
            <cx:geography viewedRegionType="countryRegion" cultureLanguage="en-US" cultureRegion="IN" attribution="Powered by Bing">
              <cx:geoCache provider="{E9337A44-BEBE-4D9F-B70C-5C5E7DAFC167}">
                <cx:binary>7Htrb9w40u5fCfL5yCPeRHKxs8ArqdvdvtvJOHG+CI7tiJIoiSJ1IfXrT3UuM7EnOzuLMzjAAK8x
46CtCy9VfKqep6r/+eD/8aCf7u0r3+rO/ePB//xajaP5x08/uQf11N67o7Z6sL3rP41HD337U//p
U/Xw9NOjvV+qrvwJx4j+9KDu7fjkX//rn/C28qk/6x/ux6rvrqcnG26e3KRH9wfXfnjp1f1jW3V5
5UZbPYzo59f/Y6u17+5fv3rqxmoMb4N5+vn1s5tev/rp5at+N+wrDTMbp0d4ltAjLAnGAlH5+Ye/
fqX7rvx6OUIIHSUJZTJhSXz4Qd/Gvrhv4fk/MaHP07l/fLRPzsGCPv/73YPPZg9///D61UM/deNh
00rYv59f/9JV49Pjqzfj/fjkXr+qXJ99uSHrD0v45c3nNf/0fNv/9c8Xf4BdePGX7yzzcsv+06Xf
Gebtk7+Huf1lZkFHNCGCCoQ+7/ph2783i5RHhBAsOcdfzCa+jf3FLP9xOj82ytfHXpjk7fu/pUm2
urfV4194VrA4YpIxhIl8bg2Bj6jghGJBvliLPLfGn5jJj+3x64MvLLI9+1ta5FJV/bed+X+HLhof
UcQYoZL/uuvfnxGwCo8lYQKjL2cErPblfH45I/9pNj82yZenXtjjcve3tEd2r6tPve2qv/CQEH6E
GU0SieQPkQsheZQgjjmiX83y3Cp/bk4/ts33z76wUPY/f0sLnVcPqirvu2979BecGnokOOWSi6/b
D5Hj2alhR5zEkksw4Oef5NvYX07Nn5nRj63z25MvbHO+/1vaJushwNw//oWIRsSRlIKxmOIfn52Y
HTHKBUleBJg/M5UfG+W3J18YJbv8Wxplr3XV9dVfmIpBmEGYIgpm+TXVenZg5BGiIoE4w34YZv7M
jH5sm9+efGGb/d8z/F88La/uett8A5S/AMzwkSQSU0iFf5gCcHaUwBWWfGM3L8Dsz8zox7b57ckX
trm4+1uem3f3TgGVHfu/MtRwSNAQYVxANDn8vOSWOD5iLKEipl9YDpCc7xO0PzenH9vn+2dfWOjd
3yMV+GMS/D3RfHbnf8v/5RGLwUSU/DiJBqIZo0PAkV/1AfrcRi+4+b+f1o/N9OLxZyv5/0T8/70o
8Ktukt+P95vPgst3usAfX/28XFCBXjz6RwLBl73bP/78GhOUwFn4Vcg5vOTZyfgNfX730NO9G39+
HXF0JICpCi4o4jIRnL1+tTx9uSSPeBJjmmCeQLJBE+BFXW9H9fNrysDaEMjiOOGIiITj169cP32+
BGxLApuSiMQQ6Qi88Nsar3odyr77dUO+fn7VTe1VX3Wj+/k1jG6+3HVYH6OCJYRyRgiLmRRJEsP1
h/sbQCC4Gf0fNCfDHMdlv59F1FRZ05XsktjFXKx6Efl3W/ODsQDjfzeWkCiGvZCARwIS3u/Hml0c
rYNA3Z6TBV2sc0AX9UTkbYAdOBuGVW7+eLzD+16sjUIGh3nMKWhr4sXabEQwNyKG8VrUlOkSm7ZI
a7+ii9FTsu/GIiEb4gV6uyQVfvvHgwOkvhycxTyhUoD1QNR7sdghip3vne32qx3Hx1a3Lkk1msVZ
QKu/8cUqbwsc/6cl/2CLGewWAc3q4GsHt/l+i0c31nYRvN3bFvmrRqvxce7aak1lZf1VGYf/esAE
gZPCcOC9AF/sMKHv/KeOI2+ws3KnoqI/5cKIPKhRblpBog+kmBOI0r8erx/4EPrdvnKAyURgyPFg
c7EAGPx+wOBQvJaFn3dT74cmnZLC4ct1HeI5FQvt2ixMFboQuqN7Hhp0M8ysu+2M4Uumkmbt0pI7
fjMGjKfUzmyaU2OUO0Ne+vcBi//gBYz/YL7okLaCC8YSDvuL+XatFGXdjtOOcVLSt1GLWXHqSh0P
27IfRN4OJVpOUK+CLlM3MvQWzmC4iaS2OxyrJDmpnCD7Nhh2XxJnk1QlGnzJFbg/bVeBLnylWnUy
x1i3m87O6KLFMezD0LAV5RN2ZZ1GtsLpEvAqtoZ5dBFZHtnNxOP+1ETB36Ax8VdFJQudrnbu2Ucx
ExPyxK5+3ohmwPWpJcxfJYASSV6JuZG7Op6jd7VWsrgZLLbgckU9kC7lLkRln+JVIfQEXuqrMkVV
VfvzkcqZXvsuLGddrHSVJaxe0llSitPPQGBDC+fUz85fRcvor2QzWJH5YjB3U43N3Wpjsk/mZhwy
P8/mTrRkvoqd69tMDivAl49ruamRZffCxv6mtxrhtJ0Lc0fU6G+iIUJv2TiJvFordg8aI+72XZD+
LulHPGUJRb2DnWX+ZqIWVmoauqStdjCg7KriFtdNY/NJLOxeT7CPYp1h3yxFbycJRlvFIG+XYWX3
SZT4m6p0cjOQhZFt6KtRZNJHyqRuLvzNF19VdUmmTJFqmc6rxrtHXfdRlVIGi8VhNu7YLbNes8iG
Rp1IXlTtvhmioR3TBEsxbUaK1Ts1L/JWGMDTfGwm7jdtoOAnc5fQ+94Jc6dKA4d/aOWZDFbeGt3W
ZUq7CjzDNybKaOn7UxsHMD8xvb+apmCWfE4wbCmcbnPnfd22Wdk367CdJwtGkgqR/aTqyqSLOax1
oVKnouzt7vP+Uz+yjEyCblTDeS5FpFw2dDK++HzPWBRd1oa4BtxY1S6CtV4rPs75Ukq5nQYHDqwO
xyMZm8XsnKuL4hS5OTbZ7JYpbwYv5A2JObIkHUENntJRi7i+GIfEGZaKtsH+jUm62JZp0fti3uo6
DmlBInig0xWK9wsa+ezTso06deLcWEXHIZ7qJR/KKBQ3xnRMp6pnzKSdmsbiDK8y3CUSL49ziIY5
W2q3VldLiPDyzsH2q2PXdfOxw6pb0jVu+jQSc5T1cVOlEZsZ7LN7a0ihNr4KKi06GbaS6GxQg98v
ZKBbI2pywUQ/ZfO87AoZ/OlY9v5t0k59pkxRgdmjcEFZk2SOK/TexXjIjQpJOgaPLqNEjTeLGlyZ
jsXMPoy0kRT8yy0kK2XlT2cezTsq+rJNpxj3Oo379ULYqXwcHMBm0lb8pKtUcmHiThbptNJwhrql
BYP7yPXpWpfVcWfW8VFWalhyF01llYNzyxNajL7LJZ2dTBHnxS3p3NjlKKK/jKqMssoO9x3i9UWt
Y0Z3w0IAshEn4HQ2nsGlQsPco0LwIQVc9jcQ5sCXcdGpapdEBUTp1VbHwY3mjqFR3rZBTXXKS9Gy
lM2zv1m9Km69gtzCUGTugmu8Tudmufe9KG9rlgBg9rh5W0dx/a62KxwsGRjZF7GrjitOyF4YGatU
yqLLIYz2bxPWbtaq7nIHyyi3iLSCnTC9xvLd6gz60NooWveropPYk9auZMmQcX5LLLLNSYIJ+biW
M0s2tmtOtDTF2RKZ8sq6Wu1LId9ypYZbPdr70PoD+lfo1rVyyusJ9snLGnCeGVSdyN7gD1NUTEum
1RKfG7nwNzgRDc+redkzMkVzTpYBZXAu+Skteiu2ssPdpZ+wn7YrxbetEibvvaNrOrdqyWnAA08j
TdmctqToLjoe0Y8aEbjfQMSyvzAlcfFRiqWy6TCYot+uoq90istmolnjmuis1dUEW9cWJl1HVr4P
XPS7inbikisS5zUs6ZgjY5ss4MLd9V5ALmJGJs7IUkVZg2Yw6yCl3VTaUQALqkt7YYUL+0BqcRH5
IG9t29dtHunEPca6lmesYABvTbKC0wwTeIorY5GXPjq40lR2Ki9Vjy6gagdYOiQYML2W8J4Zw2yS
Uckzt4BpMq0l4GA71TAnLsKSVobCH1TTgQt6UsqzRJuqzUvcAN7b2e6CmgEHZ1Y6dyxZIs6k0VFW
ix5GriGYtBnhwl8ZAsMnbBn0MQ8QxyHnr45JsdL7NdQA+J8hkKupsBselQfXX2KtrsalE106mYWe
LdMUH3PN1jm1Y+QeO9JA5EDEgkfgdWD3XEN8dBUDnG5ZpW0ehl6rXI+MQ8YQgNccf5kW6pjVx4Oq
IZMoogjCF7eA9oO2djeHyV+NM+S+rVjkBq26Cyd4wUnn0im01J+jpMQki63s7xY8GHWJ2QyzrloD
a13mFYbsbBX4DR2MdhAtkpH2bapVOTQ6XUQ8c56VniYnU+PqIasGFt4UUc/uEoUAWION6rPFWF+l
jZ5qByEDlW8XvvYBcFMnZ3QlwgEucvRG91F8YiYVfRrtII/VtEifwpwhy6kiLm+xX8AthLYQyQc5
orfEDhCeSuu7Zms5bVaYSXXY0aEHi2sWIKxPRjAImBag6k1xsGhdEzDT1ILHaQdmjNAArGHEa2zj
nDkTVRstWBHfoihQRmGfILV8k5Aqmt7MideJyapFlUrc6EbIBEKVkSsxEBqHUG1DU0Ul+qUWkC2X
x34ZWcoRpBs67tmmimnRZIVuq3xcdJEuScDHbSQhB+FYxScNteqCtOOcVZEKG/h/yD10DJzoejXn
YP7hpheALM2sovc+ktVJNJZFOjsFoSeIdlfiBKXB82irp4XBOoYk7+JCpTGXpzS4Ihtacl0KgHRi
y2mL4hLldkVtar0f9v08lmk5anTTUYCYFNIQm9azrVLUQEYyJm3zKaoo24q5L3Zy7dsqHYe5z+EE
LhmgwqfODp8iHS6lp8se/BoSg2mIL+Vo4kvWhjmf4zZLXGh3fmLDBnLj4o1PprCtIYjm9aCWjaf0
ksYjPfd46q7B2hCXO69PIPK1x7RtopRHZMxEm2xKqc+nhrqUwFZdxsGUv5gome5sj8lFP7d1n5Ey
hgTSD8da6i5P5ivSohvI/LoNjpb4E0sKdkLITKsqbbGs4y7t+EILsYvq9YkNCRiETnCEt1AeXVTe
TrHuIdGOZpNFEIFdGqb5gCAqBoSAeAVoONb96TTgaJ+QMJhz12hw0lYB2lSJBY9c5wJsX3it3FVo
lrrKZki78z+mUQfW8YwaCxAiOGEgLCCQIF7S/nXGtYSIZ3aGfU76Zx/j1B4S3z8e53fsRwjonCCg
ZQDtp0DcnrM1WahxqvvR7HSXABhPnKO3g7ORTqlH/WlCD9TlMxz+8bi/o/4wLuhoLEmAmVJgis/H
BUquSd17s/O1Tu7HqLW71nnttwtXgF9924WbJFGAxcN8yHL/eHTQbV7urpAYWDEccJgEerHq4GpQ
T1DS7xZWAAFZhcVvxQF1a+4A7cfSwO/YWKAlh8wbUwHg/nkKXzWyr0T5i9Dz0Jtgq1J97Wr69eO/
3vYt/Pe52ea3Px6aon77BKXAL91Uf3jX8VN/qDm6lzcdZvPru2AyX2d3UMmeffidZPdNsDrc+Wcv
/lnFDlSI76x1GOGFYjff/9aL8kXk+/zIV70OIXoUg88QGQuondMYjPdVr0MYFKRvAh0+imNOOE8w
ZQhxBD7wVaAjoN2B54kYPB76uQ7m/7beZ3YDUfLr5+8FOmhqee5NMRTpD8OAggVsGfOXEosaqZ87
a8g5Lxy/DQtlkBuhyKZs1TGoLe0AYcD0JwmSA0p7NMwbkEjcZkmEPgb+P0DCFE/4PVNrc9FzbdXp
4GdCM2wGz/LJ0nALEDe/H5vW5mMZ1lSZgH0mZzGXkK3VY+4TBcxmWgK6mYjr77q5mC9XKwufiahb
prRZLV/TobDLtmpps+O2bjNgivOUchPG40TCFFOjat9kZdnTOo8C8Vc0BJ5slRdLuQPNcJ1y39Tx
x3rSLqQ6NM3jwKPhsirZ3KbL0vrLouiB3UBggLW3pg0NKHpVw/d9sHTdrmjy5tgFDFeJYwafTKIM
V4NiQ9iXUcfqvG2Dj04ETLCHRHmN2rQfWgh7WJj+WkICeLPWzXw56CU1NaRZ+aJaUWaF6+fjerF8
10KoGLKa9mu5qzykYVZMTZdH1PrRnJMG/zIaM/LV5EsR9+OwKxCDLLktcEn4sWBdU265reI1zoFW
2y4G1VX4C8LXtkPZGOZoTx3qpyY15aCSrIbCTdc1m0roSHtgmpo6cjM3XZNakiBILVhVzP6iGWYq
iw2k5Fampi9tC3mTEWU6EUqSMmORqovLAoVoOxc9gpDM3EjwIYee+XgG6uwMmfMAinS/i92CilNs
lS7ygbr54Dh83a2+Zus28vXSpE2bLHo+GcdpMvEFCm09Epta5+ZlbdNmwYtD78tCYbze+UqHzj6O
yzC2bcqaddXF9f8C3r9vLf2t2gDKcgzR71cN9XeA91vx+ncPfYU8AeVByTERCIoKhxoFvO8r5EkE
VSnAMiIkRDQoIEI15DcEZDGIvlDXSPihdAix/xsCJkcy4RyUbwAsIeME/zcImNCDUP8sW0GYEwk6
szyUKqBl5nk0r5KK1ho5deIHxCsQnHpg/HVITg2gA+RYHtGcTrV8Y5ph0CB9wIHI4hky+7x0Yz/s
LGqLIhO9Tk7WldNio+d+XdIxjv01nI6WHqOah+i6kbV9N3Q0YdlsSFlnIIklJp2xm8/00ooh1QWb
cDq18UpBV5qSM1nDeUndYkEHQOtI067u5WbVnNjNjGqvMrL0BehLhZlTKqLho6wDfxBazfkoZLkp
1xhUU2WgazkLgmGWo3Kh+EziUeVOtsn5QmMOKuZ04zSOttwhAoxRzzHJod5evTF1Ha69iscLW+L2
pq0j32247yMFzNSXLO1YXIo0qc2NZmY+htcPwPX6sCuXRJ5gY6tTpMSxr7CNQPCq+i3rWJJhp4DD
jQtuUO5ZMWzpyPE7LRucVsTqNwj7ZCMV/VDOwVyyPsi8Wwm5mnBt93MfaK4QvlLJ6nLWJXwThSpJ
vYn0FeGRviDdcsPixWVMa6tT47l6SApsjinvSWZ515yittV5lfjhZraEw7ZDi9a5mxy9WFRHYG7T
Op3Fy2bAfX9RGNt+qudEbueGhq1jlchKy90NTuQDg7CRowIVWRKpIU0c/FJsfSdphFLL2y4zmp3M
CyjJvJLdm9oCxBKoCZwSoHdXlYuHa9OojzUm6p71yZKvpT8FISvkbLI1yHIFTW1iouu59+0bbZs2
6xrtLjAQ92yEHckK2VxbXY+gaTRTVkHrzC+NX4uUOuwvQuXa3HiGN4jBTCO/lHk8F+XbVXCIUMDU
gNTWXS/htXVtN7Ex6JSoIT4ByfJRw/2X5UT1NZ87oOTBF/KGgzhwLTCdQdIv6gKCybpe0AM3qs0c
HTex74/XaOpuYgwezZNpPMMNpadB49RYQrcI3P6892S9my1n1SYaR3VCa4VyQxs9pAdelA9NsxxP
dVFuo2E6haqUO4Gixfk8OxCX1qTT6QCcNBO1j3ak03OTQlSecx8HUCCLaMySdbyNIr1Vbr0RVYi3
BehXMzB7N3TvwzLVV4rYy2jUtwi061xqeoOGWG86YR6c4XwPNO42ENWlGrsPLbd621R4DFlb4VNG
F511B0uFx6gEkapHIyhVU/yOTtJnc5DFzixzdL4IKTfFZMq8jukdgKG7xKb128jZPtNNCSnX4Ogt
TaIl85DF521h4xQKjHCsohNeKJYWFb6beTFAWaW1x5oPeF+7k3WszsZ2VOkwrmnoqouucCDwJxJq
MrTNW8gANstiqi0wPZ/RpnY3oiD6GmSJcj/XsM1hbcgeimH+uvV6Pe7GBufGGHu8Nj45p3Y+CZYs
extAPMgXCOvXCx1vJwjzu2gI7GKhSHVwwHpHl/hNV0dUy3xAFtdXoVhIe7b07KK14mM/gAaRJKt8
W5NgthRDgqFEVVwFIqpLptx9Rw3ds6Ed0rVC94mZ2ZgqG48fnIUlx60yuTUan5a6a7cxZuDScamz
uaV6o4PSVwFgN1Ue8A46+vo+4134sE6ySucC8HmewAer4MMHEL6hatRW8fBmsP5NFydDWoquvexb
RWU6Sz2ZqxLI1Z6YRbljgyk3oOjMcerWut+bBjKcFCriOu9NJ2/Gmn8yfbxkJfZouyihp5QJVA1p
lIwihTpB2xcZrdrJl1k/sXpKTZVEW7SqdSvw2G4DaPRwxDuzaD/dKg11SLoLczeetFDLAkmvj4aH
Jqr7kCpaT/EGdGicXDYWxPwUmKjYNZOo1zMPlZlrD51zb4gt4Ig0C7je3o4ze+9QZU/U2gaXjith
H0fw/ipD01CqDEUFpyAIGX4z6EjgvECxPelxLE6GUETbUdZduSuGcR8qUl4qPek3IqoJhxpnxI9V
U4DjynVRd0ZQt5kxbXcIOOU98OhYpq2wdZ2VYaRnJWjXVcqp4Um6LlOxn42A80HmeU6JX6NrA9D+
qWtovKTQiL+cj7MDocLjIc55ErxNV9SZEuTQiXhg+ev0Li7IcD/YuLqDmFx26dJO546s7SWUKOSn
2KtpzSHRJDfR3MzvokavF23M9xwl+gky8+SRdZJVaaXIMKUTmzUoO7Tas37et4C2mRMIhxyEVtGm
soBdTOtaidtpDuwMRGP9GNVxXZy0E8YuTUy1XBcDTW4hjsiN8Wu5nULAUKfh3BQZapAq97by/qGp
KkkBjMriVjbdfOX5EINXBhVdVTWUmVIMmv9dHYrmgmhTluDFI+UZlu26B12reaTj0NyYpXujnV5w
Vq1dsW9AK8tRo+CwGiAHl+tAhiJzixMhxa4q2k3AEhR+0Pnv2BKWp0Ko4YOgdN52US1tGpWylKkf
QnRiUT1fdQzwJoXKcPRA4+Aug+1A9CORcLuJB2N3PFrMB1n6TmRhLaa9QSNZ8rqqh5BK3tbvBlFR
moqejDc1LSadRp4MF8lo9B7OXFUDiYxNyAL1Ayh9Sm4It/FdIceCbroqbnyO5ogdT5pWN4U08fFA
As+6aerqdBC0PgZ4rkXK0Az6eIP5WVjG4QSpMckTQ4HCzpPLNTTJpFybNfPC0s0QsyFLajxumOok
TZEz12hyY+4Yk2c6mqc25UUPzJTXZu84tR0Uajt719h65GlVTg5lk3f9+yZg00GhVIYBCN2wPiWQ
QJ0X8WJygpOPtFTyF6669r4vXb8lSs8aeBkv2jTMTR9li2wAEZkP8b6CTpNzuVL+YQZRfWeAJpcZ
Lhl0FQQSyEe+ALceC0Ru5ahUBVVI4mk6WNABux73u1JAbRuo8tSIXU1UuBFNAXVEjxW6n+WMMyg5
mg8lVNKumRxll9Uex3fTCgnkpoyXCXwpdlMqOo4e5YCHelO0SQlktq+L95Ucu1/COiZuSzrlTyc3
heO5jiKVr9YNWctJs6/L5ipep+r90PGLEgTXXrVzBlX9zSImlXVhlNd0hCrtxGmZl7LlVc6kwZeJ
htxQoJIfDwkkFimzM/0o+YqTlPamvO1o4CGt24VGKYoIChlyVXwsdVleOFDPNwteiz2u9Xy8Ujbm
qyF6O8XxdIYitUkm2z6pGk82q6aEPyV1ZRUI11DKaRKoRJWMFx8T2hfbuY9Jk4I1V5cZS6dzhX2z
hyJF49KiYLFJK1vWNC0bWj+aWM5dag+/TKQ0QAtZzvtiUO806KtvKxar47hiEfCDYjqzBipu4OCJ
OG1sK7MyhhyxXcoTsbaR24J2Pe1EJQeVdlABe++gJmFTVSyzSlXFxmJjDE42Q7Gup02EzMkC7QRn
sEJ9hkE/fijWaty21TjuWjPM21KSbj/okuS4Wd+Z4JcpQxhZaPIY+BUZhugJxZXd/y9L/o4lP3z/
fcVv/ZGfNb5D382/58gvuh9/I8qf+3W+0uQEWC0UgRNgweS5MgjfojmCHj/gwtCXB318BwL9lSVD
+x+BbwpA3yZ8sxODMvmVIiP4hgHBDL7aAdwWAfvm/w1FJs81wsOIIE7KBEFHWwKdbvigh3/XhqVR
bTu0NOxJoGKc5AYbCkQri81crbeMTaa5p5Fl4MVDcMDMRuyZ8lnUF/HHsrO0g/AHB4mfSMUC1Kxk
1A27RULry7lmLfQIpX3jmfnImrH2wE+SRNfQUsA5RU9ANcN0o5XnGtIJZooH0pIhuSiTajAkbVHl
YCrUMNteKhRDlTMvNbMNZOMLa9szxMMAUy7bFoVT3JKu/hS5uYdnvjPpD5TU57WIQ38aNKhDVRbK
AWA+kOef7xFHbTWpRImnYum7etiNkJbSnYaGBRD1VleO1ZKtlYFvaukYkvni/3J2Zstx40oafiJE
kATXW7IW7ZYlS2P7BmHZfbgvAHc+/XyUfOa01RN2zNx0hauqiwQIJDL/JXX6/eXtXXv3HxSD6wfg
xRKNfAiOa3Mzv15/K2AyfcvPfxR2KeEchlZ6clcbOEIXJ0PJZ4aDyYbUzWLhiq1r7mdXrr2T2O7m
z/JqAITty7htNTnaXeSFms9+f5M7M/G3ewwszKx4KCJwQxff0Xv94JLlwsmMFD98YVCUHdItSAN9
qkJ3kFbcmMH3v5aepYa3uPTmBP7zs9mv6wLuOI5noVuilv91brpxbYNWyPBHurLm0C5Z0MmfM1c5
DcLNIh/zDw1c0kC9kbUOh87vh/0rYeNyeRAskDQncnEpsod+vTzoci7IQ+UPEVC4ycSbLd/7xkYS
w2W75UF1lwu7tQF39To+lr1lbVmMjr9iUn5/J7/qcbkTzwHO9bwQmzezId9NxODnVrGWjfquog3m
/txqRKtwvaruo/W8wiLxVH5/yX8OHkGuD6ZFpm8hL38nk81gxKpitcwP15/Z5afV9jcbRtPMZMig
zsr1v5qRWddxD+rnf22tdTLRccpbq5v/sBDsd5GMCYgsl13CRgV0/IdoN422goRjEC9ZDi4jLhbE
Q2yIemkz7OjjXLibm+Q1EH8XL5EjuSsvpwJ7rDu/WJNG2KZ5jOoMYP2gvdY4D/WUN/3L7+dsj6d/
3yc7p+kiLvbsgBgu3/OL46wQGOpteVnMYFgE1lhaTJa1zNIT8WLkJB47p9T7phnmdn/Ju3T8v06W
vUOvvrT8KHSlS2j7dd2CCvXD2vvtS1N5ghheEL3ANafVGlbvWiqPuN+n0DDf6sJriKimq43tXVAa
UmvFOiPa7pF/zfi/mnyrpmsXRSAo2O+na2fD3s0XkxQ4KKFRY8PKvjufFjk3XQQ6+IJs1Rf1sRig
McZ7DTzSNcmsV83NiaCe+Kxddd2uh7DcVvE4d5267COAszSpt81ar+tMo9yOkRL6akhGzxLVg19H
6VYn+MUXQqIjitVurqwtgjBJylzNWv9hm9rg3r8MCKUE5C70LrYaH6Hou4jBymz01Ezd18BrvcJL
OgvoVpOCjoiZEntDhIDCb32LntXo8tn4Gk46W4V8hPRD+vo0zvLPG9p9H8Udso2IjWRDJu6B5N2y
KJeyr1XWdl87wy7SR9mXoXvr2JlcryVlAdMRKXSlaMIWCDhwVTPrLCHgz/5DqjdFRly7xfZsxNj7
d2Hu7wnC4k51FZ3L0dsfT9vLiCW0ToE3PXSmKLfnrfJLiCGrAh2h2mX2eUBtE2W8KaGwt+ewXhae
nQS856XfrHQID53Xy/7kB1RrTlIuaU6CoV8vj3RaIMsK21fCqSV54M5z0ey5wdB5dflt6f1Gd6do
Mvb06Mp2G26MKZWJq6o2Tp0A+tXLRepyuH5BXKXc58mabBZZABBR/GvSTUuK8vvF/j6EM/vUgQFm
HTfwPZRWv25KqdYmtRGGfUU40yM/pYYLuj6e26KtLuWoZwLF76/4Pho5AbHIsV/5as7u91fsjdVn
cy3nL3IDu/KSeXT38Of0Qcnh7U/a87+qQm4swtkZhz69BVsJWKe/v409nf1lU8jAfyWoHc9B6U6W
/OvINzmNWkR+/VwjxB8Q5gKlib9a9K1Eo6zsG/toVNDm91MfpkScLvNaCJBwcKY2xs0An4jSKtXX
lQr9xwWSAVAEJtKfHoZQWHmivQ29BIsIlSZArUI54yrf3jd7ZrEO2ykju7hURTnsO39yPfnB4bzv
1liWRi7T+fcjfh/XQskBRbrBqHdrFmqBX0dc+gqtr+6Dp2lsLJJYzxiHJHba9nXrkmS5F5k9Lyzb
pYwo6pBPvWa2wu92DlUiN3bUo1r8fUk7Ot8QquSdI/cQqbfesk+6QgaenzdvLdl1aq73nNpGzcXu
DGzNNvr9kJx3kS0kAwo5NolqPEG6nrwL1Uj4660tGucpHADcutPQpfsNDEKO+9Z93cdYPVfuTWVo
LoeEWLmHFNNpDhqR2aTx9uLtb7Ualeg3ZJaBe5GDnPKWXufWv1N64VsgevsQ17QGtChFYCSMtZkk
RBjnBcP9w9DeVQAMDdOU61BGh0iM/+HJGZbSDqqxXZ9kiiwYGMFolhYKwrz9Plhh6YDjQBduz4HT
7OdjLVqbB7L4dZWux6327SFFsS3G+Yks1TAdc1BIVp+cNqJJk4uIJQbn0O3RbSRsXuRONxPWBjIS
LpgPaI2dhBrLZirq1GUqhiHI4EE85I9sCSS3Bf96m589FJbffj8J7/ZoSLpAdhU4HvAEfpT3qa49
b66/+lp8muqgJTq8pbdOBjRVJlSWWdr8KSy8O472S7r4yxyLY8mC3X13HFlFSwoJv/epH5FFfxvW
YWBBcfYzP27RudAOahZIk2O/kisTXk2qIWUh6DFLs1mq4T7w+1AVJwDWkGDAhpweDOZwToAaaf0D
0nMOqp+PLdVzw1QuVdiwV9hF++NIy2V/EKLIbV6itYimB6utW+7EK0vOJoCmvU79/Wy7kfw1JjL4
/RAgSCAsouXG+8qGdLAXqbWsnzJU+gj7hrGUXaJmSxV3vrO5Zj3qDOYwjCMkQEUWG1Sr+sqqgM+9
uCPbEdcmrYV7q+oskIme2yX9buWVdTGr0fUPZdC01Q8I8s081K1f0yprs6v5gzvZ1rIdwgLwvEs0
+WM/nubZC6c7ozO1tLFfW7V9Iy1jw9w2JrLBG4fRqBi6Qm9FjOTHuAui2XJiM0ybmdcqXoRXuMUp
cuzRffSrYXXTxFrscR7PqNIzW5G/qXS4HLKAzCwJUMJtG2UtS7G7XMpVjbHuu8I/TVEA+OXVYtnw
37VO/gyBmaqDdAfHTlbqU7gUPx16SL/cmZENeVV6gYxhOGionO1aRY1lne3ZzpxTKvows45d2dbu
0+pNaSmeotZalk8IdORwK9D3igdOjGD84RnfN09bMKUNiqS2tbP+Y7RsVXlWOejGaWvdsG7jqGyl
kyWB2Xodvth1ETY/Mqdrp2XHJFf9VzQO84x4p0LoUlwMqtFeeKAO8Cr/rGpR+neoLURZnicfE02V
/ZWFjRyY5QUHn3FvN9lOLOnNNn2XfZS+NfjWsYFj64LLMVJ5Vt003lLq9FhM6TBPN6gJ0zw/Kbee
R+9BNY7Ul37hZml4Yq344KLdhDXBJFUf5nMUp8L19XBA8LgV6+Wc9iLLz3Nec9okZTS7BNipy0fv
cytG3+svWRyzUAmcYA++MHZkXVE8wP4t/gfg+YCX4e1NkecVn9H0x+VyG9SiftlGHTnTVeGbLnUu
7EUIpN9r4eFIOi9NYddV7LnTfi5ansgZTio9DpVvi1p9K0oK3AZe+mGdu7kL7gslirk6BaUUTndZ
jmsUTh/8Qnp5FGMX2DGJwAxeVj4HqVJiu3bdqmemBDJ4u74laiP5uhZSmaC6gefL7eq+KOYiVEd4
1rlPj21uS+6dkLXfEqKrynKOVpqtuT5YXVmY8NAMlvCaz07qNFyvLqooehrTUOvEUAczs0445pwg
ie1n+49w/6QsWCWiPad3s57RJ11mN9I/Fdm8z5is8DNFcLHZIB6bOthDvousOgySaB5aFsDWkG+c
h8jUfK97G2o2eBvTpwuEggFnSa+4WpXBujw2dr4/HrtzM8f7L7ta9nluXHQsw0GMAkXIhWjKMHP/
0pqCRp9MnpNpJXNorwF6/DDzRsETdEc9Pg9FM+YN8yWyrUVgv7n2chsWwX7LOU+62x59VhZXkHyk
X5RY9gXmG7E/eW9FK/9SwRnw3jTZfJUjNtQz9zA1PZdNfo7HGCn1C4BbxnsewkD/sfRcFcnEnSMA
oLjD28Rc/Fw9ausjfjIoxD44NayvkzGyagwildccN/I2b/8Xmr/yVoKbi8efUy3evv7vSX77HkiB
U94GUPzcgN2IbHopc5hBc84buTJo7Wx0KIzhFdLceqQAT9so9t4eVLtNA0uNyns06WVjR6vydl5s
Wv0PEUYtZmly6oqvOB0Ym0mAOdQUxaW17klvWnsOb1YB/MJL9DaDbccOIq69jSlzcmq0pGsbf7Yv
1jHcq3Pr7dG+LQ9flRXz47uwJdbRwyjCLy7+mrFOU9vsl8nczOfNtdVWkD1t6PLH4YqRyn163xbS
Nq6Qy0cGuf8KvGnP/0eLAsnq6odsv/W3CRXbvPGPtpKti47HQsJYXG7IxdBapjuiZR3nfGzZ0xhq
duQDv5l+yafA0S84SBqWT++RsTJ4g/nR/9CDZe8/6CDXMQkMa8hL1Vj7dqg3b7//ZvTTbH4aq7RK
81OT4qR7zLS0U3lR9mtgD9fyba3kRR8NwfnnlEf4EbidJZclP8IJ0HLxostLzvnJ1ptvPZG5FeF0
6LQYmjyx+lRxca/I6M91GKoObLMCMACy4TFl42XQpvt2Hjlfea9cR78ITyXJ4rJeIXeplvYCz4uF
L6iK3KqeYtWnwIZ2ZI98Pxt0zwtJo1fd1Xrkv2s9A6IhfbKBijRYfnWHpVUBCsym4Orwz+307Ddq
oQpQ67av/TkilBcneFmHCBOiyxzDY1VzxNbHRTQq6i+9iKNq+WL5S0G8Sau2LcuLn3ByMVSZKU5j
VlHvfl/dnkYuF12RMR1n+bpnUOlUTFiv5lJtzzIL23l40ngaZv9ieBv6EqX42Q8SyrxkRGU69+hF
Nssmyg3G3afPXrp91YBX7Uv8DT8N+xKrX2yPzj7eIc8dXgwLnO/rHChUxHm1gStHrlM2UQxksfr1
rexswzf81d5rWAyBPevqDWTZbA/bx2lstFHOZaow3Ip4e4PeFGU5qKH2cD6uZ2WXlL4ofsu2SYYK
YMK7rkt/30+DO+eA8GkZDoRK6auVM69fiTTFiVpvn7wxR2ZdH50xLMHiiwpftndt1opRfplJz5S4
mlVvTH4XyWIHKduR4+42KJX0h48uMNaqjosqxJqd/Lnzqv4AdGH7Lp4fCtyvbiptSnIOw4iHvwkX
odYJKcp+bNSe2pebcYzN4nubyWJAvX0ncyuX09W8ebUKPkImz+LRkEyDKmydjvyvxFvWF6Q/dtVz
4Vr7GFTXCII/5eWOUlU5+SqZdVS3SAP8CHGL/eLiXarufF93q0L80/aD+Neco2BUR040WXlxX4F/
iySs7MA8g0jO5fDJSnWRoo724PiXhzkgt9E/oimftPOlVyHQxNmU4wSdKpytL583d3TcNh45HRaK
fdtuySmDwItGe2SV10XkJBNvimCKgxlmajn8HMnbs9RdAUCcYLdZ92G9hpuqmvb4F63pHk3I/vfN
i6Bu/0bzit6rwtnf82xL8I01XfcvKgk6UR+p3HduI69Ux1ZOyRbV3TasdneEzQ72XRnV+yc/lyw5
JZEoohEAH73h4Xs4FWliFoRYQWw7xgrvxyxIZ6xAFmLSry66i8i5nHWz7/JUYMcES4cn4gVPMNFC
bxbr27XgH+7ALfc7L3OYxq8/L+SZiCNNs1TE41vF1uTFFiB+b7rR/Vi+BSwsdPsv02NjB6NFpXcQ
kpYBxnUPdVrrVsWZ9kfxOELhM2ZcZgVLKXfSPY3L3IVrBFO139b4uuFEW3KOxGhe903eOTvNeGjm
ZV+TgdpwzsTowpq6PmZI1Vi9bxMCDrwHvZJmXfwuYnZRXGeOrILwD8DXu4IeLIf4wAqmG0Tg2/+A
lVGQkJyWnfOYta3PXQdpurAbULRVdxpBPjeB5HDfXVOu93v/Q3X3a223X56WvD79yGhGyvXfFbZm
RGQ79wFQ1VtoLMCA9/mH3anufn+pdwA6u8nCz8S1gKz4r7+X9X8jeGeaMISKVPLfawTVDfo5TLnY
4RBM76s78rP9oY55wRNuXePyyH4Gx9/fy68QgoevBVTI9va2NBIHjHR+vRc1SQf4tkgfI1g1/2vu
IQvRpx5BhDxuLanzn+b5nxekuS7AAX4qx+dZv8MVSzSGdlVbNJpYGg6KtOTE37t7EOZ+7uzfD9B+
JzhnhGC3lhfQt8exoaPeXXCpCjdFPOg//IwYc7btoP2KZc/zTovbh9Op6NRmPo6zXPGUjM0ezyVi
u0fRI3ARf0Dl3rc9QfoOLxtxeAWR5wLRvQMa18gSc7BK/VC9baqZvI49voylIq7TkSPnEeBDX9mZ
keRwILUQ2X4jRSf1uCWTprI/ebVsPSteCC1rQqjXfJ39oey7fJXUk8n8xmd1b2H299P6/jHy4LAA
Wh6MCd2sw/fQE+euHpxFTHcZ1nGmc3tNhLrea8aPqwhHl257/6PhuH+j4/5unfrfrufhS3jtSIcT
8N2cBQvZiBNa493PY29JM13EVktkbTGq0O7z/3Y9IH8buSQbQ7JV/xEO5KxAoqe8uHs7lkiS96cR
lHgBjg16aIb8+wvu8eU/LCT4bAT95LID0aO4IJrvoNp53ZbcbB5uq0aY0kuCGpHXV9+wYf60Bf95
KR5dCIOHp40i832ow7xUr2PqpxdvqcjkgY6wjhwMw3+iwN9xa/w6Co0IMp5ZpA4gsv4aXxpryFSx
dNF3qwCm/rmtHL/cU0Uj672cnEPaGiVW7RoniNF8UwXGtGWw+2SQzRI8FbNFEPz9bP+UiPxtwsEw
mQKabzmvgoHwPY1pWfBFQY7g2Gz05umPjrfsKonRcp2x/Ve/NRDtCf40MF9EtYoWODTm8NLBrq/J
IpAGoS4uOxApJGFgItZ9rTzccBcrOYuHhQEnm72siXKgwr70GqV1ejSF4zZ4oatxc4bEai0fq0Bo
PCDAG4mJVvr30RvPiHJtEvKDampbL7dlmk20kiD58nMbrKZAQnJBARTgR65E0bFEfiZO9ATZt2P5
lu5QOYQcYv5reH0rgcrX2cQH53CkULLu6ck8OYJEu3VC6pfGGZluUj9/DO5kX+1JpnjLuTpIW56b
1YX2hsm/H2p7ixs6RjX5ATlzhdT631CM5jjHi/6WYL1mdjB+M/NL17A9uQj0BOJFzVP6zrFDWC0e
65JqZ7qyYFHyNKmWuqfOg2eoiupJko5H8s5H0+h2l4VviR2k6CcD/otKeq8Po3ntpT5k5VgDB4MM
BbAfcZENdHRIxNims1XHWqJqcu4jHWEFOaaaJv36k7dG09Z+ggfZmTZyU0zWd+3QQ258yjtQ8PTA
OkfmcMqMtu0iqW2S4X+tlMR9eOX5y+x8xfi/DuEdcJ7qPjZRVJTOsWh6YVGhW9RxQ0KvODj+Y9Ou
PNvDvDibWeO95VY7JaSMtoek10XFf1NG/dBvMTT5nFPlR6GBr80zqz+7VjXML75Vl2t2UC6FAELZ
oKnN5wZESKAmfaMCf8ZIDU+f+jchjWAohJqs8jGe/Mz/AOT3/HVthv0wfFsa1WuW2gRVSSlpIpQ6
2KWM5dfYavq0DbgNp8QxNJdiij5xuLThI4p8DB917uFNytJ0fvTWHGPmms/qnLuTvMgtuV3WZm/y
ZdL2ITC+kyyRl90F+VBZYNmT+aRY1Bdu6tHcg92HMwfnwefUytvDEtmY7cNKDmeKcKAup/Guw876
2pZsx4Z2RTf+nHeHwM0ynq4lzKkIFvdYtPn4YSuqwTpSLQzHcLXwGJW9X3/PuvHRsd3u2rgiva6n
HllyDzSOQCa9mNoxOmTRHH4MukyjN+jyH3mv1aHK0MGvbtMcPBVpZKQOPgLVwE43nefy0+HaJG7R
BKeZn7wMqRNfcImPZ/QY6oeOyupcLnaFbyQqvFNWWO1j58IZxBXQUY/7pE2f5mULv1UYW4EYxvrT
HDr50XIG68q1IhTIrRDyxgU+PJmhb/7q0TV/BNTM0VENMvphQ0FRZ9md/UBHgCw/dWsjjnZfDw/9
5AKEEAoO/bqMV+jLsdp69RwmKsDWH37OJydaL1FGjN97xy3sYzt2A+VXXmdrPNGl96+QZiT0bVHC
XNURMomDaw/FR6zHJfVb3V5jP7V1gr69/WYVfXezBK513fv2vkKx8MHtptN8tZBm31pBOV2Cyour
vJSZcwiJfj/secZJstEDLaOc78SXudPzX1qIJXFye/tG16jWQenQIWvctp6Vm1Ud6na7NeOh2+Zy
ufLHVGPFt7v8brXxva6Uesk0y0peYXmsuiuzaHNyuhEvUVUvMQj0M6r879ao1J1rs32mfhwOQJ5W
HqdLPQUHb23l0Q2G5q7LXPNl7RZyRTxWQ0pTlRJtRonFLEVCLUY6jcCYt7F0qubcAmDEjlUPHxe7
KT/22TqUSTkM6ZOm0cdns3S1E+tlXBJlm66IC+4PJjgEC2TjLdmWuEs430fY9vA8bVPxrai7DbuA
VT/TqBnxezfZHyPIjcvOoa3aaCx15eaN+60P/eWmgIegFx5AMBdVQ6xGoamUx/TGD0Wb07uwjL4Z
QbJ1CMkbCwyYvb73Z788Eeh9P4nyLbgYaGR3j34IzcmcmSenbbrzRKe0M54z/5uR6mmmfn/aNJ3r
zrpzkYzrOv1rZULO2RCM45H0dH0cTOSp2LgaJrlMh9jKpunSj8rurMmP7b2HX/QUNUP0IpdOfiqM
al+mbdr+GlnghylonVsXwcPZ4qQ46EUPj+S9IvbmZroRpi+/blbbnGVlKxRjwNx32Wq5nGW7W9Iq
8hCcihZbFwGEUdL1TXEucfk9oTmT3P/kXNlWI0+FL/sv4IX6Pmoyc2GvVfRY0wTqOqXTzXEJCLmU
5zWWL/qVXJnRne+bXplPJgzd77KcCA6OXqc7d63ZPGBtH2w5jNeLCebLfF5kC54UNmfl1zgpaWtW
xsAx0eUmaHmiVGY+bk6YPYVAOl/0Fg6fOPCxANHa73azxYC2ys9PVaS8G5h3WyYDvvVDuK2NZL2b
5rSlor0voQbu6UHR0eCuq6yTmQv9pRtGl65p3rbdmMgdrxFQlaAWdfsplVtUE7PrBQ8IJgYbLjKZ
us39QKcACWNgxA+hHLRxN6vnbnmU0NiKHPwQjEDt4U3pSazmR4ve1NUQ/6chFuhPdSfctfn/NMNC
gjQ+5c406XPmVPQ1iP7WA8uqm+jqfeurMNrqIC62IfrZ+qoV6BCuaeoWMNe+NQ/mRkcTBJS9GHu+
bFxdf8DKIT4GTZR3ib+YrD1mUWce6Ic21Ueo6DW7rvOyzQ/CNB5KTaVscQ7wRm0Pa9iYMTvvqYd1
iPRCO/uSWWvntLwqwQpMldgBmUvi1aOabv/3RkjICJWNv48U8XoAIBievZyq1BBHDA21fBKntEHu
dDENfnDlOYvVFJ82uSpnwiCtrWi8cgh21mXowlSc9W7IP2RT742PEQ1sCpRBaYW9yAiVVmUi3Gh5
zCVqntihKdfHdrXFdp4pgIvEwtto3cxRsTSJY+AXbnffznxAuLcdWhC3K3w7dHe0g/JqoL1kX3yo
VuHTBimecMst+J8spy539ViHSfDDMLhFOBxWv/DxnjYjbZeObQjtmuBidOqja49VdkMDrMKP6wb4
OdmGRTexrFcIqWAsyouGtkPtMZ29+bbMgW8PxZIvFzTctGkhGFpZAFRXGPuyTE0HTTp6mFWcGVbe
HxwcuV60BEldKHoF0SdKAhGCJT7bnTA/pojURBoaYpzbFmvPMZ0yZ3QSUrhMtAmaASRyNGjK/IdV
uG1AYjaGa14lRNKBL7SWyJf8O0FIh/4RmzfemVTbS3Qs68AOsmPnLPQYvLXF5I80hmpqdVHo0P2W
TtPXbcvSpzTDExR1XhFTJtSPM5qTowoVhksOD4sg4RtouWDD5OpUd0bm42nKTJR0utu6OEA+Sn+h
2qsfTVP5B2P8NR5xfBFfp6H+Toeo7RS0FfRiuqhbmM/QSuyln/Vh47Bx76M+k48BwiZDrzkwKNYD
CyZGpzf/sNuu/Njppg+PfRCkN32LsXHU/ZAecVJO6hI0O6XJXL1EWPUKfXAajT9XK++xKS37iE2q
vS6VJ26dcnGvnQ4yFRsWpHpEWXRwHDV9a8ZgPG+L49CsMOAQPmDq0f2xo7/OHbrGebjszKziqJ+t
haanmPZdv5+6OMLzj7YVoeZ42fsM7rgCvj9uir9VpODj9bmA9zsYNiXdGtfS3HHKc/jnfonpvCC/
4BbUA6dOfhrpmpCMTZc9F3lqfwURXE6IiaJza0X1KeiC4h6PocHp6mefab76RLNJgF4Kt1PgqOJL
OztDG3uybb9IS5mr0ZFqiZVZijDJAW2vVOcw6NQCec+XKaEIlx8KyhIs6Xb+vcxk8LVUqf25tOV8
M8EoH7xOt5cSKPsZUsApD8S0pYtlYelbXylJ3oqDcF+E7ne33Iv0tan3U3tx+pcWwxdtzPwcghaQ
u/UvG6/J26TH9jjAgW0tIGYwF3YiK+JITOumwrutut55ybJsKGOn4h7iogqykOYltU6A5VgT2dp5
l7U/OsGBEn6qMCtyfF/VGB3/q6Nqy5Kyk9L6ysE7mzgS4TxdiKH0D0NXiAt6wzlPu54B2+1UjnG+
iu6D5y3FyziFHccDleepHRUqrVZ58gZK0Vx3K2KX2KSkNDdLP3YvpTMsedIDf05xPlXL92FY2Sts
Suq0sQNd/THBpk0xTOF0bIpJXgGe45icc6ygF7uc9S+aA03qVAfZQFc06rdYkI4Mh0pp4R2Fpntq
Ym2T9zz0VfUl6KaFZogSC6MlNM65ObAfYf3CCLUSOVzsD3NWnWeSqt0r3NDCTGcZzsglIvVEXSLa
O0nTSpGM+GTxe9eW1x1NN+F8QCnDIkr2LlmFW2Iam3wonrpM6EM70MdqL2OnRK06d8ipZaO2z00/
NuUHp7VnTOpTr/DFsXjbrUuMPabVehaWUzTuB3+UKoxLW+fyW4WcVTTJJMKlUCeIvHKxbsus9dso
odpe3I5OoFndj0lA90l6HmTwamEVj6jM3fXQTKuqy+s1VEA6ST9SgHX31QRqJeMF+Xk0nszY6fxz
iiuvTQ8zWwV6B5eQbEw8Lbr1h1NKrtbQUXYU9b963S+TR+fYMq+bI6177PJRWQ6c0LlDwEVXUdzu
NPG8L0ac3t6zK5Bx0QsUx+kMq7QYhv8XjfMCi3nsi2Y9RF22eJ894znZ4xuILLqdCBmqaIdsHVst
3TV/OGGXFKBj2FkU9uEW/MCMaS3+Gb33xn7Tdh/lX0Y85wIXYAgAJ6hsVTH7HBGEY3z3GYBCeDOQ
UC53dCO2VjcZ0x438HmDdeNpceQVbfEiw7GZ6oNXDePaXMuR4W0xf4UPjzJ9kXtZq0c5eLjQjz4C
2lxeWeOo1xZ9VD6Q41A7pPrU0TCWeCyG9lCijrp1EJmRuncREXPFVt8PoXvOh6BeMfRn7gTCmydI
vcZqdo9ps7h5dexmlEAR2EHThjcbqV94VPTaVLBzE27eMbZdHbnHYN2ke4aPrJ+7cKyeBKqfIXZa
THGxO7J3jqhg6h8WzvAN9sjKTHls/T7KDpNBP7PEm6MhRTd/XF/V/1dRnk73NJ+ZLsCn85sWl3hS
Ov54W9jrWh87WSMimyII6k5Uj0W0zMElPRi2IJZNt7rx0sxlczaDhbpyCXFZYxqayh/dZqmS0OrS
tdHnHB0Pg9zWhz4X80KCIKojGSgVoio6zzsb3x3qg6rD5UVsalnpsUl3FBtjbl56B/7mZPPd8Dea
TNwXE6VBs4mJasQUdnYknTBYrDOvnH6kAtOySMionSbZyiw94R+b8OXXox0iGnI0Zl5luW17dFer
v7D7NviC0dgFsAzoC9UmAIq5R4UarP1dHfrWeHAsbxw+I8lAzhGbDvVfgtZETyRItoPeCXDrLqXy
rmNXk4ffLhCBSzzLMjgGpV9dCezMSOxHD9MHmj9aZenEWXFah40XQZWJITvjp+DBBP/N3pksN45l
W/Zfao40XPQY1KAIkBSphhLVuOQTmBp39P0FLoCvfwvyiEwPz5eRL6wmZVZpYRaTCHUkCJx79t5r
T7G2MfH8XQDxbLNgYGH2tmCk4NqI/LtB02v+zqXZAZuabuGrTyGgKQ/SNp6PbxqmKpaHWRNfadyG
+68cLlVy52Zlt05dppFeMME4xw62T/rGLdKc9+ZoZedamdE19s34I+4Er7ynlgkb3RpABxCVTiAY
dPXoTfZwqzpwOTcN8TpUa7esuZu6JSGK3PbPgvUhHMmsVgfB0iINFZ6dL8q0yDfaeW9dVBZsg1Z1
9n0bxfVOGpX+7HS9IPyOPzLpioXkQL/M0Hns+Yasp5GGxtCPhM2KCuO+n5LNPsQOJBAs7As21ThS
E7+uX6yWDU7D5Lbd2dihXKH/6iaBxzAezZFbr0YOAwhm42J7NOOe7HBczf21OTTDVWwIuI66HTfu
DoNG86AmV+KGlhV/JS4F9yu8T/BdJQP4qdXWibenqLLaMFPPkKDzyMcmk7dpEvJAz3CEsS65XUo2
AJBXmsbZ5iPGv9DUy3S7tBNfE9vY/LCzlE04ms131SeALqN+CpS05xeXu8V4OUlgc2HRjt65tzsJ
WFuzyeJreI2OZmnU12YRGZdeUuQu9qUIjgvpaf+SnLnxNhdpfpy0poej2WcB3jTjlbTOUKF/uP4c
pHYPCQeCZjqHg5qzfgO0geQ0YB+v4P7bmcVlJozZ3klH2U9alDTTDZur3GQZUJcg4ZpSvADoiedN
iUHkpsb5om9dZc8cCnyDtEUb6UCbS5ElD7k9dQqmCs/nkfk8TMyuhYOEYnZSpmINbRp1RFVAaT63
uD/gNwzFi9mX9XMn63pDTQ+7R5yeGLjikUu+6F5iqKAxs9WkBRqTx3U3EDvq2bt8reJBO3Tk24uw
S3P3JAdZHyWwFODtbn7FXsC90CLde2JjnLpcBrHz1hiLCdBU789jNxuHvIdCH2Sjp9ZpTS+x9FSs
eNy+9y56CDdOuPgag1OZ+tO+so2xOJPiTSG0gljquNStoDXtYcv4Ii6ruU7wLCrxnETz9OxHUmya
ftCJdNo59QxF9B27sx7CsJWPHuP+XliReKtxxj/rfIkNBYIXjijCM1kg73rCfLBvRsmnzhteMU7L
22bQ52jjyVoXfA6WWz/W4Fp2wir3PA8AMgxeb4aASC/ZomlXqjW6LxnLjtCbOKgA4a2WzZSI+knz
Cus+SwBxBRZb/UPTVAKJDgdobprv88D2v9vmxP3b7o0HVF6OAOXJ2bjPnGjrsjl3Vl9b9klmMMmn
be95q2eqa8llY16Y5qxs0RoQQusTwME1SKkMMiRGaNb6JJODPiRlthwwmM/yMUonZb/blVXnF1nt
ldIKIgvIjRZ6IzyhjptXjssGrQ3fRuaL1NFDDIFiYWz09DkNutzp9OkwzBNbTMhQk72zrEp5X52q
ktxU2iYvAJMr1050O2TOwz8BDdGJY4w2Ft4vbNKM8bi9ZjLafGiw11s2FtWkqb/prTaDH0JoxUC4
7RtFMQBKahrnuJiaOFrN7VyD0Nz3cQZarL0bTU9yhEnNyem6p9pT0ZiFCMQe5z6iTOkEkT2r+6EO
e4iRjtjqjTn07duQL6OYN3yXJp0DVVuMZJulSbgzXETENzMf9OO8/iWWE+t+sU/iaXTbL+BwF8Pe
pJG34tfx6LvOdKnJngPzZQZjuHCoafA9d9z9uTz3R7UX1ZDqJIfsrI/+igv813aZ1J5hZ8ap+5HX
zZptKn8YP8rcL3jDtRpZ6t/Ir390n6w/kRg3YuWaHUby/bXag+WcJ3XyEt/KHz9x/OGqMe2qQ5qH
z2/Bs5CjPmlEPtIMUfDHn/yXIK//is36M5r1/4oE+/8g5FWQL0Kg/rsX4J+Yh7woXfyPMtWVAPHb
1/yOPNT/hqNGEDnX0W0IzyKd/4Y89KiqAzRocOZxTAdNn//0G8xhJcsi0q4tTKYO14HsLc4fgjSE
xv8KvoGg9S9Kvs8ZjH8AKhIJW7NXf5S8fRblXoQF88L04heVJ9OGh169dVz9GePePb6SC/Jl7bNX
CqBoSrCRAHE3gd+EuL9dNGBjpirnQ18wyUOCsAEQIR91s47OpbWYH0cf9ZE+HogvrhfWXq8zrhXN
V9K6+lkzWG8tmhxCk7hG0HhrzECrpu0Qu+dsTL1btaQhVsnyslJgEiRPyo3JuXnba4YRwqTtjjri
TzuWJ7Kf5FakJdkPTIeud5c7u4/ssHYVXmuYVg9G6pPmAFJ3SFLAxyD47hTAqz1roy+OBTTcUApy
flkk11JPxWWGnyXQ9Sq9FU7fbW2cjLcYZbacXp6GiW0WXCp2Y459Ubrja41XDf1pVGFnNdNbWvnx
Za44lJgQyTcMuA6bWMXJ0OrcvWIaC5RVTNvCND9If5g7DIpRmOa4NAmLvBrjrEB5k2vw8xLNks6L
bKnI48kq3vKublTiVuey7XeymImOaKdozoot4sl00ZgMaJNbi7PfGMUzjK/miz1mu9JXd4uQ5ZlD
tHeVFl4HIsxzEYaYfa87wJNqa3gjQmfV5s/DUqd3iF7WwcQpGHBmnkhOxmN335padE/1kH1p5TPn
Iq20u4tYOu0Vc1N609WFesZ32H8g0vlPU2nmbE7qQYVO7XpXuAPKba9y69AOBdqlYsnPuMETvDBG
+0KaXvPippkLgBZP4FOVo6La1P3sdaMQN1a1AKVk91LnHN2b7oqdMFFeHLO8eL4xiE0ysMzoYS8d
uz6Kss1S69Wx1YiJYFAkUIHjMlfAgqDE3+jMW+wPTLEz2G5+dY2R8p0pijn8G9TuZEZR3/PAx+tc
pvW9yOHymw5JUEtRBxHTTvOVmDh8ceTelLNXvghGH23aSh3GMHGg9GaQOeSxgSTwtk95OC6KnJnJ
Tp1USjrODAusXFsE36cZCOFbN7jmQTPJZwYQRHlVO8IyXULbDy+gFowM03Rq6bp4oC2pOk5roM01
8NOHOrPprRFzadpDNOcXbP3541sWdWeXBREceWaOc+4M9WVf2w6Zu5n3ofEI7m+EnJJ2W3RptZ3H
cg4nWTYvCZ+/fQrdxN1ME9VFmEQAZLCbKp4aAVBwhs/7kbYLYM/BbL4x81JJRArh9PmbZZxzPTp7
BN++IAl7Fy8JXSxsQpyAJhrvDtHQu7I0WX4vYOsdWQQOD31msTokJujQ2sIfLtm0n+fBlo/uVPI/
FrjuDvbITST0zHre6n6/spGtDLsqV1pmS37aEvvAn1ng25dMVP7WI9B1Uo3PuJLE2RDYS1s8Wb4y
vqhKS+stOBb3rrNj61DnEZVUk6pZVjMQG/FAfJRoE3e9waqOWrnwrhmRanYwWeUH+Uk0Nr12TlgZ
5ss2EsY50jPvrFp8KglXZL5ZWOB95XzA8dEuOZFhrucbjR4/0Z2phyjiZDXWttCpnKy+b2MKJupi
7TFb361SlfV9Gs+9F/R5VMlAyNEL6oxXbnYt+0qwl2Db8Ml0JbUA514BBnOLiaseZPIm9bwXEl9z
YDD0BtDhbyBb3YztfDto/cPYUpc12vXXKvVIh2DM871rQw4nXcW3yajjbJLJRZl1323lX/pmDfhU
84PKcM9Tb+7MMdlLZ3mKu94JWUx7Vw5plU0T2du81zZGM9eBZ3CUkTzHBph1GAxEKpyz1WSPJNdo
Khm5h+fCi0PHbUy0qGolbMw36eTjOcnCPqqPZuVGt4LFyUlMBg75Op6RjDwn2WOVzzaeP1rbucmB
sjUtxSJj0QQSz2qCHCY+IHDiPzS+tdVI80iSNpfZMvTbyigBOBr2eyfkReXZd4xaa2p7ILTNRvZF
i43nXvM4AFApslR9uWOylQD4qnGrleZMvQypvY3RGWzVHAflgUE5GJNs+ShpW6KBrIKRnlAfImFI
siukQSvfm5lM8B8svMGpI3ZTO1AKyBh9lTvi0cGxx760PeTTXB50PGoXiptwqHtDs52qPCLzNhxB
qTY7jWV+qw/rIqpG7sx199hx4e/hElMUMkYvumAxrgHLRMX6DlHz3BCB+pYabnphqVb/6joaTNo8
f5Ciz17nWTNxUcOHS1kgBvpAB0uEz/XIqsVqSV8u3A/MsbiIs8UU0Ct1i9hWaPjRfVvSm4Qjd6tX
3nwzAXNotiScUxlU0tDnTbV0w5bKh+qqFs5NwT3/jssKiKwTiVuWYxZwtqGqg3LQsguw4k1o9dq4
6YXRfOttIyf5bBzmsiav3jSvQ1GjqXvEMjMxPuvRMmJK42nvG629p17jXbf0lzZBfJ9b5H6xZu/Z
UqN+kOHklKZdd5b9CCRBD9aMyyaji/LZ42QQVJwWJdbjK1h08ZYhwftgZzSe2RuJx3xu1xnCJSTW
Y149sk9X9mY0Io+E6pg9Zi7AdIIt1BhEbvZNdl1xJETnbmi6jFiQaOOOZ7ra5T1fG5fmFlSefuNG
WX1HehlQdNIyWRHTAS/deTfN2HCm1+fiqzIEJjIiPoHNhLXpnHQBVmhiiShlOrhBUrEdifLS8zdE
b+KrcZK5OPZGJKYNUFvnxvDbYUf9S6nzkYifqNrTTo7AgZGbxkTfR13rQdTF2nbMs+EKpY1SGVFF
Mel5uzE21qJ4DE5DfVN7wj1axD62UcuOI8Jj9OS3qTyrnJKqLYIpzhmwgdoNgUL7wKSQ74Vet9t0
KqKgUHZNwVI3fa9Kwzhh/ZGPqksVGENObeT46k3BvZD9gJ8EykU+0KyGfJS7HPKSKawcR+2o19zA
cNW2F0gwK4FPZkEWERhhCcfeuEVVm63ize0Lj+BBpE65o+nXXVR1O8JjyDBGMgLxycFzN931VGc7
S9P2sRE7QeEtL1nX1U2YVWMRTKolWQqNE+5nj1sMD0WAbcDaL/VyjbVt3ncwEzYGosmOZM14u6yL
53yse55co0eQtC3u26xXF56Zay8Eb2/gkvbflIsVpsUUuPMbB/QnsQ+cVKsSQzIyHDqIzDoJ+s3o
6WeeoPWJ3TU0WH+ARKGzkzKbid6eKQ4hmN5jCHfpXzQEOUcPzmUl9ljL+qAQdIyMdfyNrdvehAW5
GalngpiUDdsJg+MxHdn80ncUEQqJrtK4PVuRbZOp8LLDvHBSjjIv8WWIRJmLrWMuZ8wveSku3UFz
0nGbcQ4XzR7LZhYTHUZZ5SPcK7CrvSJOh7bGKfwpRu8nhuHrULXYuhXzdJiYf5crm1EFESkuc3tL
Wwk8Zq8xEAcH7JTFhuc224DSSfHt9cjd83uSI9VZG8eMauOCp+GXqbTuNITYHfaKIYitQd1H7oIG
MC/9TZzZ9Y59uXWN8ey5XUzWj41zTn1ompgu5DnxKyMsWCGcWrex3yhKnYPMqJY30Qt5rUoKilIx
fuvi2dgq9lzX3jiaoeu51hGSi+LuRzeOrwrjSrlOe44ZVVhjDmZIbOgrvq2IaqIhe1V0WVCV1Fk0
/kXwXzX443GmI7S2PWrXmKICNF7Co7Ip9pO00j2AvweYXxMVBdblYjJoF0X24RoKdHtbdjeOyIOi
tt4TWNNhJFP/SKSTsiAkC4b+eO7km24p+eHmNrVWqsIh7LGBNkFmshv075GIfJ0FEHyQMB9lflgW
MlIMCdTsWYRW76hmXL4UnV5c90n5zgE0hodktJgqlVzsy7kCDp5WyTuNFTz1kSI/3NFZ71mRlATi
0nFHXow1JTmwrWGY01nCEaMAUJxNJNyTmVEMQkIJe5tu+W2IqMMnDdXsySHAfwlapLoCAuXBC5hl
ccqr1rWDNfrwVrU9i88oS6ddKRIeBShlLpJLCnt0owrf+/BYAiXBGNvinJKS/iI7l8ZOs6zelgRQ
GHBc09K45btIIYOuqoeKoX9ri8W7hONa73pujFtMwocUj+QGPSflAU1jCShX9SIkLV9OC8J0Y9MH
GIArJl1l8MNPtDVOJxZ1CQdfGKgPmLe7ONrC8YA3xRKR5+AyY4ZViMqh2bPQ7tp+/J70ZXnhmjK9
6FoaJglRfgPHjmQ2Ry7Hx/4q70DMNnHnneEkjLdxIpuzmflLmKuW6TYDdGrHtbftIjMNM9+Ljvxi
jxz8otD1k3qnZaV3KJDFux9rp7+09fn/sdqHbQ1rkX+99Pk/EKTqiszGP/CdP77kt52P0KlQt4hn
MEaC6iFI9fedj6D0B/6f8yPy4+sUVvx95+PS5sNXeWwUyFsQP/rHDgi2J/Z29L8f1RneX9kBGcYv
OyB2nja/F33Rhs7v80+ho7Jl0T/ljiJ/32Bhp8pOSZDG1Ls4tX5ZN6MH0CprXbkM+5yAeal/wYjN
wjavmrJ/MEpLLh2GUBOQQdHhh1ZZQB9A23j3qcOjz4GWllWpGIJGTThTLKBs1AnQQnqRaUpRF4Gm
YJTjAXm47BlEF4Qb2VxXxUwDJrdL7lS+11TUCWXTsdbKUT9kqTNfz1YUwYxvG5znzjM1oeNe1aO7
ckFgd9hZc5WVnI/LbGItYNu58ZAwRFVBmpBd3filYucA9sffkhpnv1J0C+cXp3Bo9ETdf9UbgxMc
7ebjNaA/XA9GImkc6sZhPYObsV7sq2nkDj7Ci4JWXKcHp4xb98b35ZgF/awDm9EY12F/00QkP0uJ
tBUNl6xNRU1EZ1H2WV+ECYJvjF5IrRGtweOJrubqRSpaj9RnAVK9diElVNzQg/dZkdTH87Lp196k
zG7HZ2LQ81O01CxNurhteNzW5BNRo23+UJwEg/EMa7GF5CGKfW84Hd62fNw6cUNzUy86WPy1WJ3p
BA10whDQjHN2eXRcu0/UhkxXhlR+v08zq5U0JvCc4FZF+YlmEvy6a518a0itKhk5GPic2mYvNn7i
sPss0wJ7xJ+8AQXZ1SEHF7Z0zlhekApNQsxag8fyRamtoqAuIGQzxrvZkBTrYq5p7ED0hfpOAbH+
upD32+U2n8ZdHqUcI2A/v5aQbo0dAzcccHrX7kUFChtOSvFckzzZRPooVNBosQTuk8R6aHTuiVw2
ZcpGEm2xUwKjWGcaLhoxiXEbx0W7m0dcW4nb+afJbvH+Rt0QDEgkR0qnJ3dTm2UOgsbES20nQ/Gh
Z1p9IJhoHGSJ8RyQb/SVTwO2ZvAj/ltUjpDt516O+T6WrfEQUV56UJwRdviZXEisdDPcI4G+M+dp
4Th7SwjmEYGTT0B6qDkb0y6OyAEa2vHEVekU1jFPbM72jmnsqVl0oo3dL0Jw/KNWqTdKzeTw3D5g
9u9uWk9f3gpZRiHQhflpSJvyIloI6wQak1QGoRoxcGy0/jTXU3XT2jziNrLOMvahI302Nma3UCRR
/ejErdwozae7GhPFF9muznRk1OKcW40R9As+aax9e1mTRurcyKLswMr1Oztph2AmfeTv6gp0P3cW
GlEuP00kLHeaU1dGPhFevfhWiXw+tD7ETTZSrFOpYWWGku+ZnlohfAi6o7AQXqxIFM50xuuk5i+E
8m1KT2J/Cv3RcLs8RI3kfWRb2SbN4NyqHm8pP5ZM/jD/56n4Pyu8W0WKP3sqQuWou9eP+ufH4o+v
+ftjkSo7BBAf4cwBIL1WPP1eeLc+Me014YxG4sPz+IcUYom/Ebs2iXSSoSGZ+/NjEU42fGWfeDAx
fJfH7l95Ln4i9H7K3OnAaT0X6xXoUEja5AL/KI2srSI6hB/tkiu8zfwdNxpvHp55XlhVd8x0EPUt
ZxzPS7K9yxCZ2lemX5QktUoGCldubKqImnjdo3i5eV1pmNSwwGJ/ifUM1wnr1n4/5Jmcon3upXaa
XtmxGrFqwOnPooFWjYWf9YhTicGPG/9AS0hyJcYS0wGefAp6qEmhXgMDL+7dI6hhaiVzUxXpjBsh
GvUXo+pWEiYk+2a+h+sHXZZ1aKzcOy+ZhsQ/pankvutb7DVLz9DKwB6qtSSF4yjobZqp6IUl6tR6
/6mJ/J99agRCMXHgfz1MXjJEDu/5/PPH5rcv+l1CFODguc5X9ID9ef3/LiD6f7NdBjjfIHjv2WJl
w/4uIPp/E5bhC4KtaNVEy5kBfxcUHUrYIAERXyE6THTvr7VG/lNelyHSMTwcRyts3FibK3/mBWC9
TDpvieLjCBCeDjJTuHdKxMuOoU/uU2I0x5GeRUxxh6a1LEVHjeez8BjlBdjlcW+2ot3rMuW0/NPL
+N+Fsn+dcwn28sfZukciEnGKSO0ff7Wpt2dmQM85uAhi9cn3c/3k4Qvkd9AiO9+IgWW7sDTY07Do
ZGzSldSMfYCJfIg+qEIUdz2KbIs9bXZL98vCWHEDwkRJjLK9eCmxKDNZwc2kD5LTsRcWdmbop7K3
vV4LLUdq3sWKuQktPa8oWYOWZ1FiAtso7x4Tho6LGvRORmGOXbTUMfXFHFoQLcqNBqDmiFxHPsGY
s+3U+Q+tBz132BL/M28X4Qxg58iYqa6FBOQXRkH9IpmatxJbLzsek9PyaBHfYvgFo73x8CgJ6hiN
pDhKNvv5DjEKL37GKvuOMzeHzVhRPUGvfRRre2au7tjGmdgPg9m/Mw53IKeouXOy/lLE9RGUVv/g
Vul0K3xWTy7htEuyQiOmrFELU3dpQeNSWXfTQpa/quJkh7UbEn8yiPqMw/pFNzFlaWlf1+GSF8mz
ERGfA29NsEKLa+2OeyLFWW4y0y+ajtNV7C73Or7iU4cvcDMtfoXpTzlMiF6uWW9dX2YbzLc9yAEC
QdhW9dQ5g9pszlC5zaCMvPLWxmjLWtDsBOyuqujNxyym/mMSWnpalhbLZGTsWr9QD7OuT5sqoTlj
chp7D+S32jWuTPJAdM4QAB1xAKi54mIyo2brYpeCVKYTxtKb+mAtUgWijZ07XvX20nPyNfhZ6McY
EtzRh0hzJG9cxGFU6cVzw1b+oXbr7HurgIAH+aA199hqlhuzMqYrc9QxB+Mq29HWsjZV89ejQ8ig
gI2+NdJaMvQmo7VbWvCvmyZvktecyx7PWTcFkittQ+WAOuvuqG7oLRgvbdUPWyp0/L3VJsVWarTK
GCoFqQGf5pzIsqMvZTFAaIFN45BUutFO4TGcg6W1nGebbxJoU6FtcGYOW9tX4tWIs4RYyzx/W/WU
6xaBD+/V1F3Q4zWi4meZ89Ib8wILB+DawRjJyITYMueEhI1bUR8D9T3buDYONLJqpUvsxW9puNZN
fw5XMteycfpIe7CnHnnS0gp58KdOXJJWAeo58ToeRnfpekogSPDEOLwv6cXi1bOGiLzimG2zfkx2
BFdIt+CAsN4pkFEO0rDqHhbFWRPzDmbVZmnza9vGnG7WfhQYXrp+ushGU/RSWNG4HzkGFKEhUdbd
ikqXvZuTasipjoE+vby54zLBGO2tg4+8t+HQ6tNNJnDecydUL6w4vW7TeKg/QFmXSoR52uWM+apS
NF/0nfu1IvU6hDZtZNmmFsIbKWKnDG0SC3uoEjsTzTGY48origwkodOZwGIdcwQLe24inNsjr6Aj
sXYwvKexceoLS905HWtglC10ZQx/fXGy+GDgTWOUARcNKHiHTZW2vKZDRgB03QM/9wvkRTrinyJZ
tWzaTFlvJ/SI6wiGwJXGGr8Pscnqp9TL6geSkFoRioGpXa/57w7XqL/Fbpscx8XurhWO8duVrvmI
sbJ68GwpcGYMFNM1Kt9ye+bmy8Ejf89iDpZAAFNK4TSzc277dC60Z7wKC414AKLOhqm8dEvqMeZN
aYAO7Sy99L91i9keMf2plxjPaDDOYjwjn7YXhA7DRaNngomqTi5IJdDeJtvEukx8TBKuwuFAYgYO
aSSc5E6wm/hCaXt6djHWiYueePmtZUHL3IykLKAnu0n/tZ5J32wsNv14u9edbOQM+WvS+pyvbTGN
19IrYU3HOGQwW5seBZf5LJOTNkkt59hGexw2Wjl+5/7un30tUbvWdfqvjkYaO4h9fbmi3Y3s52xm
hw4G3LZVFNVzb5gOcBKjZxrMBP/iouM+z4ccAyMxN9KmpCVW5d3XSyziLAvcKxHbfsxwZyRsU3vR
Hv1JpfStSYoUpec4n2/bheYRLNQ78gaDyR85CnfLQfM9M3UVKs9qWGZP5lMqJIiDxnVvgR0Jfmr5
brS9z4Vo5+YJR+5VFnHrX+ziKian8T719cF3WXA6Nl74WJS4G/WqocLIym5mu3b3Vq01fAHBq1PF
B53yudRTN/ZATskwBiMk5U0hJ7ZV1G1d+wrNur3r2DhfWnZrFQFI0+oFHvP4PppFf5ljpgo72tr2
61zyVmh5/c5VakN8nF3ssBYeE29L7D0hQzbSqMTjtLs0vRa3NSUpcG9FT3Hrdpg12mvwbvjmbu6w
DYQUzOlPTiZltW2dNn+zpBvn29mvaJ+LrRgvT9Zj1d1Ijt6ckhNXvRJXo0ixydORzA1C6EtK0ykZ
6Y63K3nVrGw8abqVn2cdLuUU2fssg561NTEMLYiUiXndp8qRG5BQxinKK+vAiFV/JZwhd3LQyrAG
HIrxlCaPmg9LVn018QHzPdPxwyDbvQqvwAPcpCuvvbYXVz23Mz5FPSbmGJ2W5AVREfoMOfFwgbhG
/gpY+KUHHRdCjib9ge2lOeK71whDKE+zNiZuqiRAzEIr1OizPqu1D5blwXxnOXTETsVaF7s2nyF0
rS2yQ9+fY1/xsLY9+xoOOzugmo/YVWo4wg79qSePqqyUU4hdWlid1r5a/LHuO5SM9g2DbTMSXtL8
o2v1ah0wbaPb0sXpb2ex1uB2OIIPXraW4/pEFCnB1KnMbUi7GTCEF/w/bpaNV/hmWd8o7iNZ0H0W
7zKedF+MbK3jHXEEW/uBh/4dn9oFCCbXQLT11x7fMet4ElCsRVERgUI4cZOKkohHq8X8BarSu58m
VmN1u1YEW6jylx6bPzRZ32z2Xk2B0XWXzPkUcGsvbzIquJ86pNozCTv3a4sQt6+duJMbkiA06wlg
fx5Lqmrf9h2dg1pc6uYmEQuPjNZNhn2KH/3WoFKxPHpN6lPH6jbf/Uq30qDQY/1AUgd0RYUQvelN
eJvhNCCSy0vHm43a+TFk/0cieJibb//7f71+lGkVphiv0nf58wnNtn1OVP/6VBe80t5Efu2P1tAf
X/X7OgQpQJig4tlpGJg7bb7h7+sQw/obSoC+Msy9tQGMTclvBzuLHYoA7oPrYl10fppGfz/Y0Q1m
8g1dero/NQTxV9Yhv8CRyEOtxzlmUdhrOiz7VRL5+WBHMyhh/WGYbipl0sHDNU+PlsmzJ8h5ZN4h
Bs7HbBrXu4yeyxdZW+NjbvXMoL1ftV9+evX+m8PcP2HJPpFeHHQxX+sc7BxekZ9/G6vC8+Mnw3hj
tJW4iXMaLjeDW5P0nEYJMndU1vDistVkOi492QZQ+Nj2Q/R1LWIVbvXhS6mf+B4JiaeiEI+Qyzyx
nx07+iYACk//xiVu/HIwXl8/CyQ76yzQiRh4fjkYWymZVYiX8gZkdozjCfD348jJ3NxJd65xlNAm
nnFSIhy5uA6ZGZw95r4koCHICtfyI+HWKJCVG0Y7mdbcrMtEB6LS2Tks3TpLbvMB5EDvJwxiAK6e
6Jq+BBJuT9u015xrmg3Hcv/n78MfnejrRcFSSXd5I1gqsGxe/+if6IDcK2OlNdRN04zjP9WxJ/CN
5AaXRlMN063ioHrfRKJ4/vMfu15rP6/mXOHij3ZNapaY+A1z/bV++rGYzWKr6ePqpvIWcQMCebiB
7ARUOkqe/vwnrTuBX3+Srxu47UkgsFX55TprkBg4uib1jdfo+DRV3RX7SHLr3HCw2uo4WJfA1Gev
DjITm86/u2jWi+KPP54LxbANy7QcdqS//njXNVN8/hhV3Ta36VIa7NectWuxt5ey35IMq9cZL0v2
qmgVlJa8dr8RLQWp7s/W1eSYnR6YKgP7kIFeejS7xjDDxONg1mhjE+oaPAqOVkAbL1jSLsO/CSqI
f36joO1x24ATR/cDkYU/vlG6M9DobkfatRii8jXtqIDZCC2X1To5UFdzVEmav0FhBsKztNBqa4sQ
Nfk097vE1lEHcxK7ZHOy8Vvame4Hi5vEPf75WwzE8NdXGaMVF5HDslcQIHHRZ3++nJzOS/UOLtE1
8lYT+V4o/WTBmLEKFjjOh4AYkX6HMRYbIzl0N+hEhYrWNfti1T3oJC/P1Lgz5rmFir+orKwPyD1y
06AePQJQwTwLgjUYPkUVYrQILFHWVzdqVV2wJgN3iAVSDFFQZBljTMoLQBvF2cji2xhwysRG1m1v
2EM/yE9xB+ckL2Q6G9wbrGFZNrrysqti1YQQ+6xjsupENMUjGSk9Id7ERZcetE9RSa36EucQLVyy
6b3pgdQMuoYMhafV3WHuGg7U3xkPbSIU1QSuhni1UOT85n9KWsw92tdh1bmapic7BmnnIFiSfKRj
4/C5X7Wx9FMmG1fFrFu1s3lV0dYF5QmQxLQlzNTuxKfcVrDRhOSioNsH46rIlb2JNtf4pySCIBTC
6ZUXPGoMFUDpRpqWbvE8lXpyaXR+wzlNovv5mWYgH5XLq+fU3bbXp2zZjblHNzxpq1eYC+o7bDzE
REh2CIvVp8g4rXqjuSqP86cI2a16ZIHl+KLif4VqusqVCJVIl9mnjOlGjK3up7hprTqn+Sl5doif
+JCQQdWqiKaf4mj2KZRi80Y0nUx3unJIlhYR1M5WlhT8pisF5YNTh2EsL73SpjVV6nfcyut3Yy4z
aXaE3Ieh0W9kLoHNkVpulz1cPRkBKEthVH1603Xqvg6cCVn8D7wHEWkEnQp7MvMeNQJRxPNQ4nZv
txRkxXrQFVJEp6TVmY4v8tlVSThPhS+vnF7+F3vntRw3smXRX5kfQAdMIgG8FlCW3kt8QYiSCG8T
/utnQW1GojRi9H2+Dx3R3RKJKpjEyXP2XtvijhrDylCj3/Mu3EktTsMrKmFLRj4DAAyhhkW+167M
k9bb4MZisLGdwFb4WugZHkaxkIksFMIQJHnsEVW3G3MnR+sfUhXs7DIqFt9lJ8hexszAPRVxi5Bu
UHOk2NVrwHyrKHFftX5wEp22gUm/WLi9e2kzvkPlYjmdY6d+OalmmQ+KOXULxSSKnVWSOCwNU2BV
Jrs5l8V80JUqat82cYb6zmTPeFJIY2AfLIX5pNUFsh44AURi84+uXcHNoFrvu7J8SovCK45W63X5
NqOje7v0ncXOG4+1cRaT+o78yInRAuzDdqjLO17G1gnLm5nt+ppPsK06+lMoimhK+uhL6/GicNlh
sj8q6xZkn9GfWsu28yAKragPHNCdzNsdRX1SEta5fMV96EnAGh3QEXJp4uZIIq844DHLpA/VrrGC
pErCYOnDDLvk2NYewRVjKnwL2vCCQzVlbKWHudgZdQhayok9p0YjR7oC1hdjjLaZJ2Lmo/y9jeHh
a+X2iaCw0giABgDIQntuMXLOINJ5jsxLYyGkj1zpQWjW/UymeH8pa2+ughLD4wVDI15JESxMfsCD
rmDtSBExyo/YNMr41JCsMO3UaC/JGUFG3b1ITfuTPYU45V2DmxcB2QSqVMkFYQXO9RRQpEWCk49n
cJuQovExR3xnbtIoHe7w840vdRtbh8EZ0VvRU0U6TQ+P32PnFTkqJd2tS6AkdLJVZxv3Rgd6YjNK
olr8jvSJaQuzP0V/BdsFxpKDmf0q0RzvsdSb9eZM00btnVyh9Ztm0aGJblalSDyWfLAKGJdxxhvM
e8R1yd1NhylrA5e2NxoA5YXmddqCW7s1XeLDj5NIx/6iQ5pL8RnP07WdacjNqrHg0FW1LFAjzKJb
IIY565dfP/rI+sTnojF2KeySb9GjuoWgnVXZ4nvZwKNT51GW3JSEjEDT6akKIv6MNdXsyviqMQRZ
7GimY53LTYxRf1FoMYbyBCcX/BiAz6iQ0cWviwYPk883YgGBnrHWyV1Ji8+kMQ3aF18AOR0Z9wVY
ok9jCRwCyEU631rdpKuziDI3RSAEcPbO5W2xV6VuXDZe1HwUDGFIsRZxYp4qN/L6M3IBMTPPrdNA
vYEovK9NTuvKdJo/Z3lmX0+9wu/fkPGZPY0IadQBjk7xSg7BuoYkTR4H7ANca5uY86qtl4X3pOkh
5qixjtjVo23fzu0Y39IDV2fASlI7oDdgAkjPbYG2Lja9xzbVhmibmyWPyaKFlncUZWU0XwsW5Pnk
GtxSWxBo3COpDXljB4tj2PKSGZszo+1N6Yde3g28aenDU3o36TMp3969NlOmnxavw3QA73BeG8+G
M4BTM/lVtA1XSt4IxvZYc1kY2eLkxbQ1DN3FNDtQJgbVbFxHHUSB2/WwjCv9ElCRol2UZ1V1UcpJ
nGsdJIdt3JTFcBYRWBP7rq2K+J5KRH3RAZvSknQSNdBNUiOaqXFwG94Cc3OXQ35KPhjVYrkD5ikt
mx/qDsgWvwwyHFIXDNQnLazHF4bT2kBIiJLZMQEDfDMhnlj2LXClZJuQ4A4sxOxS63rK8sW+LGS9
EpzqQZcXwojpLtGgHJnRAJyC1eqWyYqacfDWuUrlW2OypjYYckht+4WsJz6qmCInmEPoFIhi4SU9
4ak37lN6VCGPQ+I9cq8X6rr0kIbserP2MIEUMeSrqf9IDs7o0nXMBufBBvFEZxLorYDBl5PW1WBj
AFUTcUdvMYhxNdk4oGVKrC6rzp22jq1rcGW5PBJK5fG9pkmLLrJWq8egUHBfNlRjfXeB7YjP3xI8
sVOxm8V4U3T9ODe0WWGHwbVFYRU7F9+q0v92Ut7ppBD8ZyGC/P9bKTv2N8mXT993X/76mb/n4/of
/ArdxrDBuxztCHu2vyfkzh9sUiXNGvYkkM0d9it/T8jRlay+XM/iA5AJZrGV/auRQvfFNtnBoLhk
A2/ilv03jZQ3mw0Q06hJLMyRNi9xCy3Lj5uNiJtnceuqP9DNjhjbZR7lEiBZ71z0xLow9GpLLEHk
IQVeDKfju3P1i8bJmw0Zr0K6JS5qG+QtiAfezsCbBpcFM6luP/bmsHXmQpK/Y+YBzfDi8B8cCm2p
zuYZ0cNbZnVrpYNhFHa3F0YLG9k0yPhRMQ4h12j+g2/FqfS+2ablTwrWxZgyyDyig8A8JRTcSxO0
HRTTbnLeiz5ed6zf7ci/nUAyBXWh01i2UOf+ePnoLuFvtjmBXhLSZppN3sK9fJ0wOEdliPC1siDg
h+hmaBhU72gY1nbKzwdf4125iympEXh8v1HFpQlhre46qAJCbohIibcllKR/h6/nK9qIOEgWJUMQ
noHz5igqci01NGG/bwn/IUbDLAEu2VPjrPaPgg3q7++TNz2kb4ejb6mb1grFl29pBshXTUZHXb+P
ZmYbcdZ+Jfnh1Y3w3hG+cCYxkr7Tlvj5NDJQMNGVCbTXhv6Wzx/GWcqYBztiqtsoB3mlc7G8avv7
77Weph8vFkdhT8sMFls/4QM/XiwmzYxcmqzfW0grNpamnRMWeDWjmYFDUdjvfKdfncXvj/bmotE5
BihMlufeHfCphLjEoqGgA7GKLCoEyZs2y15+/wXfJLba367cGuEO+IL+Dn2eH7/hHGfSHUceOyOW
4kpUIn+MABQfob65ByDmGYrTWwc9q9/keIVlp7un2rYOPa7m/dB7w7afkGW2o1N/niZLO85SeBhs
u+ZugTcO5S/yjaxZ3lmYjF9cf6gZDkIlGArmT3ecqyJpVhBR9skI1AX5wJitHmcbd6cGsDBhJuqD
eR8Di7O3NfNJPDMAmq5hatWXyOAtP6oj74paNHrnWbB/+dFYn9cnnOTEtw3V1CPKmi1yR/cpxloU
2wFtW/CSruy25AyqBwLGAKGOEqZulS84wMu0PWfLjcekmLoBFllJTaVW53epbyz2f8hKXGLgzWg+
i3qzvTTloh2XDJdzA2oqAAeD6wbw8WPP5u8Rg3Hoe+wj/VZozg5HWoLUu3W3qKtPXYakApRZ73eh
7RF0SrqyyB4owtRlJmaLyfaS7VqrB4aldVeV5yyHBvEPMHJ4QlOYh+c6gLonrcXwnJaZtuY3vWaz
ddvBioGLFWWHTsbdFb+53P3+bv35AXG5Yy1mKyjkJMPLH29WeIA2YqL1oqv4Usv6mHaxfjSS6b5f
0Oz0PeT4/+CI7CzQnNnAu7w3R/TaaQCOmXX7NgyPBmQWVOafvVKctxZ9EnYAH35/vJ/f7Rg5WG0Q
xq6pNW8nDArfe8m16XACA3s1BzEeI0Q1W9ds30s0/vk2dUGPSFOnZ6rTJ1n//LsGfNSDkxgZSuyJ
x7TPKq0xjtXYO++cwF8eRUiXMoWeAefwx6MQvKMVHWFfuHtbvWXc6WkH+hTu9e/P29vRFusY38ZF
PEO1CGbNfnOcjJ6HQTuDVt1kVAEtsHQnp4IZjSKoVYSKHFGLG193LPqZ7hNbyn0lsuS9ZWltM//4
wlhlk0y514wjnDhvJkRNU0GuHhyiE6bc2Y7083Y0dbodxr7E9S2xiKNRwu9t9eprXo3Obdal4z6y
9eGiWBbrRPPw3VDuX34mxgwugyiPmvXNayXCJQsMzVJ7MGPlUW/tracjmEQa1lyGqu79GML2x5yu
hk/q13zVr8wmiYog8NyyoreVf82Rv1xm7hQsy/jc06r1sQ7XdzORn+BaEvtgk7d4KmdA3Hr3XnFh
/vILeAibLUp6nv83AxyQ9V4xuyMnNZ5vI6yBu34U0UPMKubXjZMGoTJ0v3BkxxurLU70yD65iXNP
epl37Osw9CEsDltaKd5NtTjVvSuWrwv2nJOFUXZH62EOxizVeFd0OSGnQPneuTvfzIC+3Z1sWP75
Bm/uzrFDJRpVs9rPWhqdQpSO4N2mEouuHnRJyyLfIytPU/0IEmNAAAOZ8fcfwfr1SXR1NPmIaH8K
4XFn1hKGH2olF3cwWXPXfqGsukaCgVjc079U+TA9OaYRf2YM1/VD5JOAEAfQY7BqRmpn6gqohqQL
A0p+BNZg9rUfc8D9hN2ELIrI+IqJ2WCpdO4wW25twrsDxE9PyBfagzHYUIPwLh0wrX9yBv1Ozhwo
AtCNp8xT9jvn/OfSzZXsBgWCaChE7JZ+XHhs0niAq7IgNGn+VIbg1NM80BbQytViW+/Uib9YtiUl
NztP0tGpFd/sKBQJJmXLorOvo/LVY4bJW3tIN4L28TtHWn/TmwWGI60TaMEoWn9b2EOh7AFC2txJ
bXQP0Tl6Irx7lf7P7CbsOaOToyNbPoWSYIvf30K/ePtKXZC/Z6Ed0Cm8fzyjXZQ08Kh1DA/O/JEB
6vXkNLekHLzmTvfCllcGvz/et9rzp+9qYwYxYMkh+35zCaHrqilJuGXZhpe3vUXdM4cYtdE8+haB
DTQO76skh78w1xQ3wk38QUVtAHbgna/+y5sJMwtvFiwYzJJ//OpJD38J8r3aj27VBXrtyI1g8oPY
uYp8O05ff//Nf/HSlIw+uMwGe282+T8eTpLmE2EU4SLP7bSPaiP0F5J839kj/vL8GnQyuJM4vZDM
fjxMqlB9E0yj9uyRSRoeJni7JWg+GbracWSIBxwDBi652Pl2DCOEqIORMy7SzhYYoe88rz9vypnO
sytkU47cxX77vI4ggsCtZHyYgRAdRsZ06trlYh6g4UQFhOtaFeU+XgWyVdbr7zxWb6fc6wrNuig5
2dTtKHje3GsdwHnTKvV2PxsifqmddjXGt1F3pRLDLpg8VACN0KIhVdZmD0nKIJvcDnABocvGfouM
fCTH+2KILXjgZtf1hk9Gkfry+zvjFwsNSduEVfLoU+e8jTeLNTeZ7VI2ezmFaLoFnW2hGm9LLZ+8
c0p+cSh6w8IBDkUbjrPz492RpIYCx+M0+24Ji1dhzc4NauMCLrvU/4OvRQ1KGqdcW2o/rWp1WS9d
7Ypmb5tJe4PNRe6q2QnPSCKni/hPo/H6z9Xj+1y/XyxiHIm2CCUiYoa3nQoTW0ta9RwpsXTU+l1Z
3+H3Nbe83ZjAg6bYiIoMot8f9Jenkv01ckkYfaiIfjyVUaQTNxPbzZ4pzeDjuRg3SVqYQaub6p1D
Ybzjl71ZNak0dExvaF2w5ry5k10w6X204MBh+K03OznPwPWSWIxLwAiqzH3ZKjOQ1OS531jDqO3Y
OfbTdmF+V9wUrs3DlSDN9o6hmvNHsx6Y2oB1d8k9yuH+b5AwxJ8qxAcXGRGrahfFeZRuFGnycM35
SpbvyIrZtTfYwAZH5D/zma0Bf0uYHC1bhCpI1KMsNu5lbzLDzcVkm7vUKCa5tfB7mB/wHyTFV0l4
HQNt0g1kjPSfAKCVjtvGDyqvjPmYQ7Qm+CcxCuJq9do4FQvN/73qs0Fd2kXZuxcCPnp4g3I1L3f8
tzYyZyLBZ9r0wssIo2UOF124Tom+uEcuTsi1DfhlILgkPLWlVh2MNkOUNketSeRAnDwWMKmBNvWo
WY5ONEa17/ZkZe/mLJmjbVGjCDhPB7aTJJh4NSBCpUYvC5gHzXiEBqbrZ4XGWIK+Q1GbQV3Ya3EF
4sv85DDEwa4XdhPQDAKx72qbgeaeOVg6X4+hM9yRU9J2W4JmPOdWrwqXnAz8Rv2RInbaNe7kJTsB
GRgoIoypxSfBytuXq855m4dr+48MOy/bNMp2H2Ddwu7Ii2oFIsWDQdBnDQHR7W/o8+56JDpPpErk
H3INkk1HlPwmxIF/0FZVvNV4Vz28QiwFu2kFGOJu2AwiZiDNhHlvimwkFhTgYdQPJ2tFIJq1+pQC
UNqgAMfBvIISGTB/EZY2bocVoqhWnKJcwYqeSORerLBFKuaFCCQAjGpFMTodkyEkGlg94DQuDcDG
YUU34i4Gwpc/IrzcyhXuaHtFuyVjKbnGRolpaIVAuisOEplITgQUlmgFFnBagEba0COTFSPJVDc8
hp7I/CnNeooK5cAUEqj0VgQlyN1js0IpkwW0MVyRK6IPmLMDrsymiYhBPcMm1BGunpJcgZYyI7LR
iok8AX4ZuuKW0e20NUY33i1Lu/jzCssMv2EzKV1vycypn0sXqGa54jXnroFfCBHzVa7wTfiRdeCu
QE6nquxju0I6HdhXR9xQ5lHNIDxpUpxM1I4gZA3M9fOHYsV9lkl4cGxxl/TzBwb15XbUQUq2ffih
+AYWicBOHYfeKXfDyh1BL3KPEzY8qZVJAgXO3eopnBLy7Bck0LBLsMbVt4BmhutmJZuofuK9COyE
jAxnk6/8kxkQilqJKO7KRiFFGx1O4Q6vQkFOIaJvpahkfzJV+r8QK1SaK3GlWukr2TcQi8nN81SY
0BcD5xu0xVz5LelKcqk595fNSndJV86LmxlH/GMzqgwYMHKlwfAvWFp4ILahbdqzOndnTHDqI0kc
jiIfwwzFmAULwq+PmmHt9DRCE6Mxxa73jmZWnycHA/zBynKzDwq3JWlirtDunmua7NJN5rgtiMt5
sLUT7VkdylrVIEJoOVObLivzYMEich/T1b828xRKQFFmyXFMsRTaqH8uDfw54K4GHB4kV0ynOFH6
i9RD6kn6u6vrTM/Pal6ynzvlRnKbz+D909FOrPNpUvJODFn46tHcB4FYSiaaNRbhYJnd6YE5U/Ha
4p0pSQFRxjNyjDZgi2ZfAUyqV+75GCCHmPcdFcu9O4v044CYnJsRgCns8OYEgDT3kwlLAlpG9UQX
jjFIquJlFdBxJ8SW13yIUXl9bmqR7bJJaz44DYh+ItS6/GghkNjBv1RPdoVcBJXVCC00tIsu6BfF
w4F1ACsc5oggktLG1WRaR2QRGQFfk7llV+q1u4x9U3Eg9IW/3xHy8NiE4yrEgeLmbrxoDBNCkUTj
+QWjwWNNxuR6D2rjKfLS+A6/N/J9hyH/DvpdrT0i3+ArOqvO+CwyFz6qzIbHwZz68SIKwwijUwPQ
Vq+XiwoK17mIBb/VqpO9wGt4N3SmvWyoRJqTrOP4iql4/UzrDrIUeK8rFP6NJGCzwCvaT9lurCbw
5eido6s8rwfHr+3YvuIhaniouLo04ZtThrP8yonj+qUdopZQi9a4VwnnGy/lTPIGzjk35qSCnpoB
45vNTW239QuRcmVLVM6CpStr0mTPmU0O9lTwazVkukYrmlNtgDRdBlW/dHPdfhhizuviOM3nyojA
Vy64TRn0kxJ1Ip5oRnTXwXcdlX0llkYbN0PlRVcTLnZMFRLAxheUTMIlS8EkEWFl9hJ5d27wWq4D
ArwiX8NE10Cjj0G8uH0fqk1TQTWtjdm+IiY5fKhlHF1Ku6+eZSSzoCMIgggoFJLGikhTX+zeMrdR
52LyIlAwiJCNnbUFXx4Kz/TgEjQLGj9MDlbNT9e6Fl31HggyLPM2FXipu0wsrCbHTLXqkDDwZaiv
szE8xUXHXwgHDyhmNOaw0Ja66jcLzzltrFI9zTNNazji6osTCdsPwzk/Gm233uU9vAlmLqZ9Rxrl
8CiqDlDfWPEhc1vPbt2urT9ZaSzvNA8KKSLpMb6aZVECYQEq8CFvlunalap/1Ospu03Wy222oXtu
pwYh5GLgQJk27zwHvPSGIiO+Eoqz5qbxfK1H2vyqA+3daxO6oQ1N+/AWoROcXT0uzyUYRKQxS3ZL
yT49eDoTmWVE0HVaABHEWw1j1atT0+aDBgztY0O/RZEYKrWx9CFGonoT6VLAcNVkeCtitlybulfN
fATQRwpc3HMnAYRuWXql4E5jzYqv8iytDDJol+oaQxJNXFzGXGtduTHBilbllr6nutfK1dgzDXpB
YEYxNq9alRqPIkKIMYzK+CqHFBUuj15zw2qxYJJL69aXZglMrk3t/itCkMXmmoG41Oqa0yJ5k6u9
PmZGu8FRYdwvZq7dep3OaubI4etUu81NF+I86xuzvuyGuf5IBlFzY4BKvCLaPNl3HtDbRLkILFW8
Cklcnm+S7rqnBvOPftNqrmKNr7LCPlZo5V6pqJ0L9sThru7DlkVMmg59087qGQhb7vOi3O4yLOpo
PxCAfBCy4NLw2jy3WpGBSnGi5FoKVe9QnauHth7Qdi3xaxdV/C9V13UQDrX1gnkPsH+NUq0WKPCw
vpW+PVhyb3C+Nkw0RYD/lOfwGz3XIM72miKExA7wQo/4woWfa9Ud0IeLAawOs0g9YS/TtsGIkPay
of9DLAHc6aJuOWwmwcGiRENlybphLYzX9US7mCQZWeVsh3cyNLH0TaDXWHQLWMIlw8bGsPWjnXSn
YZ4JNePZvNCjscX47ZSnKC4JEzYtSkCP8R8t1E8eiJhj5pQAiqvB+kJAzalJdIMlDU/GYqlmW0qj
9mHlnQFdFk/U20RV6FP14o3rnKmCSkRn+diElcO0LKYgHdJqfnKnMbrVS9yUzlQfZJU3gTdqaJKS
pjqQ+/KJ/l/xkUC8ZVX2cpJMjWDdVLLD8Z15FvEaeKWOmYbnilgdDCOFqHcKxd1ZEfbE0eRmccO/
ODTlsSP3jSZZ6rzotiflnTSi0LnuEWZtaEzPZOyE4hNiS/mI3DY/JInzOIER2dMujakDKeVI2MC5
VyVjfJG4NG4qwzyG1mK8xHo47ghP0/edaSyBi/02GAceRuyOIHkyWoXRjNOM4kI8pcImpWOqdjxO
LMAVtNpNJAELr57m1yHrzaepFsalV3gLqoVC3BNSlfoTNewOYMH61VT+aNiOczMPXCV7wMWzc6gL
N23X4jUh3/7rwqjJ9OuoSy6blNsgKfMoIbqjxARX13O8EUWq/KkmdoUBwsZbACr3jqSgFxEJsfOU
nXA5H7qMyOyNLbTzak6nm0U3nzqkwDseRZIjlnSlkGFggYh+WQg7fEAMR5khYKqyBMIucrvk1tVb
4HiF5Z6pOVnjjuJtbMPnJU/RvipwhFd+PHoGQ4t8Oc5zNVxIW+O1U7haxgMnS7i6E1GRqRVXG/Sz
q6ayLdmWklbOY8QMbbggxiT9UJgChrtBA57WGvnPzVLT0ugTbbr2Qqs5n2lms6tzBuLt+jbNTt6Y
6LfAFE9t6kyHEJf+4KrsAkALEO5yNUEKoMozAx7ioVUH2yWdMbanB2PSvA8eM1P2OZ/aqlzF0vbi
N2tOIU6O2N0gHTQ+IE9tj5XpvBiL/Bq2VfNMxZo/50TJsGgp7cHJUXJbA1TbDtPtzSypWHIiZxh6
ex2mzwlpPeXQdEAROyQnkp1HEQyOrpyDkxlIbnFGVlcagaFok2enuqJ9U+kb000hpfV5ziJUGXb6
XBRpeWM2bnEjE/rIm4RkuH0aQ6TMlam/lCqNvxCQQxicqfELG1QAJ7sFeD0L0x0/tFQ8XLeETQ7S
PuL7Bk1ax7x2eaN4U/2RtyW9syU3UEVGNCSPVZiY99TH7EyzlR4eZZP6UmS4pFSvaCIorOSvmSjp
KqilC591lRov2TdNYSVQ4apmCp/NDMKYL8IEqHW9hOqLZtdasTGXwXO2S2aXd3kzsTCoGCT4zsGd
Xe0E9M84gMPD7RGbPQUODuvqLsbtjWWA3MZnuCz8jFdPeRs4wPtJnwYMUG9KC7d4MCg+JdpS5FJB
iUoLB7IJ8wMYsSjVWbLYHftGvRwMULj1CFOe4pXfvJCQB0gC6qgbxMKbtT1pLJQAHRNSjG9T4Z2n
sS7KQLYFRWseQu7DTcKrjmz6Pnwe2gEWbNQT4LNBEF68mj1+4U3fWLjLRmF5z3+eTHvQIgKjGE8m
/qJ0lGmOsUzVhv1EtQchE/lWg58FfMbaFMDvUN7Z6MfKfZ6ktHtQFiRsMMmaPtQwX7wr0MyTsYPG
CkK07ao7e0RRwSVk3uqPYcP3yxybfkhb61l6plAxDPtiRvhx4Q2Y4QdJb3TTm7h+LqRmxPfZPJj7
skelD/fNuckgZhOUXLv6PYJTNR8m2vDhlej50gdz0PmMVOV86qQMuXhynkocyGNlE1StJzy79P7j
OaAvw1kcyIrpWCTILUjYvSQbPqx3PqtBfU0wgOR7r28RhvdekaTItRMyO3Od52czcjmXQ0n/7wSD
VwN8W3VUdHYM6Pyoy5YmCrHDOfyHBv49j7pgw81LmPcX6Os1Na4kkw/fz4In8CoeyDJs1hIyd0qT
KDC0gQ9GClsRAIZ+YibdHsait26KyJ0IXMiSR9Jax4cRlsefbfX/alDf0aAi9lyFN/+0hn+Kebms
2i7+n+ATF/IHIepfP/iXENWTfzB4kihRGZE4XNTvHL26gH2GGZTBn/sN7/mPEFWAPqPhRP3NrA7T
78o++0uIKuw/vslTaaujiKCL8a8cvXTjf+j2QlZzxDehEYNZ2xU/jTkxn9ZKTo55vjCxixaUMRE0
96AyoZHM6kLrhLetCwf0/eDaKQJ1YS0fNTOXhk/O/YGwW+085LNvZwIPdtHcVMgfF3VRReWBlmt/
cpvRoUby5FnVl9odeb21X5WRdoaggVQwUbBNduuJ9GGvIySjSrW9Qbzshgy3xpdK0dOsSF8wmyYp
oUOH1j5tMN/zubHT29EhS1gXrKI9MfGkEdeE5Lk0VzAmIJEYOiVIbRwaVVuwJ10KOtz7ZI0FISih
II6aL71tjLQUaxBPQwsGwCrnC4DoOAA6bPKD/jmGeb1pcqVtwzQlIU9flj0NCt6FkbnXiKx4greS
bhVIh2DJEfhM7VWbwbUn2Lr71JqdtcudwmUvXxP6UUiOXwBe4UyJoCtd7zCrHq5IFEO9NozlQHcF
w15FuNlY1wORKil4I4/lQGULqJ/EYC0kGFvoNch+3baCKFlHTYz72H/n6pQlzkVseOHGsIpbiB8j
sx1n7xX9oaZ1tQnxPWxmr0LTCb00MEN9D4WJWVM8P9psgfyhW79EnZHFS0orlUKPecLW6CW5/QvO
4sCapuJU060/q1uEHnDkt4giYDnl9c5eGoJu4a5vEkrHTWPLgxd6p24GM+9mYCWSJdQeZyupNhZc
p62qahftwjTtKAlBbQ3ECJlVnN47ab0cFaibwHHGZqcmw96ZsDQCNekCx5HNsNqN9lNPV7hBm7T1
DHJYKGnP2LwcQVWzlNItCXrVIjnOo31sIU0CHNEEea5ts7S5r5R8dKflPDUpwqJBip1WJjqt3yXe
O3UBajR9Tmnb7tMqbP0xhW6h4zI8Nab3VSxaGhBrZAfcE/e5mjZy5Jagu3fjVWm166OMwI0oJFEC
fffgGlg/VK4TsmIfGzM1nmdefz5KurNJy15IQcAgErv1Nk3S+bC65PxlKd0N5bXHewvCuhPV4hAv
goA9es2+DsiV1IwW4C0RopkzhYEsFcIPYtD3Bol228qikpfkYO5CK31oTRldlHpc7Cz3JfKUfsJx
0fh2LbV7gkALePASPpOTJ8ktL2AX0ojUN2kG6R6eRHuvlxP8T8fLbhfHFXS1lwsACfnOTTPigkJI
VEsGuAdNsbMtJ9IMO1PTrxPZLlt9yYqtwV7f70FQBVhsgRg5qTwadDX8JHIHVPDRsbMH84wXJ+Ni
rOMP6zhl12PoCkzwLL4EFxLYI3kWur2mmNip/jCHAmYPXBKe3IYeY1w7vtcvBhvmrLzLNGu+Dute
PxkdtjOsnBJ096hl8VbW7rjG25CqnYMqsGZF31G2xB9opcVf1M5LVAH7KpPkPmcvCZ0NH0QHOKnG
YUPnAjNzFs5nvSj74MTsXZgFvlJGu2BAKvsEYR2fmuzudDc5ErQrT+6yGkRa+xYhc0Mf3cLB40FF
WEZC0YWYyLJtvM89bt+EwjQ0+usc+vFGTxNoBIn2tRDLvANNfNZ2znky8vcxIO5HRnMUEiU535FG
5lyrakw0sJNjtFwbQySfmioaN5G73KnKnA7OQAVPciaxwW5PjozuQq5PCNRoy4ZbipDRi9l0dn1h
fvIaCzplklqkiiv7DkRchD7KWxE4wNeNdD+J5uuAp3bjLHN4SRlP5EZuGCdIU9kuJcRpm824zSh3
115f4R5iS7+qcvNZSnWeRiI9Knt6RJPFnjsBDp3PljwyaynvPW94ysEiB3XtfJUxtNchJE2EPc29
afRnjujay9o1TwlKLfCaVX6R0/1m8n6dx2EZhBax4GHTvLYteZMJWEtiWPpqL8gJDlCapkCTuvwc
/2KLxq51IfyE3iFnk0nK5bM3A+GfxXyomA6eEcdDnL05N7vOzdecAo5YLss9ttfkmq7IeWrwEpo0
gkQyNpd+ZkTIv3qbsN7CviMyIQ5k1yRnc0PwadvgzBroiEcdFJo85vUSF438mGfThzHs+4MzO18q
HBkkFOUxLqdu3E/lpO2wFNg+WETvqssHOny4tBvMFnzw8aLGuuV3tskGLryt0qXajjIhViahGSsF
ncJYe+q9GiWwNn2xkhoEXN73R3dYWtYa+Mkz/uAD629ygheHkJBG3xaoj+33rVvAJzWtfcKkaxc5
owWpmISeSdTGPnLSp3EgWIBNyf2M1U5lEJ5qLXq1tNo55WUe7jQnZ/BTE3MD0sndGqLQodOwYakA
ecGwr8JdC70AkBTpzuVLTlXbPYikC1XGPcuUsjxM9GmgTE1dgxL7sQsHYtH9lN0HQRENd1/hXoV2
6431asbN1oesSgvyqw+NyZDEoHEvzfDB6nEtSkhYc8tQZGuritWbQebC5oq62wztW4p/R7Yfq2Eq
0VO31kBiLPI14LA2/OY80ZgLYNxd2va/Fi/gpUk3v1deG8aqYvj/y+uL5HOcRJ/K7z1e5p8/9LfH
y/xDQPp1GJf8hUH9x+Pl6bBysNsiqFtrb5IS/6+0dv8w1pKbwENLIhlZFTB/l9bGH2sKIqh9dFoe
Epl/5fEy3ihFqM6Ra67FNcYngSrpjWijmeC6UTeShgvwEFftEBXJdGgJhNuHsc70bYNQpKjO08zQ
xodvc7OJphngMwXC8JOTDCVoh1lPLcBRdioXsNWlyEXKJKrBNO+F8K6Zxiia3N+d6V9oXNZP9p0C
xCSdkgWEU4t3115tb/z5d8puV/UjK/ACAy0igMyIS/Dt3/bBdIUuUSkhF/z9AS13FZX8eEgSMQ3y
ypAFSqC2b6RkFI8krWMXOZPSO686R0tJkjUMuU8FWfNspxutQU1B695DFM3rqhcDwWye7If/Ze/M
duNGsi36RWyQwfk1mbPmwZbkF0KeOM9kMBhffxflrouyXF2+dZ8bBZQN2FZmMsmIE+fsvXa8Rzxs
NafYzziwa+mvfSovnvRBjB6jlDrDV077TN0S8kuxJsjzODhx3VwgYMP4mhAFLDdWEffepgOdqiOX
VBKSBWe65ReGJ9V9qemZ0XR1X9H70PTLu4CXChnWJzsY51jCZ2jmf/jLPb6RLqpGWsSgNAwyCjw6
Vb1lcxPMdum+9jZ99MUxGCggW7Ku+6ApIBQkqwZkzkLsx9b6zoF20D/q0kQ8WuBIMae+8QGGPu9e
DKrA28RjfdwokQVqh1OtfRGSNjDsfcHURaUV7yhcXJtQHytVH/rOTZmxd4awHkWeWsOFgDorrrGB
kHnj+YvXPgt7wqw/9gP3XzLQ2TPEGoKl+1o8GnYpFFpc+pKfbDFy5TIiIxL2+Ia+VN8GdIokTQ4d
xfRp2OLatd5oJ2TfO/iKNDfAuwArMswcTlEMfdLbgMtik3Rmm8+fE/L4mmPn/zgtBPnJaYU1oeTp
q22XeXe01/jRJsMm4rkWh2/Bc8ZxeMaSL9ujo2lU7biO62Q7Wzs3mQEOZ6vcsdMPi2bGyuzIxbZP
S6pMz3r9Svz14hBiBQFiJp/5IkS9bm2zcjT8SEs5X6XJrO+QsBCJmiseXhu1cbDlJGrhxOmZfCN8
tniXvedzyG2kKHdO7CcwfztyQMWslkdvFOO14YbKB4YaOxA3GWe+JvnoXi0Y6j8a0sftL9vyFlhj
8irA3h2ZoztBREvNf62TQj61tgnSAP5CA3vCVLdylhAJ0nzmildlXCxnoTw65Oyz4Uc0LMN4JzLw
lluXYRgSFzLAKX2zyutvzFG59n5wEwMhV0XvjyTyxSG/xt7m3JHiC2wWvrvM5rD4fckXhP38tsq/
t2pWDCMZNOZeCU+jSbhHBlHTjU2b0HpcxPrNl4VBdogB7dSjJNLYv5HLt+yrgofLz2seyqJtoIIM
JkHtz0SzqntaFDwIUPm4wJlohXcoSrO5cIWmrxargQBM5jhUlbFQt47tdkfGwFi47Xri0vsNgSE7
j9Rqxk48beGO4dDaswxXUMHk9s1FnRaifwS+YhgfjQkM8eUoeqO/XVTIO6HyZPnV1byEHzKoocU9
GdX9UVVGT7SatO2TlsgkN5rodM3wY+RaKnOmmxuGCReiNQnzxGsO3sJhVUnPOAroPr/dyEgc+OIa
g/R2KDLrQzH2Dj9FzTZrKCnf4jGb0JFEgRWk3rPiiC1u8jhkoQgSkka/+MzMr1OPVju1WMVr4tFH
R+XHSQ91wOpRkCGKSsavdox56qlnhaBrrGLwqjdNVddesFEJaJadX3JE2InC4ifhfc7PQ+fznY9l
b13nuNnUUzDFXfHNpd8ouo2zwOzdET0kxE3F/qO7jZjyBJd8LYKKEq7xsL+nwtY9aFM0LyiZE/MT
yesQJjjTXde2GT67cmJ+pa0HnywN8MdVM31gSMrxexzSLTfGENlTkp7sMoy3dhxTjVVoW+hcoADY
Mm10jwY85/mycXIS4J+S1JkGxp6uV3OGbFcJTwlbee39fhyIq4vsyvxkgFLZjPU6+1k4Q2XprIKj
VYjkc0k43zeV2DEhxX1NNe1dTnPfLbui7NUdubTJJ9eW9a5ax6dNPdj3QRfXn9DzVntRm0kc+bqi
th/9nrh5xs7oQjqbWUFRXmVtUn4QOceZkI7znjhjRTdDAXjskZ9I8BQ3stTVpevIaTfNfnnHst5+
ysMpfZBOeTv7AIsO9Jadfbd0iqNfUx8khJeHZPDKD3PlDMm+B00DlJiqoMQReS7hwu4D20FLjKZp
wCtJAZxJu3lk02mfa7dqU4QLQ72HbdU8pUw016ZQFtIKA9cSeehmrltP2ZskkxUkGn/4nvWofsrJ
cY5C5wnwHiGu3QRg3pZeEyNbtVAObIdeyIuOCdMhKLuljHLy9U4+apF94lp3edy0B1MB1ev5jM95
QRoQu5T0TvUSE6+yVEzyaKzED4g1vYNBZsjeRTMZGbmhgz0zTA7e6dhdsGAD8anr5TQbVnjSI80G
PB+4SwT8kw4x3zGlUfEoM6m/mvRELoDcc0iue5yRf1+h/FLMORig+I+JQggn/73lu2sYLeZlG5/V
SBsPUWeJAdNmE3KMPtjmJtmiWIj749+/6lr1/FwV+b4LBxJ/Kl5soP4/F2JOrFM/nd3wTNsf0QKH
I0ypoxiC32jn3+mLKfh831tdsCHV3o988z8XfDJtvGkI4Ss5xUog8s2eNbtm6IbujwXj7z/UX72Y
j7OGywnNLnxvA7F4ho2EIvAclCTzNg3h0gMDv8jIpt+ZXX4tZAnICrhuJO3ACnzvg+gSkEeGMr2z
7S3WdT1RerszTm9EGAxf/eZ3ZIW/eD0LogK6+tD0YMy9s3lYRMIxCqzcs8al//HHFlSnzIlQ26Fr
3MKt5vL+/eVcZfQ/3yN8OPCebCoOX977Yn0BeY3wbWS+7NVUV76x5jyzoLID12CF4g2zUvYjErP4
vWnkbB9//wZ+vUkDRhxcZxwFaPrMdx+aNJ/OVBiYztOUMZaaoZEpa24u/h+vQkgwfTpo2784pMpY
zHVM+PQ5GdP+yIw/O/hoM39zMf/qs3CgRE+AqZUHb73Yfzr5eBDQOtfgs4TdEGy9jEhggUzoN4vJ
X9wmLsJBbAScdjhuvrtiRUcbv83oFIoYKgbmbm4KucxQgpZ4tK7HFuLQb450v65frOnrUx7ywvzu
3QcjnDFeaDY6Z6OJvWdrCpKzNiWlCIm64Y7oXvoy3qC5Rf7+a/v1YV+tZjhZ3yCdvzwRaHsyJv6u
OBcTT3cMV/5i9CCa6NwLfmNH+ouPyM2BaZ4a3OfIL37+7sAu9rxUJc6qT8nKqqzmQg8jxlSHG6ZY
T3BqvWv++efD7gNDAl8k+st3LyrpWNop1Nxz6RE9XVfIw0ozSA8cdH77pL+Zc35+1LGeILl2GONh
cfrlSUuDHlB6aqLWG1Am4nhwZyRjZnlPy7mHuF3iBogXymQ1U9fN1FoDSd9SxSTdDg6Hi8Z9LROG
21Y62FSdqGHS26CA3/Sby/LrHc7s0vbxuwMpoUGzPmd/eo7qzJ0zgoO4w1cSXJTFWfuSK4P9UubY
4zb4Kn+3V74nOrCJYfzhqWJ7xqj8C7IkKemXxOxxZwMhYY+Ie42wG5UavwY984cobeP1fqenfg2y
tXuR0l0BgMgh7rtBdGj7kwk+FFUSur+FzIh//NSHJisl9wqeOZO57s/XxOxQQsuAp77SAUW3yXjJ
Sgz7PJR2nW3mzvxdG+eXZ89b6UIO8VmCWxQh/M8v2GXDWvQv+iwdRGcDWvUcNiTSAXb23xJc/urF
6BvZJg0alpr392agBUm/XbgwWFLqFq5DeInAk1OOa7ackv7+qftlmeaTBXiwLNNed7z3ZruqMKwW
F8xyRsTMwTLJRu4sHkROiX//Qu/xJpj6WC7X4oHhOFu6+e5GLu00I+3Fn6kg+nS4NTnDTRGiz7H4
EBvMuS/aXNIJcRInuIQLCf61bH0bTkG5boNNp+6B29InMGYOS9FgaWJp/b4/moZHK4uuFx6Ccu1+
zFBiNPEbyXI71ogZf+ff/vX7cVeuLQ3T0IXW/L4UyuolaP1qGM4CPeV2rqfmogK8e0jM5R9XXUS2
cQ84q9wBR+b77W1MTDHiBe3PPR7VE3hAPn/XYDI0hGounBoGyG92mXc1kMO2tia0EYYKNgEs07tv
qdaVbXW965y9TjnfPE/Ic+8Ao35riHj+QFen06X7ocFt85uVTry/RTCb4i72PJtXBgbFHvDzY+aU
ZDE7c5afLYtOksbSSboP1ltQyraIZhUHn4luLtDUNYM1XCMQ4wm0+yQ7ipFB9YaUm+XenCq6iPoN
AIlpcj1YTD3Llfa5j/qKicdh4uff+iMeGX7SDDMhRGFA8ksBxujOReD5sV9vr5K8Kn3As2e1Z8Dh
DOGEN8CchGhISFFc0PcraBzFyF8l1L0gmUVx5ZoGIDvTKqq7mW7Dde+NBjO+zLttFsvQB5TfyAXl
WONxxLJhXtKWNuto8N0phPDYt5dj4fgMXMpWz1uG0JoDtM7OpLJYEZJ1dyKCxCIKBYUHAqiR3rcp
5+Z1VXc2PDMWJvRoaq3S+jr3AWS+3Mh5XtD9rc3QBbPfLWx0fu8bHfxSr6FFeQgJYUiPniw4FdWd
5k81fp8fxSc+FzovYbnWNSgm25e0LlHs0y3P5nVO13NwR8AZFidGTeq+VbpKb+2KPMPLIoGJczfY
A1+IwCtPmrpVtcV9o032i34aLSCbpodMGYXOJVaUBjl9aw1f1WDyKWY7d/U326sn56rvrLUVNZd8
zUim+Yd8dLCnM2/3oV1JdLtC5M6l5GqiIm+Zeu+zYizUnrRYXp4+CJ2rUac0woNq8cjotFeyLsP6
2PqsZ7KoOpVPxoNiYI00tNDsWqGJuAzuZmnDNK1n6Y73FgMs4ry4XdJbzquIP0Cgzm1kMF47SdlD
bd1iUTcijZMW041gCXd1wh1U15KDhPDnzL90ZGzNp1QZiGNHclIzJFLIMTcBFgBQ2egIxEYgbe7J
nzBV/2jVLkhYUg25wZCreuLayHr2hrc6gJ49d59OIDMdU6+hb2Z5PkbPmEZIwGScHNLvyFPj20BL
FKBvLTjQVrwZO1XWD3xsFqcgdYdpwDH247Fi3Ae/YH1mZt/Og9caax+idheaJKjpNDvS7aU3L0aH
Zbz3XO4isEqczFLQ3UhGhrVnTgrZ9HnJkPzuVUYf/sdoxgqc19i110IicajtCORwSJ7N105sT3se
ywfHH2WZdODftj/fm2gypvSu/EvSYCe9KcxM5fsmKOCmVmHCY1q1BpOGcnG4sERJOSCGQ5Fkd0Pd
8UYsk97JviXv/b7GkKs+ITK3DUmjxwUuGzShmq5cVeKDzXNoQlMfZ8s3BM3csnnQCedusVq6wCl0
0dnm+Zv9iv2YMQAa55R2BfeKwzSn4Akebf+JwrwYkw3yxAa5VAnL2yD/KNYVvXmDGLtz2UMa3S4l
Tck9HTQd0JLIHcLtTVPRaqNDPgY0yPQEGOi/MsT/05wUv/e64fznOekFiUGvw5+npP/+J38IEAFX
0kH3yTzk4BD+LEAkOMSlLvxxgHnLJP8jUoRa8d9TUdsjUZVh6grngxhPJ+qfkC/JNWc7/NMhZi3P
qT8YjrJTsnO+B+91gD/KPFHeRSWYJUXgQhDgeda8zF1EZ6gdwfjisp+I6q3sJr5u6sVyUaCZRh9u
9Ui9+1A2nWlU52Hw7F4xOVBs9scgnpACTbZ04WfCcMaolaK+9PfwlCtnvh5pwzDHQeEyO5FDGMaY
7MehrLxL6XTDlyKZ70YCOuLIEox/nNTz96UThsse5Nq2pWp6MAKtIeqPaQYsLbQgRW84AOXMGa1+
Nd8qq8SVOJCXtfH7IRuOJfmM3W1OgOpD38XhCwM1O40YDsJ26HuZtxd48ljBmiV8NhCxNbwEZcNO
0ePNDi3uBhxcC+Rau8mCm6KrvZcOOdzWCJv5Uyad/BatuL9vpsWN6CIgK87xR42bxobzsBkJ0ToU
uipP+VSmn7zB7Z7FYItmY+GW/dKEwZdSLdc4J7A0ywLlHf+Lr+Tk2bjvMvMIIcDagfkNI2WbFX8H
/+YdKe6wi81lATw0J7TandYP2c4BJyFTjqEQzZYrjzWpErDypuEjc8j4BH1sPmiQz3fhIJazEebI
RRbk0yQGxkZ2RESVfeV+cO/yApHMThIdd5NWdQAbyOuPQ6OsyxnYwmPKmOigMc3fNtrxI6nQTUZO
MIorBwHZk4EC0tl4nbBvGgeuetiW5InjqDzJzNIX5egucptNyOgsUU94RiVDW/Q7e3u29ZHZuiJu
gszdT8ZStbTNS+PQAd0/OanQX0hP808poXgP2kT0NBldc9mgla8OyAGXGzVpj5E1uGhnFMhN/vh1
LFBlp1eGK1pYWZn5lhnc/TtBmASTuT5jtplLBKs/QoYZTt0HhhXMJhE25TCjoWO7N7+8LRP/FXb/
TnlCl5TV7T+vqDdp9lNgtfjxD/5QnZj/Wg9S6/nd55iDC+J/VSeB8y/g4BamqABSMB0hlr4/1tM1
r9elFQJPw+OX9ZDwx/oa/MtGaUH5sPJcibQJ/tH6+u6cR2eI9iWqDZ/eOn2X90yeeDYSmZK3cpLK
hPvI8lTcp+vggt0B6tHiDk+hTTQG2l29tzid0IanSYYkVH1w66B9cYhzfTJtPK6JwnDwpyt5+2OZ
/zM95ZeDGvlU6Nqxzq+yEva2n89KuCl7asjQOeXSaV5xR6jbN2MqVjUqqI5IjEPYmivArCmc3xwS
6Qz8vPXQawVExI6EJghiKbHjP786SRtlC1S5OxEl8Vzhx4ymGTvMVRH2jbf1Wte/hJlce1wmz79Q
TphhuuizT0rX+quPz5U0TL3YZyIJhx145vLA/HQqdn3XeHdEO7VLpCbfPcWkqFxa2MD3qLSdjYaZ
gH6gQiHo4P25ScVitphqpBWZGKDXFdMHIDLpikzeKTW6jY38g06ZJ16SgINXg3WKxNagufAHR+/6
ppzuGXzVMG6cGkHFSJbknuZLmEaciHISIJyVr9kbBCP4j5PSfRnh0KZo9b22vu7BrbP0GTMheo0t
jwv+oagggWaT63FaOHOSQL5J1uAQghQJcRVqea7ztbQzhtC6RAuE3LhfxieyGfw1UqBkqTLRmEhs
Q4EHvaFY9nNaegfMnVlkOAISPZFn3X04GfmdOWTZCmTozBfcLB4nRQZOW5gL4W6ebPghgDmCZZPx
KN1zek6wK3WdV260k46PBDQDPB79eTox7CMwtxb1eI/1FIGxZc8D51rPMvcVep5gU8djgZDV9VrL
oEej7Yta9SaS2CQT1BcElGzyXjt8rbnhHNlABLwKh5jU2XWf/XwJMBF69W1R92RXJJ3A6IeGBiXv
iF40MbE1oWXpmcvO7u0CnuCgRZB87VKBN9HM9uEo5ZYnNTzhAq7utcBKybY85WedB/mWwFP/FSBV
e9TkE5Jy2I4MNvoGLbMYEygduVi8CLGpQkLOyfUQjLl1EWMDO4c4Qz/auZgwsKbIHzkRpN+c2ZQ3
VmMpGCO1X31jolg0jKc56nZuRjRpaCUdkA0Jv27j+b2XbzGFP6SJkdvXU5FNhCHmceXND2huMtUC
2yQyMIrtuIPlBwHE4qg3Fl9rKCWkQox9fhBmM38FvQ83ldzRiuxMDpDSvBq6sM9eZQbG4BjW0iFz
dujjs5702h+HCv7sqSzBWeWK5lUb9jgRqjCpnqeiM8YvdTwB2yN9pUsjb0QvuhsneDq7Jg6WK1Jc
6yUaTH+0dpPE4PawAD1cjj/SLAx4/TGGvB52Zz+lSfsJux7UgmK1aqxyKCgIyVyYR90lKVvBWF/2
KWqObYcq+3VoaCBY/VJyqyuSMxbmofeWz6KZqJTPX+isvsn15F8LACQh8qiQV+vXz0a6i/vQx9qa
d507xKiwpTNgZPVy8ijR8hk7JPegcBulj5wt2xfEL83LLAW899CVmOWxStrBbjAnqiIO0NNnM0fD
fMWx0jWvw3imf9OKtnnthxLjQWuUev+2lOM/4ToRDSuo1lZhWgHz5VplQn8kzxp+T1RQ3dCSUjHH
YyhOMA+XV3eakNOtCR8mvxQJgyPuo8VCm03IsJ7lc52oMiOQ23Dr12kZqQCXno5n02sivCmDJH2o
NSd4nsYMVqFBFlYXiPJm5ethiGgyMWwGUCZ30xo67LzlD2drFHH/lkoMaoiEYriSkkbpimUz3zKM
0d34JBDzDrh315hjkJCBvHa6Nf0YKXI8bZE8+p8MueYjc3HISiZrh9zkJvAIxJze8pTTzp9fGouQ
5fQtbzlYo5djhJqnRAC1KOah+TxY4wdbzd5JhmHuHqwxnO+mtyxno1hznQPwFM7Gest7Fmv0s7OG
QFuTWVyltow7rsxSX6bMnR5FMSkETgARvriy9shZt6103xBjnIvGQBdluerSwf5HBIpMLxEh9cMG
VXN5Ul3QurtAEVxtv0VYC4F1lBsIms5bxrVe466dt+Rr6y0F23MHErGnZk3HXt6SskljJDXbekvQ
Zh2HKJi4zl7FLPhDBRnkv4Xj/0WybGNlpdr6z4Xj4zf180n83//ij5O4/S+m5KTmoHzmxGGv6Lg/
wj1Nbw2lWMfaNOihdVGZ/Lty5PgNqpo/YnJFYxtR7v9WjsL9V0BGFDWeyfgfUbP3jypH6s2f6yO8
3HQDaBaIFYiPmmD1Cv5pameOhiG7pjFPM1vdkzQcfM/l8iVQorwmMKbbpQbONVWtDc85uBqGlnVc
5t1D22DsM/vhjHITd0Lg6yunmWC5x7YXE+RO23EiMu518tdEXnzJ3dEJYowMlIkJuS6+u9h3jpMV
otogTLT8k7Z6IqdCZJ0NuLYO8RnSN92QGFSMbXsVtL3pw0AHhKQwX2AUBrxH4EJO5r1OTJAc7dz3
3YcyqOHkYkeuSuuM5cajGyzQ1+381HSGfYqxtj2PTpKVzCRB1JkmQqWFiUhW5do6+80iPjpkk3XF
RjdW40aollRwCATS0dPECN+MkZllfv4YLwaEi43lF7Lbpo3bvOZ1HHxNvHxtc4qBjKUdGZKm9CKQ
IZn5QFWWt9uRtzAcCtWIi8C09erDAjUU55aW0UzU2bCnN5zLnW6oRrboS44VKJAXVWf00MvaHo+5
oQIsRYH7AlbK2cCjTyFnoRtj7+XLmvKrTtTNEZfbx7zJcE+OM0MD2o/HYk4oZroqSZ8yldE+X2R2
8gN1BWEPoek0PQ1JRSpYOdzaFW73TS1DPCyJ92VU8UoCm1907g4R3qWoUPYpUcVHsjFWe6GVnxnf
fU4w6ezsuJgeOLIzodMGpAsuqWED1Xb9lrQoP/X3AeZx5lb3UmcfvVJ8b8psZHbfzBvydq41azlS
1fGlqYYzUcz1sRjZr/3MJn8bLeKwtN5F25rWvu/0bZpUzaYQxUdwP9l26o1mV1Tym5fV3lXl0U+e
w8bbcNohpQzk0GbA41gsU3FwpGNtlJY3Ire9rZRyjSZH5uXMLNjxVPZXwTiLHeN58+Q3WbavFbiZ
yUhSXPJd8DnDukNUq5t9DtJOIUJYll2LmOQ+IZYEE0nyjUKquXGN8cEdM/VQ43E/mC27KplN2bEu
PA+MhEl/u1lcY1O7036kpXdiXUj3fS/CfVK5Dj5NIzxIb/7WuEV1GtOx2casHZsCYz/cC5V9bmwy
R6RL2yhJoI1hAR22TWNXEBbHJXLRBTOTleQwGQOJTEI9Wi4pAX1ZfKSxf8J3OG8qyJ0bdzSeXIiD
G7tQ+TntXMqd1sm+24hqP03aj3KLhlMxk54wyA4fJvmHxSXuwQkR/8gTP/VBtwVZbnxvRg9nnYS/
7uL9CwBn9rnUCyINZRxFYU73iyVn/6F0ivYWS3RVQ8vps+uWBuJ+bX4B/+CkEVnllD8S8jhGo2np
5JBBmD7XREmg97DBQG25sQq9iefxCxN+OzJjKW9Jh7ciKbktklCW1LBKLV8hkJnmLvGd5Uz1UjOK
owEZHghazFRkLB62/I53u5695vG71XUzYRpz3O49NU0pyugh5Fmbw5VtZ3btfA1efngZXO4WsUae
cbaWlXmR1mF1ILwe0DW6+4MpGj5ZMZ/8JfcOfgrIOlezAEmWGDu0p2AXWo1At+3sXRzqVZIQZ5A2
9LOiJ/HRz1p1XebGK4/UEzQyEh1goWAKHs+j0TloCkSxJWE9v6iN7Gs8BP0WQTXUyT4vmw3n2+yK
Rhy0xoo6fKvxId92VfyhK0UBHI3G7WXrlM3ZCsc94j15KaesvXfs0HgonMF/FZWbbZMi7CJdhX2+
QbrLYzwrIRD21IrQxcW88uKlwXE8DttkHMdrEvSaHT+Hs6phLod+fWoprry7SksSAkFD7AxS3Yja
k/j3KPSzZTjOlpkSvMXci71EB4RKevUdNc4LU2v36Mgq/NKL4c5Xa37hUHCEtYPx2WNixlnUNHbC
lienRKlfTFh0NqPVjt/jxnF2uTEaF4CC030gJ2tbmzBz2kZR2ILx28dwIzZDsFxnc1DcaAOm/pKR
yFovk7/NENNt1EBcqARcvmOAhKc4dFDqziKIwjyH+WVB/zWSnjV4vAonVi1NwO1m1UdF6O7rEzNS
d+PNvbtJrPl+QjOxKbAsQDSt8KFNTXjslILq0YWn3pQr+kcRMAfG6svSNnJnck6KJsswtiCZui0J
swziwkAMj2GW48sOimXb4bTfDmN3Co0QX4LRfiez50OV+c1Oh/O0N4cWrcES4uxw1hy5WmE1nCp1
Noruqyz0VTnG04WlwIDr2e2iUvj1jaAyuaQJ0Oxqc8n3czaaJ42E7miQRcF4lRaFrOsMzTrYF1rY
y2YqcOgJMCc3bud90vRL4VvQTU6L8ZNoiuLChaq/sZa63MQ2ZTzTTuuSe2A4DBnApbkovlOJh3vV
6k9Jy0+FbsRalgObuiKfNBZ0R1j6izD5jL+ffnQ59rdxIeIoxVdyPTuBZHPHb+6ZCccA93sbdt+c
MSv35DbRWlHOU8XpMKqKoftYrop23TsYGCc1fu8nR9DGz4stBDUIXsOc3kILye9C0bQnMxD6kjkZ
l8EvyMCNSSmVPF2sUvIpWBo2jNF+yDKvxvCl6C+ogHXdy8rP9CkEvZSlOU1AD/a59JeoDo16P4BU
uxSWwKm/aCeS9vJ5SONlI5mNbOaQ9zCnBZHqYRd8HEyhAZPi82Y3XV3wZC/A/pqLlrcvxyJ/4bEv
xqtxroPHzl/J00RTP9CBOnkAwCKjDJO7CevkrTvG+Qs+7Ad0bTPZwMm1I5rhaCMNxOSZ5i1GyZgL
nYL+/RC6xRytrXhOHMHO0bFHgsPgJ3zTcl62uqN1lXmSDlfSiK9urWp3u/A9b0RrNTfS0uPRhA98
JIU1+DQXg/nCAfdL3sbjjTZtI99Jmcpj3o72jVt5cmcRSwxrzmxJs4FMEIVChukmdl3uCLO674LQ
vZ9BRZoRq6ZBiYFvJHKx2H8fejuAsDvkCd8pMmTCsel0HNrWcnlkaroJR8RzmthLGpTbJbEfSKsA
8Tial+RT5c8DVI7PdQKsb05jvc0bnM/Eon7Fnuo+1LiGvlhJbuDPR4G4uh4mdWrnBjhiVqT5hN9o
UV9M3CBbeIHDg8ZfcML148P1NqDH1N6t9uoLCGWjv5VsB+qIvCLndvak/zVOfFJzxeDfhKObPblt
7xCanbnbvprLHbamNmqbVtMZ6ci7bUa7ue9tp88ipjHDtSpEkG7MmBx5ekpTstV9ABxAqmG5qRll
HBKrz/exP4972tBi1/K+DmPvGYecc2116HD/P7GaFU9scdNzOSvzocjH+GjmfnYy3ZmKN+68c1dL
5sIZGGIstd5M3pOAWnAhGZmA+EL2E4IHYcAMeI/IxTI8i66XEdIoiFPKqVucMIm50+bQ342k0D2Z
gZ6+uu0sj8HQhBfkY483TpL2Hxrb7QuevyYftyCHwHu5KPqorvRHBM9VAzPMHebHxGKFjTgnTcwH
w9aGjVG2i9xlOc8DjgBnNYbFpfdhjgPtPScFVrqtDBQ7awDHmQexZ2a29B5dUadwvGvPLtIXgmWh
WDT+9EDCEvqhARfkVVmr7CWuyCUCyFg5W4jR5WmaanNLPy8JNo5TMHgbqrl6MmMV30n+Kk4ilte+
Ch/oCuMyr7vpc12Ri2KkPhkzo04wLFCSlrXsxs2ITPvRQkm2YYgqDnNQFZd5M3T7pRrTbZOAXW4N
XQ4bt2/d/WzV813puID7XCDrjP+yYidza7qsaoLcHZHXx8lXya1o7Xi5D/y8b24YmSl3G9Ld77wi
QkcpKBawioTL2laYhCBIlHIzC6D5FX43Ow/NCH0T5cW0NAGTzWMeplUI8ohO4gXBWAaYltzaMXKt
+y3xfqyjCjsUpZNnH8fUc58EPZRpi0Kn9Y99wbP4GfttvEWNHieXmZQZZN2FOeSO9ukqP5lkS0Pa
J80+HfvmUo5Ge8SgYN2rbuQsQI/woF2PtAHUUOdu7ttTzz2JhMXOLtvczaJYTP73qm+cL2ZdwIHu
M1q2B2Cnj0MRxtkLyTvg1OgMXo08j+SSau0S9RME35qgTY7eVFGCW2NqkFPT+x91Dlo681iddyFZ
HftBDPrVpLC+mBdiwkvOx43fmoeGH3vWohvv2jZrn1Nwrvcz89CzbpEdCbiBWze16EhbaUXeewFr
qjEZQ5gEHR9UwUCgB4h27Tjdqv2xnA8DVeQODWsY0eDKdwl7HcU5liUlQHlPpX8y2lpuGw7u9+Rr
hPseUdKr6yjnWBU99rmClQnvSABloUkPWWLLbd+4waWNG5Cvd0jnz2VoSKIZnRtbpeFXs+5vIHBB
0RhN2H5CLMfOApmIfju5xPcSqA26pXnHfdPt21C5u25hVMO8d8Wb5FlK0kOV0sxmG4+Bm3waqOlJ
n/Oro5GB8yBnjRj32YNuwuBpiLArLPQu0UE2sQNeIfSNm9HWy307p4AJsFapAq+SmyCZowI3SpjG
afqtbT3nCsdYxkLbJce4ob9fMPpVU5tHS5mWEUOPatcXo2TTmZc7eAvhNeNiOnJ15h0LL3NJdSPN
xRya5gxn8jYIKrkZhoER8ASOEsJGvq0bCBYUdl1wjbOxj0idL3ZWGTubvAztlyS0/A1DB9S0VZZW
L3gaXzrbR1Ajg4PjIgZC1CW/moqNFQ8W5MGKVrTFwZNpugvTWtVJGS2FTffBTxhB6fKVeKh0h/ML
0G2tnrG2XYBM3i66o+9ePg+5XO+3yWx2BJXT3le2vfPQbqDXCeNznuHKLAZFbG5iglcD7WZGRq3A
rvconqbEUd3/sHdmy3EjW5b9IqRhBrysrR9iZnAMkiJFvcCogRgcg2N24OtrIZRZLVG3lZX3+Vqa
pZQDFREIwP34OXuvfVX5WcndQqQVYqVgbWNJvMrjWN7RfzDNTe/qPtwOjOFu2o56G2mavamX9o8O
W4VfljQP2sPzIc5C89tYckTLumw4FC5U8tGo7VPWQU+QCgh1orsj0NBsZTKJOjIRBQI+qYtQ+Yg9
bEMemYsMp1km8Y50mM+c1yjFpjKl4zlnxUXZ4yEmRKSdnge4EHSIx2sHX+cTpdRjatT1OoCIcpn4
zrgG00fhWCVM3+aa7jviq0059J+EVV+PFrl0SWY/lQZLHrNHd6f8JlyPSFSekZMVK6duyFo1w2Ft
95H3OFcA97xZ2pfllFylRvnSKZKZpzZ5aHzrzWEl3Y0T1VEZk/6eVPYL8ZUgrIfS/dp6SM7MuHFo
0RdPmmHxm1KFMQPyIMFvRdeD4lurnpGeX9yHU2fGqyrOrE2nQih9JvkDaAcGVCRiGu9rmFDA7MMo
ou3UjePOa90ppfgvLM442tvL3hH3JQsWQY+OV/l8PEiZoIiSzuBJwBtrSuBYJaXknDJLm+Jow1el
gmvCsXElkvIQIyI1lkmRhC7l23Nebocwt9ptbybqxrb88ILf8J9kGb7ZsX3vZhWLR5gmR6a18jh5
bK4M375EUvX1XmJS3Wq/d1dBgIjRy/URCqHkUbeeGrYkuuFLgJS99AJVGa8nAZqJqBKCC72OKo/A
lD3cbHcdtzZLgq+bYTxkpOUGQ/0Jms1Rc8Ov81SZFzI2riPRUutgud5mdQDCeujIjJDBNpB+flQe
7b9amO0aUCTAI05x68itr5p4OIms/YquhTs+msg00+WpdhWpDsUUXJQusSyB0SV7zi40EIEe30LX
e04tt72EuAjVpiGkIUa7v09MhSW9KqyDzjicNV7fXpSooOlcdNXKlN5XNUbi1BsmbbhoTDFMT59k
bNE56yZnF8gmXWWd8znyButhDAGa+3oam3XWV+M3rw1IbnAa7Dm+x3zMrPtjU9OMMq1sbUWGe503
wFLwMaT2tjGlhIlQElyRE6U9O6Tv2Oko+m0QW0WwysxEHpkFri0SEnYyndRra1XVC+J3B4yUMc9f
pJ1EGnmoNF4rv2hucZcYh4wNr1k5AQDTUJI1GUiOSMQQZgmeGvLwAOZunWKaPlNn8WjF0LNgioW3
JA9G1wim+i9G6r/FjTXhmk6M9ljThj7N2o0w6wewpVVqjh9C7fV3tp24802jwwqoYoDDlC5oATu2
cxThcSSmI16ygo0vU40qK2WaR6iC2oG2ATcLf/fGYlw2rD02g0MaDY9T7H2gQvAeSL6qGJJP3YHn
YNr6TWtxuAqfRtTaK+bc9kNs5mrdJs5taLXRa6HBXmRFFK6JSLFTUkawHVyONkXNVV7SWq27Ibmk
huj0DnRSBYQ69fujW7L+rPzOVNk+jka9NInyZDXSC6OmKXwL8/HMON8ZKwXWx6+ap0a59WVdh8Sy
Jzj4GWGZ9PgmlUXriXXhxa+0cG5QfJuPA3+Avwnrfn7uyV9Z8RhHNI1oUEP2JAnj2ukVHCvunnpt
qpGI57pMr2alFK5eGjwMbfuYimmCNmvZHeGwOAephFhlXgrpB5/IViHQQPZZdwCLCa3S0DVFa+iG
DLyNfEBr5egHr1cdzSdTKn/FMSzkmzDEEzrV+KsHFZWhfBzFGoHYNN1PctByvQjIkGfrCTZoy8Fb
22zRlKCF2gyOehspr7eMCE4T1G+kDr55VNLvNp7qgRKlMLl1PNjPWUYFzvySBXtuPOuurSsLs2M9
hPctslUq3iau7vLZGJ4NN+2PTlLTlylmEV5Da+iepTLMG5B4037RHgoOr61zaqEz3gsj4vjSWJG4
NIzE/jzlqTySoTA82LZDM1TbPU9pVbKsrgovLFE9twkJHV4L3BhFITtWP9IVhLgu4uyGDn/HfiIa
J7/MLHvydp0/enzTRbaFsx1nGy3buzluGbb6k7K3Dm2oR3MO4mPmslTiy5reclVYLxGYjJidogs3
dDqam0SINF7FWVo/975X7cYlCySu4EWM3FIbDjvp1oyxCyhjJPKV1uhlE2n0b6PZbVXryytllZjF
JQT4q2quxg9oGTCrM48vNmhC3LWPmpLlpDNO2NvVjTeN4aFIrHjbDrPaj63prh0ll9iLZuyuwRI4
H+neGmxio3o0qe+ugBCPu76j+qedGdClMZL7KcmGdYjomaZ9lRGe2xbXfSe+GEjmtixO0cFPvG5j
wCqB+8qjgboh2aY1nN/ECu9K7esL8geHo28E87jyo3zjIofgphHg4fyuOQJo768ZHssrzMWfy1Bb
W0yP5i4Lp9d4KpI1yTKcDMKMtqIVFfTKmunJSJ1oFzRWskXi6WwNbvR9MqgWkslkX8iWYIt1JcsJ
kkpIgomjLbSqZrDqvIpa1pyblzR3pzVHhfmAn4BsgcBq+7swAHlBoZfnm9Kzh/xee0m6mRI2m4yI
TtgERJlcGUGNNp3xDT1WMEFTlexwc8wrUc03npz592aEEUFPt2OHRcwe5BPyyY9OzGLtGeU2hcWJ
k1K/ihIXlIgZeIxjEm9aIzc3ZWBUO9uS7mEkVALg9j2R8xwVQPCAyTPBgcfzLfYmlN5Z/azaOrvz
4/4QGfaBwqrbD+hiPhmaMYjtGB+xSJk7c6ZC1pAY9opR/UqH/WuBkvM09uhCKzuH6F6FbO3WchBM
cuM2ZHYN09lOLurStDEQGF9dI+ivK7tswPRpdwUxoqHRI9yPaGj6VVzoq0EpTUxN/Z+x9f9KQU6E
9CKE+/+Pre++8bxP+fBapj+DbL//4J/T68AFjmWjb0QyfZ5Q/6B7XCSR5CcQ/32WNi6qvr90j/Yf
/CvKMcTjlkB+x0j5L92j+CPAyY28O7TwKS5Kxf/7f77o/4q/od1dcmnK9t0//ygstM+68R905S6e
X5eAV8u0MRpRkr7zgLEMYV9WJvhMvEqsxkudQO05Ojd2pPE4o9QGtMLy2BS7sQOFv6KmaS7csOLO
nutmzNZJzsZLX7MjmC+huWowXEBE3Igv3O/R7ej702XBiWrD3qJhyZN1xizFaNttZk3uZmZ2CaHF
aRGbgUVUUB3R7VKVZcm8xzhYPTXt1BynrE5ukIOa24CC60NkGw4qanjX20ZQNWyTqqgfYtno8mCC
uoK7qc3glSgVWsrSAo66qvCjkfKgSAYretCffVIeSNhOvxkW6dIjAO5rzc989KaKliSTAPcqgRPE
2DdAXbQKHJoYKNlie1sZKNdEGOeXiLuzW06d3TVpGyB4owyOkxkR21Jh5tui9IPAE8Qs4h4XZa31
2LMB+FBHigKguFAMCvF5OR8w2zprywho2vc2XuWSVWVbQvwC81nHW1tw5d3UtY7jLIq7Dt07e+Nc
nMw5r+4yBKK3CZFXdERNWR69ALRhFs7oE0cGxcjtzW4NmfC6DCyaiFPg0ymjozRn69Izn9FRdld9
5X4EcNQ9WG2LgBzFKTQQm9xcxdwrlESa9c4TwAIi43onxIIDUWc9zFGEZgGG7+SYsM1xr1173tDe
U6GF2dbHaHqEE2S+YRwot25h3QfDXSFyWCgjYYBubN65nOorCKy2c8NotX+h2I0/NIWjb4c2Y80t
/K0BeGLtUUciFeqKvVPq/Ag1JLoC0ViePLNzr6msn9PRpdtZmXIz+f0SlBZHD0yt6q1veMVhNIu1
WVndWsosu4/62rztjTbYRHoJ+4bRLjNkZFgexnVCn2ATAb8CVjZUEY27yNv1fiHfxDh+odgxdozF
yHlJutzCRI77p9W6vmiZDYLaF84WYyxpbI7twpf1ThV3G+UwTVqg56sipCmLsewjDiFcPxqKWILE
mRTZkHfZJt467smytHorPeb0vz/CJ4gvVJ7U916OiGMi6fAYhC19eXBm24aM6HVOAXrjDDX3Dbct
2Bh/svdQ8UA5leygGXGxco2IF8kUkqp76lgiY+LUreK97xZTbH3gCKLTHc3CcVF+WvTp+03GrpiE
96Ovc3JHJ0OEPXWd9MYHj1IT1YRXEyf4RG5LnG0xZqeXPvqSUxeS0fqs3Zk6ucei6OxKUaGvI8Rw
4vUxwIlwstFTK0j7eWbR5m7gj2IHtirD+0jVXmYXIyHICOsqeogroj5mt9w3ldEMD0OauuMDOKlF
dxmfRZjSMYfsRcqumcsNFUIZkFXktfYaiQMBakPLEG7DbRbHL4WV0joC45by/RgVzBHKv8ncagqo
mAIn1Xz8cJwWGhnw2nBbF04n4wPzG/elr0pG5IEEXua/cI0EyhVC4+mDdaXDgbmMZOfwix/Ji8ys
qDVo5/dd9FjK3p9oVyJl5/DakMZnG5b+LhL/jzPhb5wJaKPd33q9nl/bJCUsqPqJivnnj/25T7P1
/SEADNANCMWiDkMv9pfKzHb/CBx0ZojMELL9tUUvrHkbaxgwTN/FBMZb+HOLhjXvuR67s7PQhwAJ
/CPrFy/xg/HLJdce+9jZFoG6zIZK8LO6bK7mmnWqZ/Q/5ND4ylT3pyZvO3+lx7r99EMJ87dGg/OL
YYTAV2EKF5vBe0JA7OllR+3cUwIK6+VMWpvgdT/JlIkXPS5TvSATI4pnYb39Gy/twO8n8xYayS9O
e0NaumMScDrHlpSigUn3ne4S9L716HAwQbRkNvib24i9+m9sDj/765ZPjn7PBt6M/J0v7v3L204a
l4K16pQXBued0BiwR5tdPyuQycvL6YKgut9/5Hce+D9flFsFcCr2w+A9BqVUKLZjJeyTBxHwsXQI
zLJRW5EYhK7rSXVMHNwzlRFLGJ7bpOu7r75q031uUL2ua8TC+N3YiA+tscQ5zvPsvpK3TMuOrphp
XQ4qYgiXzqARV62ysKFq1G/O+vefg2fj3S2KVArCCpWvB1vCfUfMCMfQwWKb2Cerp58h+9y90HmP
HTsEQP94juzR8m8zmd9HMCzfGJ4YVKEhDwa//vxg+AZSRu01gNOwhDwySUmZxZbJG9BHGiJkr9x7
LpRQtBbI9aak/2cMm/OX51hnYgroboSCiyz0B9kn6udS1lJbJ9/A1Z4uDwwtWfCiQ23d/P4CWywm
768wBwGerBD6UfALYCmagq40zd46uQt3xaDvJndY83BtR46DhV667utg+svTuSTPQN7gYTGyANu4
ZBr3+3fz64oUOI5J6IVnLbHd7+9a2zUqUZuReeq7mofEDSLs/3TFzAEDBQCT37/av3pIApY9nkv+
wg327oRiqYzUNGewT01LN4fBApZ9N9bVZR/Au0Sk5TJAaCtagbBLVyKfrRuo35oGeQYhmOHaXF2e
cbQxsinSchf8QCcHsT3TYpNkwMdeThmPOA0qPR4Fe3a++/2HeMcgOt8sAdY310QMjW/tPdwjy+Oo
DxF4nqIoIx36DDM53ze6K9RL05BHloe4G4jlE1cFzU/4ujMAmHYS9UFNBZr0VLrQdmbwoM3Giohx
DBsww79/n/9iFVwU1pyiXN6s9x5HY9CvG3wEXSeCmLgg58tsKbB2lhlZj/WCvfz9Cy476E93NnUi
dzV7rgkIJLTev2LRxXZmyqk9nVGyZ85DxHj0NcKjQWqA6ei7xvGZokdphEGfQg9Y04gUi4BdCdmT
4BEwnhDI7ygS0/0ZEJM6YGXwjFWX50vUsmv4lHaJuGqHoLqc8ACSLAvDwaaFdTNPQF1+/6n4BO8/
Fp+E75mDtcvB+pdj9RxKEdSAiU+Q9tHhqGluNhl45tvayemll+h2RuLIBjQatmfk/hqUZJTsRBIz
9cv5s831pJVY2xmZAGaBXXmYY6OD+dDigi6tmMkcoCikNsifkayZyWh8YHAWdxuTwGKsWPHESYJA
TwgWmDJ5MrJ2xL9LSJhaITOrVm6oylNfdsll2BbZlV2E1c2QRTTXIF1w3iWI2vgI8EJijpryL6Zs
AWhSBzBhnWbiyCY9JF8nr5r8YzdBt0w79u+jKbwC45STqTssihX0Yjhf0PSq1sTThTVkNQSBoZ76
Ms9G6KVB8CBEnZikx8XSXzU24C1axXFDP88XE1GVnR1+BtzN3LEsAAgdiHrq0KP3PQFudk3Ow0WE
e/HKjkkQXZH8eMRJKR6mcbDQJ7lL2Ksx4lFYZV5XerQpbImADYeTugviImc4Ldwk2oTZKJ7ipGfb
ldwjAdrmGDMOmva6SBB5UxqAg7U6kLZF5XmvCFkpE8qQ1YYSkIV4UOwC30mFU9ACiYgcJiFhy2hn
pTkFBVfMcmXPzmzRmVUoE3ozUEdY4dl0TZxnfWVo/GlkAVUFyV0q1eEFCvvkZpCi+xIidEaJS2dg
b6ZZswHTG980touLTtBgrxG3j6Y5f4TYlR5tZDqbkDrgM5DpilkR2VuBsKMdvdrqUyFa72PlGN6q
Jl33KzeK/hb3UUaAVxKXG7Pn61knuMb3ZLx5pOsEAxjEuDCdeBWVWiMsxcEDyKP76tZMy7WXxurR
8MJUXg7kaUsX/EkuisdgiCoTF3yST1WwKUjzMeSqmyADMTriEBstdm/0e2SUraWbElK2gn42+cWG
hGmhPmIz9x3erszoi05kG4c7AxPkPp85wqKS4wsqDch4ZgzkiNXecF/rcIRajk5PTYzyo/yDBpNK
mPTCB2TQhhVsCIjQXVrFEATPOOwktNhM3RLz+xpdAp5eourJkbdmvlSU0sbaNGGVjoKYNObWC75Z
DizZqYsiMAjnbj1P/sI4GTFIpiY0wi4PWY2K0XuFKCyeRhtyXDvD6/R76H2GyzoUuIXYFk3CxL3m
CQ1psC3Ytan2eHOcOKpLyjqI3gvzT0K7v5Ql6dG1uSi5EEuKqw7sDInqxJBGWC8Frj3LWrJ3YyLn
oMWlFD42ml7A7gF9811IuOVrY7NTrzqgs+2qSazshskRSwwdO3g8NTl4Iqj0PY1RNvUUCu/deY2k
hguvIo9NNIA+gGQkbL8CLONSisa1Htu2Xwx2y7st0LpkSAJwJ1eUnTa9snS6w1HGbyUQxea2RF1z
iOPBuulnvpGBENbLyR6tR6SOYosza7rvU44bzhLifQZXJx0so820VI+TzbW3iokPxSPJK8mEHGHM
JPo+W37H6IHxYpxRfZpy8F7PnFSaq+1XlYMOq0Vcv2TAMZBppu10fy4UZugQsNey3H+1NfV91uZ8
tTVvRhPU+NV1cuJ+Usqhi6peZmAJj7RfReYNwdrglriN+O7OkeNlVYOabSuoCxHvyMxMivBqwXd5
llQvOCHYzSdpg9iLiNx6/U6NHCofYWvdNrxzHCtUUFU1AumuDQjv63OBg64B3NGckc94Pvw4S+kz
ZQKJAGgmF+EsGuQMfQTKgeuRJhJNS8/FIOtAEWLb4Q0qW4P5Do1yzAgls6LPuQFdYlWeHyEr8kA+
DbpZyiB2nm7TjKfQHduvuWj5jlQUUtzxjwJfR7MtXY+1rVqOKjhX0701WRQG+KIufL7pm7J1ggs+
TnWJwNS/RyOKrJkYEN4tcvaFc8qOiw+FuhzD0o2JKBSVskvo7xZlL6DyEHj6NfgqI2F6FnEGtHyo
wdgT59DZArfjzWAAxQWIPoq/W6HAPJMGj5kMEdh0tZnuHVtwjyBm8l6TYuSaauaHHAGWRUDmDu2v
tOSq5DIVV/4Ey74WPGHKX16+GLtwnS1PfY7+/SVjzH95ZiRR7tcHvO98qxg0iQJlI+c6jJSgokyj
p3OygAZN/4p8lOfVpMG7/Y6Tjz2e+KZpeSfnO9HVGTQxwPLLvUGNvrUwHzjUtDWmLoHbdLwIq+UL
ymqXpcmuovpQNJZ4ShF+MovmONpuGW1SFNkhXoOVPcbFA2gxj4BscrVsI+QMwISJrUmH1uPoNFxk
x2bcuGKdF8SmpkK9+LHiQa+tkQjWBa7GTqTvwWazAjUVgNXzgXceDdB7kMUfh5gjasrSba5GjrSP
CwT/kbk7X0u3VGkzve78e8V43jan2eSOUgvQzwkTPvvsKXFV2iHh9r1dbJq+5ySz5DE0atCCZqOF
ybZZ3k7i8ylkCn1R9R3Pa5ngec4lEcfmPGE8CpzZ2aHGJpvea2OWo1TycNluyOqYtA027YRbvucG
jzQgwQgA2DgENS5xD2GPJ/rcu9fNuAS7Y8NBVtSY3qurl5WF/1s8ldrk2ArO+0LWFU4owJljjofK
56fzPrHrB8YpI7dIJLnQ83Jfpdl57dNQ+/ZVbLHIU4rEy5EcTcmMjJd74nwBvq9Fy8F9yGzWhWVh
beIlaeB87zL/Z1s707J1kE6fYdNFp/P96aKw2mc0AvZDWbvyOuhDbpHQ7JuD68nhmMQTsUzfbwiU
tOGbIrhqIN5qaA5E9goEgMSjxNAlHs93xXf2P9p/68Yn7XVv1SV4TQ/jM/rGxf3sl6VVMrEtWYmm
WRrroLZpQjT0ecnUWD6QMS5sfYQj+bpxR/7bRCEENww20w1N4ebALWc9enDKxo2VxzxZQVSzw8Bk
RreouGn6rGK1d1LrlpHFfOKkzk39nRbZ4UREhcvz5YJ2KzZVFHCx0RAt23eXcZUclK40g9iA8M7F
zjSuacWzKFRxQ7pJbYTkI5SAS2duuI7HzKknXjdWk74vJrfxV4qj2pPQE4UfyQ4pQt2B2f9ou52x
ydyGWVVDLTQ/DJiZ9aHrhzK5tVo6uxcly+gNZhPehUeOMlPhlOH9xrSiGfCc11OExIYUT+ao0n2p
UBvueFRGhh128NCHuri1He9LYkTGWqKnOuDsxrJCMvLlSFLBW4xTYRXYdbRycODJ9VA5PMCa7ZFU
ZXakKUUM19HyFFQok/8kM0htXqpY5SoPb+fe6DMImfCJh1VcVx3CSl1cpEpl147bWtaaXbO44GSv
DyVT52nNXKHEIeJUb0Ln1Av+grJzz1kQTWvjXdC67cxjvSz+R9THNCJFklBT9W7FCYbgqgujsunC
0LMBMZ/DU3mIMzQg66ZQ/B3uExfJ8WZ9RwdwxOozsuA0Z8TlQI1TLCVdnYTQAeOOCo9p+bqvR56Z
hfp5DrYYHcGjKpIaKKDZ8PaimdgOiblk3LjRyLOgz5tJlLBuz15aSbx+giVJCiW22bKHWwinn6Jw
YbOfD4axGZfqSLysYsnrWNMqIj2jS/ppzQGXmbhKRexejEpYN7H2xJNldO1XkFYgrh2JJZ7bidmG
b7N/omLibi1iVqtzRsrAK6/P66bI5BLFzIZJ1icUWTtf6k0VEV5fNAi8N5GifTWSD/ZyzpqvOta9
puYR6nJunjRC7mlU3s5fPLGreUbVvuZslxxstBHf3MGHiofehyeuM9CzerIWV/AVlgqjpkdisDMX
CBDdiyCYzeCCA5vuDi3nG2T8fbOvyNuB2GXjxgrbznuFw2c94jisLvnErEr0ebgkQUYYB05hm5NE
4bOx+MPkPyZ0rDGxwH5QiHZvmjleloNzyeyZxZsPMwB/XFmYu5ic+HDrT52945WTx6Tp9Qed+PNV
gizzA7YLuWl5QlidOe3MOzbERdzoF4ipJ1cZdw3Z1xppnijDrdM4+mDHnvGlV473lTCI+RtC3AED
rG4pt8ccUQ0DsEtot+aVRVG2z2mufFzs2w2qxQhhWV0TD7mFKlEfPUenN2kArjzO/PS5UF38QFAz
Co6+yKeNbD1zP4XedMPAKvqQMKL9UtUTfxL+z7SlUi5FfEemOyfW3IxHaJ4dmvxVIwb/5dxW+M+E
528mPDazxN9qMa5f2/b1S9K337qu/RHq9+dP/jnk8cUfaDF86LoefUuLGcf/DHmChTLA1MHDcPrX
OOevSY/9B4F1tIz4MZNW1UIZ+GvSY/1hk8VAY/Z/0FXvxBe/E2P83AoDSMArwOKlrcrveXfvGsoC
fJKB1E6hec/fkioWeyOsAPOELJi/70/9q1fi+Af1m0mLbb3v4OakX7qztnglG1FYYapPauHJjlHS
/6Ne8ffPxGvQ3nOZr9AH/blJHncGO6KS6tCNElhNb962Q4F4DzPSP/5I9OJtl3Yi4Gle6+cXGoLc
Ip13VojN5ZvM5Rt8vLeMX/+dl1kmjowExS/fUedToSSeVgi+6NEKOFSrdknhkKCU/vml414VKHSE
F0A/X3q1P8wXYmUWbpXwiYaoaK40AvdVVNG7bsrsbz7U8if9pAEKLTCyC3WeyddZUvTTKwUDnRko
LuqQjEQdo524n2LNbjc9qWVz/v0V/Lkzer4jQoQ2RA7gQoeq/e5jGRYSwMCqABwtWRFBSwwU1FXY
Q0b6aoZE+KZu46wsTmv/zvV0naX9Ts7BL0EHaI17G9K/Oqg6rR76BWXsCQP7fsbvfv8Zl5vtlwtK
xcqqwCiVp/rnr27usx4QbqEORk/LpOjVBNDGjB5+/yr/4ikGGf//XmUZGv1wg9BURxnYg4oyaJhf
2o1+IjCpPJbNv3fpfnildyvTKIukGkpeKcn7aePr7HWZKJJf9HePl7VcmZ+unGAOYPt0z5nEi18G
XXE/RhmhC/LQLdWOZ1AHdzqLUem6H+s0MA6Go4YVCnp75zUCqUzTHf/mqpq/XlfcjUyhAXUKCp/g
3R1a4VQMi0oVBzXY1UaZA21LZGlUcUhltiJCHGSJxtrVRKEcKEWrzbk5TOOrPA41EgP8NBw3Qh0D
S0Yy8iVIUnDWWURqHkTDXR/ItwnrwEU8W8M1BhlQWGo5+NiiqnE+8b+g3Cm2poRxAFbUw4pVF6ep
EfazDOzqwosyHC/FMG2InfMO0RIkVk2l2I8Zj5QMtB8zOOqNYsWZOdwMNVVs1y1ScYlHpcOb/tAZ
mUuvfh6/IPAXe0ZhvHff4lUyl0NI2A7o+gKk7FtaTObn8xQxbXk/59KyQBq4kRy2dpWI1W1sz9Wm
QxPh48JmwIV2KUfcVjud2PtRo3ZMCzU2kz7cQLsy1oXJp5sL1s4iCzrqpRJ3ScD6xvSjRDTGLlQG
UOLIpq5guKHbOLoFIURA56pLy4TdERIFsw8FU7MgN20SzgbvUsdkmcdhlT/5o2QW3DrqpfYL+zni
sxN1O3IuUIVLXIAfDZwLkkCJbu04E8uN9l3Of4bb5E8tVpLL0GiLE+3P7lPEpblMslrd+n32Zlp8
pz2EweciTN90O0YPqPCqi3FZnZOWidOUY9SnfjWXo6HAw3CHv4EOpWbcxKbSkY1H12zAAbOiEkmT
xZVWHnEYhg7s+ji9iR0lbjM/Lt98g4OHVWVcRDoWJZqhMQwB6vDk5W3skkRDay7hgLiVKRch6mEY
Avub8CWo+BFMAh8pDlL5ScyaXZ7jFEnOydI37IZqJmGu8fN9WiLqwC49KLEBjz58TCJF1822Blpk
Jco+XBmYG6+MKp2faSF6j7qUxZvN+ejIZ5yACrJ4o+qATZTRo6p4uB/h1HD/eLRVUjoD3iCxryQD
yeTQHK8arYgLZxxBLzpCF4BJQMXVCio/rfbMF09tTbyxcs3ZWA8uu+w8iXCPkQXOB8JUlTx1JbTO
fR+W2asYbWMnSp4jP6gIUE9hlezbgb7PSAH+cSbUfM/pqMtR/Dd2uss4McxbOIKyXjVAZPsVfRCY
8AL3rj3zbLk4GphzjV77YcAP/hJnrsc0iIyyQi/utqYne8Q3F+cC6QXGmhxL94h7Q36qY7s86igu
t41Geyab7A1nubiKLN8hemYG/h0jnzemJdIqKfzkBiiI3vZxLvaZwTfUO+y+PTizdUJiDZZXET3g
su7lJlE6+VYq4R0YAzHO8JeTk2v1H1U7DXv4+0UDlocbYR7D8oit4q2NMAfDBDQJz8BA38Tfur4J
NkkLQae2D101fIb4lh4Ljq/bPgIFxG4cnJKeh9IqeVumlQ/XQ9cwiAYdtYMVTOSCCuRzaKn50hR6
V8zEPDFvUN26gE2AOD+FiOx0OTf1+YAOP3Xa0IARtw51LQ0ZnnrEIROUIEVno82m7dywutFzHfbW
svUrl89tF9lr2hrhbTjS0eRIF56cgRYboeykaLqRc9Q9d5RkQf3UL8dsk/nSZij5+F5Ll3gRWIrb
ruzHL6hicuyvLWtO4srwZPn4el0Tt6jHQnmeuvsc6E5zqmEuNM0EFGjpL3jgHE5RJZsra+xZyc7F
Xi+aep+bOLIzZk0gKfpq4xMWhDOY7mm6aFRtyxq/JF55ococ4w90WO5gaLBNmt86qqt2yeiEfAmF
uuVwTmlf2dVlboFS2Iw1CpVVYblrGXB1aEOOm8LvLdJiWXWJHHnpZGh9M0dWq2G5RzxiFW4kIRo0
7XS8G3CKsMZRzMDX67ybLPZ22GSIb60aGA8O866axFkUu35FajJXaA7IfUfv3DBBaMd1zze8jJ7p
t8TsBo+DIrkxpAl4jOa+OLU9a48Rs3qMgocediXXXFT9zsk8qKekR96AkzA/C6vvgBrQEpRVfxvK
Nj+gFR32Gf2UPfgs47pr0lsndYaPhKq1t5NOumtU08+p6YzPsFjAdU10R93Z8g6zSOdtmdTFrTKa
6C6XL0FNrm3qJG8VVimYIekHnuenZjDjgx3iZoZjVUM5ctStO7U2Kuwp3rO4fza8ql/ZAZse8BP3
wkiT/KkuWXmbkhXHLGiTY2ZWFd2bcVLfF1nfbdVu5jvYcfwbV5Lm0Jp9G0LJlOv+UICFa/ZlgiLe
StS46loB3nTKcxazjHMmWcZ2Joo1imt5UY61KeCAEjVZyqZgnjnUhICSDJ/ioo1rfGFeNNbFiiSu
D21hF8exdoojwAuYtxU89KOTtz3y/GKy8w1d1CrwL6fR1sXM5pM3rH9FMEb3Nclh9CFJrDD2LpqC
5EgCtQNXkki7ITy6AxrWVeT3yHowqIim91cgYoK3dsoSrOWgzL8pD+cUMtngQoeBshbsTdPSPPXM
bd1q1vUpDIC3rTtCXe9KP6B3lrm9ICUlRAbcqaRB0+/01lCw9rSfiG2Q3brS+cOYOTrHFe4zu6O+
J4BTBdNwRAggN7hSP7thf1BZBrJuArvlekaysxmPbVg4hpPnZca1xUg92+BsJCXUtac9z6ntEF7f
AlTJw+5g13231XX0KhNPbmkPy62Nt2ZTBbX1sehsfdOzR8MrixucPnTUjbXInfmGxzX+EueB1a8I
egFmG4AOyHLDuEg1qpUdQgHWN9dn+QaxweQTTcvIGETgeFB84IPsyYZZhxit9r+vRp1fitGlILbo
BgM/NGldvCtG/5u981iuG0nb9K1MzB4VABIJs5jFHE/vWZI2CIqU4D2QMFc/T5Lq/sWjHjJq3xFd
XcHi4QGQSPOZ19RTUsGuGrJDXBTO6YAQ8s9KNIzgSE/OLFYRynrbnBpmClPb6i9pUpA9ZXF9BWHN
Rt++gJJZlae+DSVitkl1uqSmop+DjD9z8B05L1uoqZnbBdteYbC36mFyH6KQNSgmMqWt4xXhHaA/
5wmtfZrpqAsi8mlY3g22pGy34Tzlj2aSpN9e98CyxPNwPUICjz/Jql5lro+SA9ChGpwqUanWuNp3
CQ9qE5Ez4BZzaAgm0LsY1UWPZ4pHNZeYqSfMvpyFEQNQAVq/1/LUqK7a8qwHLJFAK/ssb36PeySV
DYhrKNhoA3ZdeziqOXgRtlNAqfJDW1iPgzmftRnny+glTyVS0yGQ8t3Hs0G/7KMBoEZpc6VXQ1VT
59a/ZXydo2QRjXV+UA0BKeBRaAIloUlZxnRj6KaffHw96z/NPgTbYS5hQCGEf5TIIuCMDoib5Wyu
zWis2DGrTdLhHL5JmVg9QMBt1jHXQFWP169H8FgtuO7ENPV3UPuNdZjRhgXDrPZTR4zz8f39kWfD
vQXGIlkjtmBcjsajR0fHrRMrOQTk23tpRLRxkZL7ZA3+UbHgKhQqNMTVsT2Quu9HfUgGhZJalRxc
h8gVXo6xLmu3Xzc2Oouw+ys8kVIi9xhBzS8fP6D9Zz5MfCB0/QemmABJ9v7aM0RE1aKpdHC6MQqx
WqArYYRh8I3OizxD61HOVwE+6Y+lMz9mwdz8NGqpFbGUjNYg4mOAy1GLxUWTD3QgIlRAd8jttKg5
0VPFdpXuaWiF/YmB82n0VnH5b736k3q1xv799p43T/3T/3ojHV4+FT/+z//+v/nT96fi6fdC9duf
/KpTa0cEShAWEHxYfu6rI8IvMoLv/wVPz6ZCRvUM1Li2Wv1VpxYSRoIHnBmMMPUtvC7/XacW5l9s
Gsxiig+YDIrgHzESjledBgQxFS2bmWmDRz5adalV204nHAMnNQMiNh3I5TAETnf/25hcv21rv3MT
j/cefRm8fj1WuEAe7nhxL1aH6OKijEO3gDPKKg5fMZj+VTEqKhsfX+t4Y+Vaen0h3kt10GU3f7/M
eBcoU1K7OMxWFVzRJiKeguFxipDudF27qNR8ckEYBXzl73s5MQKbF6BXsM2WoO7z/pIQ2WVjeW14
SOY2BFlHm/a8QmagohIKwhDSN4BEk1KqvTOHSAlImXk67+mlI/vaSOoQUpEer9CxgwSg249BNZHx
E62hxDYl7XkTdMH+tbwzLuA5Clpi6zKcytO5pdCTZ+SdudH2D6/Fn0BRpyFDSy7DmZwC4jMVBxGV
8X5uTHrHUTdvm56qiG04y4+ArvpjnDnto1dHFya77xZzdkRv6xyJeFtkF46Du+Y6TsVwY3dD8XMR
S3W1iDF9sAEwIoIQ5jvZxOXaSgq11syqg1mFBHtLY+99hQBd28zjFncEWGC96M48q68u29on0M4z
8WRi0nnI3bFBr80YD82cE4g6UxAiFGzY1XMHBuYcguR0A0grHlaAUeDet76zMzsb+nlmBGO2meLW
65oVyg/R2H3lDJBzd06NON15pRcgEBgyz9fgWM0aWF5RfieJBhU0RP7faZDZt0Fk4h4xml3wkqLy
Q1xLMF2utFwhKndpQmMYSAGQPlxVv2dx7uM4VDr5lZkrIKCuE1Xn3jAOiGuW46M/L2RNYdJubDtn
7qUIHcD5TOVVIqzbeEpMpKHAAMRN4G47y2y/Fl6ldtVk9jtfQXJcTWiPvLRFEe8xoHieW5SSKSzJ
swjmHvzyRcbFtmNwYiBVFw10or9RuzZuMFJdzs0l9BGeR27uxC2VaWxI5yGnGmhUO6g+IcdnOgc1
lqQCc5KdY4s6vIAW6r9n1oxO0hKhCLY1+iQ4ZQi6TRy6z02fr0drbC/BlYHC8vIXgEKIEGQOdgyI
J4DgfAjAmjBJsdI1UM5YLUYxrQkUynVFr2eN6Bj68HV/lhqtQ5muj+a1a/rpk/SRkF4M75sIB4Fw
tIu2F9Jat+GY2+du3F3LaRwRrYX+fBooVs8kbXVB196GdKx+TAWsS9ka/UVml8v3fqrmNW9Wfq+n
LLtKgtLeZEvf3zao+a7L3r9tmiDZDnL5Ygwt1OgltregoLtLVBWW7Rhg/lCWpECI6ik055ybEi07
D+Fi+5Bk/qicVY+/zPyMEiICOaEadO0AhgxynxiMoki/dKnaZFGRya1rD3OGBFFDjQfc0Tyd5HjE
zkgcRo1pUoswouUxgz+rAArZA3EBA1E1G9ArXXrvtKkfIXFioaCpxntv7lEVs9Cc3Mg5blETCjNY
pxLEHigavyz3SFK53pcJLRryHACK8gT6AWDtJDdmH5HNLkHNPyp6lyb+uES3KpN8UtSJii7dpkWP
iepTOV5HLvb0YlW7GPaeBSHAXPCp4Si/2nU80A83y9BA5azF2+QxHUZD7pqJPfLFm2JeVIwks3Ga
wf0d2jv8tMqi2VtBl301ZJ3dBbpm2pol23BVePKgzD5/9NAOb7HZsNH8HCmTn8pJQSgdF0VVj+Qx
2EvAY6ejHTbn1kSd3C6gDK0mctcZwEkAUI4ma7rqQHaCNQhd2MIzRSPXRq4NuZmSSCnTyE+IsfFq
cEqwAJraBKiAgu1EYbJHELik2oqCOvqtoFUaxwGd4SmPWp/bVZu81UUpXWYuOxMJOGPGYvs1fJu0
2XbTG+Xd0pnUXWRpDGi6qLG4mYRT/3Bo051zI0m0wweLsHYO8Egd3CiH7z6P1Ylv5sFVLhP3KacW
jjBOrqxd2HmUrUdw5uvML7g37HL5nTR6KrY+xW2BoC5llNRdNv5SVHdRgSvbipx4ICmu8OZh3eab
17P1v1Hgp1GgJsL9/wUkiAK77CgI1H/xKwi0bNAKNPfwhfbonrs6zHoLAhFO+gvpYI0QkDRtoUH8
Owb0rL8AKuhmO612DSQg0PmFVZD8SgJ58Mnj4CHZ4h8JR2h662/hi74dUHxIBrk4HDocX0eJie+p
uSgG0/kR4x6f/uQsCYWJjoptNP2m71N7foT0lPS7bhY5laBulvJ5CvO6PMcQoGrsXW04gLayxjc4
K0vaanDj/TyLp4fWLIyUDdmp3cWlFIqIEa0AoRptxUUHEhVu8JbYtCJcUHsUeE1Uex5gR4Iizjmc
oYk5c5DY+KEOpvT3okMlj9ORozRo1yi0Gn64K1XaIeqMNl0IqPu3F/kfQtejNiYatqTLWuCNf4Cu
kJu+D+6Q8LQAVi3yR92NCuRUEXlxnq04wwiNgkgGXHKykrL42bhtMt8DnkD1aG2zU/I8pTVG08PH
t3SUSXJLnhdY1KUkbSUwK8dZLK5IOFB0bfRi5abMLpCkj7LTxRkaGBWx4Sb0HrDYgxYArr72KYSl
E0wYtM/wFHuqpm6mM+AN0sDP1FSdGW+XMFpQJ81x0u22ParjRIStGxrT1gVW714uS4Yg+bYgM6BC
jLjSgOr1xw/1PhNxPJNBlrhJ+iZKKi5r4f0whzGwC4OeJmVxeCN3skyM6hbJjmq5/vhCR1xTLoQI
C2Rvgn5QJlzv/YXQA2yCxZ3CF8HbtsS2BvrrmCvbZIVPgrLyFc44UsS0ZmRu9Ovaijx1y0n7KVbj
fdqgHxniuq3Zcr5Aw9zVQ/JbCcgS0UzzJXVf6M+17qVEArxHjqwwqOieEo8h8PpPB1liYMpWQs5p
Ak46ZvcaVmR4Ve6J5xwwQ4X+01wb9F8U8iLzZwWd93mYfjo2LopbpJeAJ9j+3j8dwnR5VifSfpms
CEnzHzZhfYw2ZY0B2mlUNXqIc9Q9hs/M1/+YSQSMEi6iC/uT2rx7lNPClehakJrd82QGKMyjK5r7
6haRmYTR/XguHWV++iHpWNukbtJmRlFDfP+QaVVZ2ajs4qVDg7jwDiiQlg+53bNHrXuINHTUp2AJ
zeK8SmhPmFup4mx5TDuvpv5U5GyIdFzRng5u0tT1hIN6e2nn5xlcN38+DKPjAKr5+Kb/eDESYZAA
ahZvx6RhebShWUGG5YVtls/QLVvuAnZ+lv5U1oxgR1UVLrJeISYjNAk/vq7154sJeCvkipT44Ocf
b1uhYZlT3Urj+yLRAgIA7Mlk6NaeT9ndXFsC9bwc7UYn855gBsON2TRt2wb1uoDMqu6TYhlRygJZ
vPTfI8SAg52g5TmfSSDg9AA/vlvWBe/uf7L6VwklUIJ6meAg8CedVVKdbYuhrb7HfgKTaoWKWr9c
d4hxMqmWmThe7YOu7txLQ4QJq6krHYfDoHRRciZSz5xofmYCFulPF1VZvgEaRAZIT1lOlf5824Cd
sGZ3kdMQuV8o4wXgfVThZcxUhTYwb6dse5djuBSoeoYrqCR6izZQ3uOCNuV6mptx3U9fl1mHECs0
YJG/x/QyFWzy0GjdJt3ZToOG3arB5U2XQJy0+OGOaNJYtHjDbsFgPAzkF7quTE1wGSn3CFU7KAdK
0oP1BQ04xHm2A9oxy+OCT7a6V23jqtsu5b+Mq7hM2UFWMeQA3pkdI2YBHARhtWxep6I2WOjko9pR
u8LJB6FbKKZo6ay6MbX5pGuhigxf0AVA5u6loot40yN8yWE24+3OFty1Tgo8IY0CLm2g5snHqT/o
qxkRwjCX4MmT5muD0bo6hA6tj4vcATG/H61uKs/ixpiH02EaJubS5Id650ug3M9nvkL+OUMxvtdn
ZuOHNqut9imOoHmHUDtaor8eQKbo240rfBoDbRqIzCYDKs2S6dcBDmITywvPNAr6aqHLvwAhz0WK
iydiof/6jqaGC7YVSSiTeM2Uq9DGFPEiGYNBJAgjH6Y6ZnPEzI9nit5G1cmykZGTWMzzgXHs0S+l
TzDQNrbiQF9RGB5R21zDjYGpMnsNj8dGr6dLFfScWiKrSiZNGrppcVui2+d5O+Sm9XSpZWqzplQZ
BMyayIYKN68Fvqn8FW4VobfrI5rV4tRwpmR+bopJMYYVrUPdtmZjtMI7PwcAlm4WWCz5eEJ5XYE1
x45Ox26pNQl+NyNWqB8iDWDWXjQiVGWE8paWCoIbodgFtu0CywxJfzvU87cFgcVPZKGNUKdBp/Bk
3VRz5bAU4EPgZceb72HFwDKuem4JgxR9oRFAD/9ygpi66po+HEtw9pF2qDZicVHgUlQoub20SHwd
t4VobCWXHe0h+QVTZH5Yg931uK3Uwakzx3uyYAQHtL4YzgVRQ74pJwR0DmmPeKu3Q2RaT1EdWqv7
2i/5/8ZC1xuZ4xRa1yWhI9yBLQAT1vnczovePGKInE9gFVu9pB2KfSAPTAdDeUhQxI1QdWpLqHsA
PzajgCQq4JADdrZdWlyo3KH8uW3aDirYmrrSoGc14rdtv6mzQPfaJx+PD0jq5n0QS2A0G7TWPL0z
xXmM8a1rUjChd16LXZ/NkWPiwbXAgIuUWS/Xcp415sXvqFoj9o7vwlwSKIwVtgDogWUtQkg9HJe1
G6YiuaoseFZooOGwrXerRM1g3tC86xQdVxp8ybyCj9hX3XrKu84YzzIyW+4xNDreTeP48FcweLdK
HqYMU1Tx7gLScKe8rPBCmHxqRIhE5Vs2YrabbS+idIY1UeMVg3opcTuWq7CP+/gQihRFN/ggGdus
+7yMEGVjvdnOPHOQTjhXopQWT3GMjHsVD5Z32U/UVZk8mMfomdiPc1PvsjnU8xITyo45FIoE29gz
dEIXftfYamjRGZCCrbJroEhDeMl4H+Vqgus0NJfd6NpsuSkmB7ylEk0BzoJqLhA0WweNqXfBgcFn
5poJ5h9qZ/b1yCdJYRp+1+MOzL6UmUqXO3ucIGD8ACZje6qdyWX8+thgd1CMImsBBduOCaWaVtAx
5O03M4g3qIvOwc+7hRuPJ2Pg0o4FEYeqMMUnzvq59jjlixA4Vbf1nVwfsn0/NEzHyYVvAxbPb2f2
h9mPDedqMucWXg1blHSA3KJfEm8RFkCaAPcxHWJpzdP5GbAO2civPIRdXw/OWDUCtEhGtRf+bBSn
ozBOhnQBSU5FT0SbJhzLcOuYGGvcgYXg4ZHgy9nttWAQd+yl6LtSGS1ij4WdDgvhNKj6QY/gr2ld
JKP+HRRwwcQFAKQDZ7eCg4+YseFzaIF/Nhlj4bVBO6J5kEcm69OIElYuNnzSQwg5hjB+aSMdlG66
IGt7FOoWa3a/QbXN2zuzmPL7AOA1wsVtiyP6qYvNK+yqSg31c11wxsD9KxCjRvsfQEZV1knzjbKr
u+wyTGTzFyfNl/a20JLST+Ni5ePVEqBSivl6Dv8OLNtYY8MAuw8KfePA7Rp24yjx/Wwb9KgxryrM
wjqHqYrBRej3ylo3vKOWTX7ymwXIQKlaB8c2TBR0SL+04wyHE7ibHazq1pj7r4FtDc6dm8Pbx80W
4qF2gMvtGfW7Gkq8FTJPw6jHUo2TLF97Sz4uyyZI8sVsdyH0AohELA5wdn12gUSBVe9U4EW0MwjQ
lntIYmBME8/t0bmn/OavhNPb1nrGuAuzHjfqu2ADtUy7FnqejQmtzKODZ4t+01TmuJyFAcI4e2u0
QASH9WSVmIF4+YJaeCikcV3TN3Ie8KDGIGJvgjepm21QmdN0P/UTflNGB5jw1jGcbgFWyKxeydZ1
24fFg++KgHzvem29R2IboBs6+rCsN8G05Nk+THpoXwsKwjikBfSA7XjttUvX+N+tIvXLlxjPWTVt
kGOeG/olUgwgR7268la26GRv7vuwbKS/GTJTYvkcIjvlXiJAYGTZXrk1YW38I/ZLMLQWAKBsAIps
SZyO3K0remFo9QceJr3+FX2bcx661i1M4Ap29IitEsdSXYiilg8IANe1s6nDsQ1hmJtmRIwyK08S
jYXmyIJpp1nHmpCYqPfu4VcpfawEbCQs7sbX4WPLAc5yiB1X73AFbBq2ElSP6B7v0jkfI5yrRFeP
/tnSRAYhqYwbxdFDzyHllEF7A5jwfkZqsg93g6x09AfNSmcOHr6N3O2MRRk9qaEpEveLxKibW7Fq
+FbBHukTag310Ei2Sdl1RPZ+RnHT3ju2JAoGAqWjaJT/a/ay1Ac/ONJjGEMwr6KAwbVVVuku4gDg
OyckAvQq2FOKoTB5UOISn3qTlEWrN8QitzmjR3qghCagn3oGqC49fXKCgpi40zYCPGzv8aP1quVO
ORJ9knWFbg1fZqZVyFrqZNVy/2DC9D6ZOV7OR9BSDbijMqw7q30K2kDHq0Go2G1s8Jnu9xHh8Qr2
ZeqV51GVKo5FOvY6liprT4cscdDrMaKz7/bWz8Ho0AvajLmlBgS+rJK6Ae0SvDZRTzFh6hYX7OEY
lW8xg6bc43aFPqV+nWDILTKOCGbqioUbjPruLREaDGSNnXFQ7ecEu6CfOapeBK4+5wp3MHQGtlqH
f43E0rCEVkMtFiJS5Lf4xopmAS4/GX7TPsx95M8ZssQkDriVxRTKL8gIcTNvr5ED07IeSf+G/h4a
yMQTi7S0eEcD6hYod5dRprASW8bUDIOvKvNkChiqdqNiBFAtXXW/oBPGU1lLrYtPbTuoJD6pzVIH
FWZPpxKolj3rRN53GyZLQb3OmtbJaLZev8GxgCglskMdzauqbltA/XXUKf8aCX67Ss7d0DO5H2xs
9DoQojV5VJURZN7nnaOXSAOWnYIXlEI+ECoEUZ9SwC+Ehw1tunJFkyqhrdnYXk6cHb2drrFSEYcm
bgUEqmshaqJAV7Q63uxdPR9DQF1E1iYjkP6E7VryA/9df5qopF2ux9z3OC4tHLQ4w+IYVw8Kqi49
ZIJ5Ueu7fVseWU/36z4fxoqX2nZsfMW5mISKvil/jGgdo/SVeazqhrmQrxOM7lhnTuvouZuXdlBe
FKMVqX4T5Z1vDad8QSEIasdq5t0Ohiq4Vrm0PIJZK3rDaWfp0Br5VFK+yAuS9gkkc6LtNLOhxtCJ
3NIR585o9RmARPzM05+QPXUSmNaSjM208FZlGTkB4SWJJ++5n+Uynwn0VOYz4A/zBKbIFk32pGJr
YlDCt8ini0xFrNFVfsvTJhMgHQCrbxmxv5QBgcEURSbZF35lgp8icpZ2i6iNMT0LNeCGahrKNNco
ssSkIypuo844+G4thnusZgT4H2O0GH96TDrpRv5JR2HwxXWS7wWtDuSjumJ+hF0Y8db6goJutZl8
YwmA5OEySowSyIo+HkEIe8BiNeS8J41Xl2On8wemkyu5PKW9cNFbZc2e7B5qT0409GBHMPUPgEfo
Kc4ZqNnnt6VXKmA+8FCNAtotcjJVjkxsr1SnJ0Y56vqREcJ4YEp6pj+WV6YzTWXDgOAmT6MoMHoG
crQ8vcTJlqP6wqVdq0WyxjTahxgfDjfgYJfuxB8mK8d7zCan4GDDFzEiCexxUdm5aKPwNYHTtxrb
3pQ6EkXhkF18Pb5ljagcZKzSJlUWmxQB/+CuOypXdr5F7F5ngW+JRR7iwkANAAbDjKNc484aoegv
ZLyO8lMmOkkSHX0Q0mXJK02sQd/6gJBbVGyneID8sTUmfEkuvJriCB9EYnq5nu1Mb1g9r9HAViHr
kqRcuUbSLXQGYlFmT6LCzy3Yzm87R4ARMWNYWJmelR9Xjf5DzQjIDqqTNHQ8xCCP6oH+VCGdEeTj
9ynsdZ6J5m8eyw14viYPVt3Q8ryfXPK4qkYdDXqYhOXkWLZP4PS+BDnXZembPc176Y66e/M2NXIf
Q6zPnu7PS2msEmadumGkkTzvL2WjtLUoqhPfEyfU+1PlOgLRponNmr3r45F8rQa+L78BGEKYEN1V
AQ7guEzZmRbaT8BDvk+iQMDrbIgLm5koeydmGcbgNDkLQcCzaQwo2QD9GFTe+LjD9TiUXFKF0J2N
gJRX7z1vO/Ov3kfZRjpFwHS740wAazDy08e3/8dQCcrCBLZaQxNXcVP//rfa/tSGyOGNnnzqE8TL
aZYj+MM+zOFKCvXxpf6YczATRUAriE4QwijH9W7CqMTG1al+CmLEO+dDOCOA9mgtnl4ibhiNn065
4xYKGCdU8G1bck1p/wHnaptO+BH1+6faifUe1aPCtFwDrtQHhI0CDeSLgHifYGLm5x9YqJrtFbtd
IT9BtR4PM11TiU6p7qqy3JDufD/MI74dagwi8Y2aBKkjWgpUqXzwPuyA/2yUbSlMnhY+MlejOHZU
Nce3tvGFlVrfhrLysou+znVqnqRkagcV2zpq/PiC7xHJNE2QQaXsTJNX0uGjfPT+0Xo039lM5vZb
W9InAiogQr3NsSnChliHbZMjahIn6EcEay+DtjRvP76BV8zz7yuQUAt9JRPIqud7PPrxzgI+HkKL
V35D02+GC0Uva8m2VD3iIN2/hS2qjXVoDA1f79+/iuKG7HXJq3Cx7IhPxrfBKQChMUaU/mdWcYUg
CdnCgjs9R0KXjUiRbXzRA71YJVbWs1t7o9SHpULSEYR4HJosfJSP6KFr2sBA8cgCgYIpNUSHMoWi
mSV2f5LQWsampMoMHVt1wGjYLKCLeWQxwF/0cQ6OgtjG64Q+4usaFiO57luBviO0Z9fMMlsHTamP
+gPHq23pYDlMC3y0VyZMM8YffkRLZdJWE8IxmFxnlGU/Hv7jZc2+BywKUrAPmfvPqT2QWcTYq8xf
qxj6SHuI6l6nQMHS6wjgV8n640vq1fLuhbPVooBAjwa2OvqsR3OcRtncwx0bvwYRcFaxHZLAzS4w
B7Iz49LsTO5g5eT4Ote7yQp1UGjk6Dh+1ig6fnIB+cBk59Q4Ttbca/v7t72zdJty5F3GX7OK8udp
UrR98WDDoG3P7a7/RLX0eAcBlAp6k0qRiyuu7xxL/0JfRpix7rpvqkFz51Gmnp4WaVrryOrj4bWP
ljTfjickur+uR+cN3d2j6CAaJzPH5NR+KFHg8Tch5cse2z/KqGS6STpyOqALgIeHoDg198zLScsa
kaxJ9KC0pSglGFIe3b+vR5ETh6LurwP1JCJDiT02gee4gjBEWWsydBnA79Gnik+U7+oyMWgsPq0M
S/BwRiY5i5Dd150iS6E3SlZlgWRrTjCASuZ8V+LK7lx8PAhH480YYJIiTNap8yq7cDQGElsKfCCQ
jBmKVJ/MYUWrAszVWJE5f3wpcTSf9Ttl83IBXLgci3/okOMvRk3VcsJ7H/UFfa1BUjrNVKND/YGt
ni3orfeeA9JhFHBt1lXSXz+1CvfNhATBZHClg0+DbmjkNTudXSAGOp4YWToYy3nHUnXpYNVFNu6R
UyRh2mIUSnqcQGIkLfnV+KNbpJtIBpKIrJ3FNxd+p6pCv/AFUpT8Yrx2x7230oSyqIBiCCVj/SYx
V4j4Y0+x8UPRbhNdWP7VQmNFMndTeh6ce2FIlQMeg4XL12csEv/96/M8D5lZwOIAltBdMf9QFW54
AlCwdficK+F9SVu8nXY27dGDm/m1Q40/7neRMwVnM8on4aZ2whJ2XZY/YlEBcLT0h5KmaQRrGEhi
t3LjvnkIyV+7a9ihKoYuq8BZBulNQavtWdXw9lZui7bcml6Oe6VkWJ3FaPVccCLFi1aPVNnG6FLx
90IfWZ2GuNhItPkC00G1VSIJsRg9yUEONHHdBe21w6mERihadhfe3KpNX8/Nlp54/hjTw0dByqZL
kNY95bwqG2nh9Vb+DdSEPJunV2GxpTGtjahb797mfH6qY8zVV2HrxpQwoq7bY+9Y3o+eGB4TISAw
+abhlFCFJaJQQ4AUo1G3d/ARO8KicDik05DuaBPMNeBUmstr0IiJsRpgyZ/mZbXtx0BRsInT9O/B
dxH89UNYxCiqVfcL9ogbwk8jptpnOGvTNW+cfja/23PffbO8xXmIBzms48ktzjKvS7ZQnZNP9JHf
b9ZMCNrKbGaSUEEzao7hNBC1cUjGm/aF94X6oB2W2dbNqx5hmNZ0Hz5e0e8X9NvFkA0HkGUj6MAl
38dEIdYh5ORB+eKaXgFGaDLvwXba3aoosgvlCG2rF1XFDS1CcJMfX/uPmf/6mGB1aNmwiR/nI4Ps
ggqUfPHSlCWJq8hrVPELgW/bJ8fE6zf9zzH8+pRaq4K4D68IERwnkZNdZLYCK/NijRVrRtgcF6uK
hCcB5J57tyUE0Nukw4JzZeYyqDdC4TK+V4l08QTogX0B1nOvWrcNTkuj8R44bzvipCHvH4uC4MXu
ywKpyd5ybhDhLn8WuACdl5Rnb5Q94+aSkqeuLFyh6nWURVeigPK/MrzCpXqT0YuzRujrZhvML7ig
9rQShhZCvDSfzKlHNI3390ksdATCY0h0GEAYxLgIzujjkAAzpW5yANW/OIMe/DgR8V5UaX6Ylump
xGXuq0A5ZTPA4stXDQpjBzC+sB4+ngJSH07v3gweIDqrAwwIcAxvi/fzz8pCRDooGL9EA40Dymm4
s08+PJ5NR5ek3yinmA5e0SNYmRh1QbenKg4VdasLVbuqh4waGVe40zgH/J0pnGHM9K3AcUau28y4
SObSO5/FvC9FIe6pgeZXFaIwRKw0xub10k+0XbBCD9deHWDYaJN877RCwOymULY9JOYyKsWHJKrq
K9xw8x6lxW7AyTEeHkxpZzdGCXkBmQRr3Am7B1st2iS6H/MAuYm4QS9WYQUcrFQf0QJAIzilEcKZ
eOdIwz9P4tn526KqHa5oOuCR8/Hg6rE7HluH6gKCPmSzf6g+DZSEee9eiASoIy8NZMcf60TMILVx
zru0Ro0Y//iKR1YMzCqPNAvUraYcAsE79mNB+TNvEdhIf6Q1bHLKZpCRwmE2zihU4m5sspY2Av3y
l1qY+WMSTf15kgTmjaECsfv4Xo7M2/S9EGqyfdq+rQ1EjsGA7VigYxCV5Y9oosFA3l6F3xDBitWm
KWb0vU0bmYuhqLTUhqRWuEljVx5i4LAb6iRBgJaxgSdIW8EASPpc6dIvJfTS6OILrL67QyPEdOkO
cXQSSS9yVkj02eOqQ9wZ41QEqga8P/1qDdZc1nuDYdmlWW9cwHtSfGD0jHO3i+freRo5zlIUKnfR
yOm9xn80Oy9o8xJRigIiQ97kJZCSEU0IRdPzUSpSU2KR7g7WdnkSF7nA+tADLsNMpF20dqn6XYsg
KWm5gqib6GjSV+pd6PdrlATri7EOOrRAExyr14xfZSFD643t3kSW8O++rZIvcG76n05iJ5R6EL7/
rPD15/7DTMGfhNjdcnk/x1uysOmEZtOY/cDwxvRW8LnS76A8ZrqGvDKtKveydEMI3cb4Pqt0RDzA
VfVn1Lb/NGF9DUHm6EMRitrA+/0HpFRXdGh1/AhhgA2b1xfiLkOcnye52+NOqYJ7bLyHHbIi4bYO
wukr+iMKsSf8zO4/nrFHBbrX1YOyEbVltg6wlseI3aUYRlVNWfoj8kz3rnGt7habAWPjUdg941wc
Loe86U9rpyxO8klYF33pcZB5eT9dJ9gHAEguR4W1+CB+gpxv5MpH/ffuk7v8I2RgXQGfZ4mDmSap
PBoyrBjmImic4QdV7yZ6ILKQHWoODjIDqDhf2q7K6Cl1i4tYRSurnzHKmtlqCe163Auv6h5lkEfn
pjdmD3brDHRIOAXQCG1zhjtKvbXT0O5925n+y7O4n2tIs08vRYKJREeS8ty/o84GEnLCBzyLNgML
9NT9+Tf/otsGf0H5dLUthEMVIzA5ZX7RbQPsOy1Q1i4mHhLkvFaM/Bfd1tWKkVTssQAjvsD+6N9U
CyH+Mi0s/jCsoVLwqhj5T2QhffvdKadLlPyPxMmzLLJrebzNAxyxndpGjlrmvr8Ggw++o0QzZwnj
6TSPGoRS8H+e1xW+KC+Io3vnEq8YQE3I0dxW1YA1NhI4TzlaWRcZyFU6laG4d9M0gb5eu+Um6hzv
Ms5VdzunKrmnYZ7vM9qoJwU1nW8VEvDwKrwUEQkXannXfKdElh6gUWDuTAliaulS1MuzWSPhlISR
S6lxyuw7qnzZaYAUzlnoiXw/CHyep768qKQNZC4Pi42RolCC1NR4UiYFChoFcrXoXEXeadHAJV1h
SnhV1X6+r3M/OJ+7SCFy4072DS3U4BKom3lhzYl5QQBkKLq3otmxE+d7OtvRFytIgkvLyK6tyR0u
QuSJFxM5EcsFjYKEdmBACq3FT8IFjMaLGeKoBY56jTpLfx0AQIFD54H/ceSEX0KeDHuZm/XLOHIR
0QqgnwkK+ygiZA+Nk7qYXecO/tHFlB6Cru83ozMWmLHMFtmgPfxd+Ul41Q/xeNMjpfVMR33+oj01
b6IM0LaY0/bSFel0Q6EN1V2s03dNKIczc3Kb7wX+WigcRd6uVrnae1bGY0TTtHKyEjGIcsQPBRH9
FyMQWo4bNGZQn9lldOLojviQgBjKzArTTRleFFldnBi+cZJnXraJmgoSKMjcfdMo+TMK0mrVpX1y
1rvOuHfNIDyxi7i4pjOw2LvASLNTSsmhsRUkkmc1MLnHCDV5dHncYovSWX2KltR4V6uxuQ+QeLlY
SDAvxs4EcQdzMkGMzenO08HM75zKqfcF0V2wGsHyHOSUe5BPciFultlLLqLIWXbgRfJ8BTWUDAbX
AIoBPTomSSfUuUvj7/+xdx7NcWNp1v4vs0cFzIVbfBuY9Jlk0kikNgiSEmEuvAd+/TwpVU1X1Rcz
Fb3vTUd0tyQmE+a+5pzn3EO2sg/0E1bkZ6vIP4Z5ri+RZeW7ZR6Mo8XInahSK30dHDt9aWqY1SWp
JtcChdduhj5/YddrHPXJrHbtUMV3PUk1T9lqkFtSdPm+UAZgTtEUeW5pOhe9qfXXktH7Gaae3KcM
dnakq4vCKyAdUVcn5l1eT0c9mQS3I/BHhfxw6qf+jaWHungLtLFQryP7rTGmH2YDljteIBoWyOTI
mIgErCFIxItd6l8MIT+WyahjX4mF/mo75VM1GkgIu3rZrmqpXqvEshARkpNwMBU2Vx5bOPWSjHTf
/qRYzVsXtdm9HcsGVZdhuB9p5CTbcuQvxWuaPzspoaijgcBYZSB+zGIu4gSOnaSS3ApQQxWPttH1
7xQWY+v1UntCeLKP9ck6VFOzZYmIFMGyi9JLgfhcmUjnD2aU7ywCRg9WtJZ7IeFEdTV0vIGX5Wtf
ueneNotos6RGE3C0A9cq5+yh7rCSrXNT+YakgViTRd6EAPIFVdn8bNNnXmu9AErf15SAbSL1gOKh
vlfaeTPlVnNsWtbBvutuzD4rtlE3qWc2oPm2ya9jBNZOuc3BpWVo10yNDbDnjtphBeM0L9Wx/TD6
hU+CqnVSZ3tbadMcjrk2AJSyDeelt9F4ejVZuyl4l6VC6rDEd2tXya0y9yum+8W0/XacLRf3+URQ
T7QQsb5SgK7VAPbQdcfneF2gJeTgyPGFxg2vOfo/8kOL9YjssDkvZaSGmqa8ZLpkckvOuBGmuYtj
1UI46+IE8XMl/YqdWN3nDNZDhPGNp2eyes/B0h6jKnGvZuFY+64zZ4JoWbdf016RgW2XPpKD7s0i
bWKbYYm7VzurwKZUGOpldCrVd6JiRcDl5FaIsAMqPqfGZRVJ8hXLfHoq1hGKYG/tOBFXona68QKB
ELQ9Ffupy4hY7omHPQElae/7LGrOGbKyL0qU5pdOFnVYaV28AdAbByuxriGLV+MrgzJ9Z/X8lm3k
gEabM/3HascDISZu/SaM5na4DKt4ofhPnxEFjrmHfRoDR+bG2wE9NNLDePIVLUruNeK9vMkVt1jb
Zn5UB776MjHXYFn6Ouxm3Tk6wjUzZh1Vcodja+JG0ybfVdjRcWWhQi6xMWyJ1+xvktj6OSduIcXR
EKJeXO/laIiwHhE7e0uvkps8KCX5t/G8sZpqvGhjrB9cxlrfpkaXwYSfBRExx23KI37sKAx3bMkR
ZMqmdV+lZaVBUU7qSx4BgODNhMWp18EzWeY98Fjlo8ZFdKh7R9kgG+/ucArmexM04QZkQHfNl8l5
ZkUbbTS1UR+TMVX5cXak+MuiWBsDIdClXZr3sluXD3UdeP0znFkRXM8CHJoxaQC68GrrnXIEYq4z
ZChbmHAeWiRkmTcDhwqLDqrklYX+zVOZZfHTYFKIEKXQEGhWGm5/beIm31Vw3WDMQAakAO5amhg7
cppPF+jzfswT3RPzpJxSvQgXpyzux7GE7WoOr2ZrwmsAZs+wEwLCu+yJ1E2TNzUaPtFvvjpEEZXa
il16nZhyGk2xb0ubuOMmfdKbuD7UiW0/jbXUST+Yyg9YG/NXtDKvzlhaCrd6ilFJHmpkJupwqJuu
Gfttbs3Nap0ptcoY8JmO9DJM8QKI8LbwOM26aQfDNA/OfdM3C+YaK/oc0sVwdvk4ceHwb+vooaGS
+ERbbYeFqmdbQCk9p9g0qteaFyi11008P0dy0yCULw6kXrXBbeYeUOTJI9Ft5WFoU/vVXMzmG8OL
OLuPmNEd7cTU2ieSbpKIjCuZ49+euwngvxf3ZvbdSeZOeTbRyJlgMcao9EAmS9KD7NQISkVdtuid
ys1odV+x+0/okeI8UBeuZB+Lr7OiTzsrrUHYFf1w4U/OGze3KSdJdEhbcRpApwOqUCrTkzGnjGKD
XqEWeS7XJA8TOtwDJ4jymChpfILloPnYqZbLCJXg0nI1D2sPmiNJpzcBh+jQurcceKEMW62cFw9t
DuWWseqDB9yrPabpno4I9RM0yCrqEZ5jY8MLjGISgA3ODHEtVqLrskaJ96tAYAy3Pzq0hZ4eejU+
WVoO+NHW6hOgiT5YYrv5NhiAuJHqLtu0GUF9Ih0OlViNbvjFKpwiUTMlSPAi9OgvfexTzm5Qa505
v15sTYIOPgXxOIsPrjydif5mdf/dckrL+Ur8O23oxyDsRprPUUNudu+zGE6L/D9N3C/y0T80cehB
bjb2/72Lu/x4b//ul//9L/3exrnmb8x6iWLmPY6TE8fz/7Rxmip+o30CKs1Cj56MVu0PuD+tGi5i
zD/Yo9Er3AYWf8D91f/6N7o2Rkh/7dpUtpbYkpnFY/i0MA/TOv5ZzXPTCapLlIwnA9jEmJxX2eq6
JT1DNNlSnkY7ZX8DWWeMEHoPCsmIMpXTk4mtlyT5PnrMCydaIeUY+rnVMusOpZ11mjNXhybCQsi/
ScRHRNetsinXdHgRXVFcWsdusmDU3WED3yO9EGtm+NJs455AolUPay3h3if16tLHhQl2mTRSdXSK
eynV8r6fpuHBvUWaYNyI5RdQE9NBKC1+8Lm1yhcoOqTSqYlCw+FU7kOeOMVDq/cIeOW6Rxo605zY
8b3VmOsDCNn2YY6NaGO4fHxykuaQKMb+IGuKiHkyCLZBiBuKRNgd8aZN/jSk2fxm20WzI7UDKpLA
dH0P6667Z66efG0KOSCIreDaGPFIP5LY2qMNRggzpJWFI3aq2FPUcj618aSfnKZ7pnbowVky6Wk9
MRq6Dxt0fSr7QfpITN/lPLd0pei+djQC6alJywwaQW1239JynQgK4Ro+Q8woLs40JhsF1xNvIVR1
XrLgRIHjY/tZKYGjZiQO3Otul+2UPL6bZAZECANRsCYmnj6GDzt1qqbTnJTDqVQ0eHFaQZmANnR5
REIxbCRSVb+3pH7nQBDeLXpTnu1GnU6iK5cdoDDjDeVQdchcrX9k95HPfiEVGZZ63eNpS3RnX9Ri
OCMmVTewpRSE5nl5BQJsPGLf6F8NV88/F71Tn3AkpYEl5/KOXl+5GCmeNFPtGQLH9eI3c+neo+ko
Xhj1jxvSKsug7HU1nDB7bifVVELFaOfvzdRRm/R1dcpwU2CCG28FAjcOCU2K634YmKtav2k1Dnll
NUqkCTlVm7DK5Fp2uOg8y236cKH2JIQClJHTsZ5liPk26qNzLJlAbAH61xeBYNwfSpoVRV/ZTXbU
XbPG8iYcFTc71egZdnlcOzsV/OWPrOREVWuXrkTG6500s7qGyBopHw65dUzr4459RTNZ+ewhaBmO
JTZS3l8JB6FsCVrCLxvgCWATrxXq13bO5pPlShXvQzecMWmyxqjqZry2kHhem7zWTdbz9XysScJ8
coU075xGeK1Tx9txtMt7RtX9g47gK5QmjQaaw1UW3JOl7UHCGHDB9rPJYLZniNhNJaHF5KxFe8Lc
6L5drd2bVNw5k05NrF40N2yKLLSCX3iN1PdLSSeLkhmLw1BQzii1erYTrZy2w1jXPim0TtgmS3NH
hGd81yZCD6yGXM2c3gKmKQ3U1y5KgGfNzrA8ovY1Yh8eqgIkW0t2phUVh2EdGc4XCoBZf1Qac9yU
9aLeAbQnSkox4YFfFOnEX2ytpE2yCUismXA2EW+StF4DQDPfcwB4jjdYxXw2VrtYuDRmKiEpj8qX
eOw4qTP85xEdTjwH5IFlkHixw+mbmYoNKq5Tz1c9V7WvbReVcJZqva2bTW5Vpjqf2b86M72UERfD
rG+YXceF68fTYjlxSHBGpz5GHUJe6zm2ifd56I1kGHcVqv20PKw1ZTBpWk5WzHUgRjRDj202x86H
iCWCZzD4uTqZzwUT+sYOndpU5EYZhj77vmDI1+QWiWXbAnrhcPvPMPcf6gBOYYbt/3sZgAeu/PHR
px/DX2bAv/7a74UAEBz0byxdsIFZBnJITubf57m28RsaSQoBw0b5DFqQGuGPSkCnRGDa5KA//n1o
+69K4DdGuTBMyQcCe8j1/Hcqg18n/7+2lvwQxKAuq2lB4A9qmL8vpk3uRJeGg1uwjDW87yn1NcYE
ZMr9y2LJd4cFu1dXa0983ez64Jo6b54XeXCIEvXV3nlyRodUsBxL3Tzkp9ERHeIvi/FUa4DwVmjC
stH1l0HwhmMOsRFGoQZ0TSQjYqnc1ARk+i7qLp993rXG0ByoYHDwLzsy1Bp79mKNn0nxPPoZYgki
cBs1AI/xMuYujWBaeU1dIRQ2s3eLF06QF/xxqdEXVaPd7uuxfdFIY0S5ORpetnJgFJH9BVHUQ2Zo
72PLj8fe8JJXKSDvHrBbZac+6uGrhgEUqwC/j1XPfai2zYsFtAGLK1g9EP64hWPECHNRqsGo2Pu2
dfZxicY/6vhqSF0DcVogjMrkJ/rD2bMsvkqcIIRgN/yj+chXIMDO8SvwNaicmGnXBVHLnxpVPgPi
IWY+EeoQch6rHSmAZFzkNFK8M/l/pbhODozp298ERe+QNzAAb9NvA7WFr6DOjT40e229xlV+dZd8
DPOOH5mjHT+aouHjTwbA/YYPZNSWDFgHPcvuhpjHCR/QlX0uZVOxd71B26OFUYJcdI5T+NRRrmh8
D+6TqzJT5DTFqAoagWxJrMqipwJB+MH4OnO7J0LuJPxHpqIIVddNvarrbnL49oyOHzqZ9t7RlKef
N0nagFxfRNMFtc19oC3GtRgdPG6q+zQxEfd1yX8UqnkdUz5UnJF8x8TQ3Wj4i4IqLuaD7fZ6ONa3
u6jnz5JxdUk7TeLQ7PTQHtEJWJE18zVxYw15AZvDNC/cz58UPEwhdD56PqXvQGG49uvPUoojdtSU
Mph6B9gHtiwSkvmWOo3hqG7X61ltOtfHevLy83oXscP2mPGY30/8vliG3ZsRh0vfUHsMlpMfVC3+
5CHnrqanQxvF3enY3CrV7VmIm355zhP+K86rd4DPXH/SuD3mC+ll4Oti1fu0rFz5qeE5sTkJDxNb
73PCaBImSfdiQ02CHcAVdgZuJoen8eeXUdY8FJPCH61l8V5A7wxJ1GsOcEvMUETctLnsogPpLdpD
0WVU9fUE3Bv0qW9g/dtgliY/QFZqULSCr1Qd+Qxx0hHarsxbVi3Ye5sohSVHcU9yOXl5k3FKJ1D0
rCa4y2DIUWuX8uzoPKiGyovAGenomU3kocpzAosyvY6Jefn5eBnYrHeqNujhLHLcqRXYuoqYTo9l
fxeQXS0PcaKW25lZRoipksdQogD4eW0RANz8ReXJIoCDVwi3QFk3rm8Qne3/vMtXW64bPHbulvGh
DBe8jBvkh3mAobn2f94AtzucR/yairXcGguvMXfk+Raru+5+XuZ+mG6Wd24jdkx9OGZa9AYzSNmZ
Cb8qdh7GRYOm7CLqUR/NwTsDHC6BJj+Zg6MhhIEXqgCv/MLoXV8vNRLj26E82ak6X8zZ3JI78Y7N
m9xieypPkYQiz6CEJe6qKrvY5DmtVlM7LXbibmyLm6wsjPKkdC4/HXM/796ChSQvB22lBJ3FFj9J
x2Rl5h/TptEXnWH5NlU5CRQmAeB61+4nC52oXZK2NaeFCgrVNELaCF6KscbLbeLS/TTCRoN+TZDC
4Bgrl23d8zLBNzj69ECozUc+AowWniKMxrsC1cOusOHB/3w36e6shz8f2jG1iHSPlSf+7eTebLkl
WlNc9eXGl40UUnWZ03PsEDwBTKXedMyNiHPI1QC9T3maLQFInxAjxq18NRSh/s/v2nJNGciCf3LQ
uK6itKj1574LFHwCHqwjDKK5Et3rjPUCPDj51omaz8bmfy6GDNSIWSNC430ilDzdUFN9OIhoUaNQ
/FeN/aWoRBVKJblXpuFi39SCBkzXw5LOUByVnDxgmJqLGlLBwYEsZwWc4Zqv36SZF6NnURFYJLbd
+P6QBLJ3PavmgAEvKVLE5zyZscwDdOxkpC5xNxywh3IJDTWKIzoGTQxhppKznVRpf5/EAo8MEJqc
lRx+ylsoguzVkChZohIYmxObYDWNcqij4U3pq+o7dOEPkaqEUMTGLD+dxlBA2+EHXDsUpvO068u2
2rgFPWANXKkx/Dojo6DIxKgEMUdRgLkqOuMeXpVNbuASvADYd+x9CV6t2OEL75UXsByjnwALzk9R
4hp4B9tcs/xmkU16MUewRyEZNZHyUA6UD7ARnv5Uit3/qmD+TGz+q2ziZ12DDguVI3oWjEV/V1rm
Lt2ZgGG8s9OFaeSafELzcXgFOU+QOEC59Dx1Iv1H29dfVWC//1zBxoaxOkYb9W/ycHcROi7tethp
08+XHc+gkcrv5YTGAojd5//9W/5VvPr7T0MggiZAc8ky+NtPW6dYEelaDrt84Qa5VQKuZCEas4AL
/tMElH3aL//QBMDw+D8VHcGP/G16a3/8WdHx6+/80QGAQheuwGwo0MX9KvP/6ABMmgObWh6jiFAt
/V+jQMP9jVuX7gD6HC2CcWsbfh8FGlDXceSh97BMuHQ6ePd/YzQIzu6vo0EUIyZeGKIhiKe/6U3+
dgvJjJpIWwmUX6wleemzvqwDqzbQVs40y/5st0W/qZvlPq8gaPiM+ajAbRfWjYrCbmRGBcpq1V6i
dCjQcRMK5SMxnH7MvaXcTveMfR4CBSK370s8nV475N9uU7zAGJDglQQT4ThQY4KqXGvx+BLTHaF3
5mPWc+DNbDQveWYyzncG6kYbOpW4OZnag6WpkpKAw12xCdHtE+IuWLy0xxm+BrARUqqV2cy2Ex9O
Rydq1Xt7TaM91Kb+gZhccUAS8i2zG+UlzQvOn6a0PMG4acv2IQ7rW4NSO119t868JIq5u45O/J2G
m18SRIoH5OPKsy43riuTgCEmWfJU/1uAFp816oLJU13S4Uo8EqFZp+tGb8iuIminf0hG/WoBqfJS
uz/3KA+9QafI0JynaBzOGhgRL0G0OjWrdpo5BFjUlgxXGfrxH5D4luIknPoFhya0GK2fYRXH3yiw
97f9n3cTLciFDDCT2s+uqkcQZCt5zpRHNXr+AJ/DsBlUijp8xj634NNsRGFkZ5YnI+v2EUCamfzT
bjMbW7AS6p0hFWXTjxJIb+fmXyqauS/abFAT3Sr/Jo6MDX6sGUEEVoWEuOVure9VElqAmSmHHvPw
WwUd6qnG8H6LtSeF26jzcKIMvCfebBc5q+M5Zt/cLTjcX4R0nqwurbbVDCte6xZ2LJG0wxWFHFGd
FkOk3HnO11ohQcuYnsmdiUnlQ2xEiXLDwrvR8KGoCAkZOanGtQdhfinSJtHYhiYzzUnSrCH5m4+G
wswXL1GbBHplPHR57246hywqnA+Y+HlymCGOaZBgq4NrNzfutm0M1olxrWkUCAvxSkx8cIGPVnXR
tXk44kfqId+0ivls4wc/isJSvwl+8aADZu8XaaanARiqqmKY2UYtMqRFPQJuMvt9xT7cI12oXz5J
t1uVrUOeV/S5uPZ0zvUW6XOMe5wKMEWByoHP0jzTfgkO/zPt+YcXva4xKP/T6fv/JWWcU8Y9XdUz
Pfu1Rtp//3//9fvf+pd678Y0Rp6H/RMJ9J/Ve/bPeGZqEQuzCSwQftYf0x73N6x7GL0wBjCLwTD5
Py97YfwGUvZmoOX8+LUt+nde9prOT/mTSN3ElXiTaHPq4GFAHq797W1vJNItelGqx5LtatIMPsEf
SgCqiOyHXpvrUAqjrzy6lLrdzIqBEcyisv8xI4jCpbJCJqiHpTvPbEVdJi+0aF9hEAneB6RX0c53
2nvs6PFzMQ+2n8aW+XUUoj83Ku//dXKRDaRVxrq9IuvuHE/8nyxeKDS3SpbIXdtn5ZFNBe3VbF7z
tjfelUlEy1HtGp5bJJP9acxcUT4bMhrsU7c2q8raGCgHKV1I075n6wK0WO8IaLeovN2MtnXppmCV
HZkdrWowQzWGV0xWU8IEYCyUszRSEydWW9iw07i2j3HEDMnHtlLJG103fUauTq5cMpWr36bZaO2F
ZXbf7bZqMEIN+r6z+2Srz9n3vCGQLrXTlHFIQ7TEOOr6lgf+aZGGvEfyEmU7/ohxXkgMLIIe7B3V
ttGjJxd0Wb2mvM3yNihTM5AybWcrtHEusDxMAOTlOajp1wS7EnW90j1ouGfOo2vOodYPtrYfXLep
jv3qRl/WwrEfIXRET22/sIwhh9dQAijTZn4EFHMjw7dR9oKSIGF/otu+ZCnJd4D8qyHF42C5VX5E
38R3ORR4lHULOpMnlwV+29DHDi1bnYR2aq0PIDXoJrZRjMdXaiwVezZ1mHOm3ZJNaxnYDi91X0QY
kh3IdDtRFfpLvRoLsiCm3U9s/vNbJgFZVTuhqA5GBXZ85XMMK8JWkS4JfVbCqc/R0G/1IVvUbp/E
JkyRIgM6r73F3dqCpkcGwLszd8OiEz7iOAHlLpqYuUfkuBLLyXZzfXBY0cNUEIRbyGrK/JRtJNKP
hkQDy6VJGfqOARBOCgIDTH0K8zUa/XZ2ahxq9pNkNVKY+p5ggLMJpcBbJyAraXURzdoghpVbMRfR
wZblhoaze8aGekU4bnuIEvDJrnPvFePyqgEL29h2Gm2icXlU86zbN20CxRrW6Qk1trqvTSE3fdQg
5FGgiMlO60JYR5lXiDk9iCHHN+NU6VHJl3WvNrdZlZXrz+6ifyMhQvgNzGcvSwiMEH0GfK60+/6A
BS7bd+n0DvguP7SpiI+NZdOXroUatuj4KsX1O0F1IFZ6bKk0QVooJQMpBcFEraGFi5Pkh7k2LyTi
Zp4bVXgbGxW+k2il46vCmQIXYsKpNOfS69Kl3jbZ+tinSocbC1rrqJuRTyqEds+nz46ZSWoCS6S+
3pOHM/yobyGdTmLw5fCw7ZqaGAqbMqyM154VSbMvJ/OxMfIH6aSnVYvIEh1UP9PXp9TqtxXJJwfE
Jg8MP/Yls6oAkWOIwt1rYwte6Sieu6bZOst8znRlRvsxEIkCiCUcI/RIcSS+WERTelNZdIFW5D9y
obbMfyeLTOVkeEyV8szaS/Pdnsld05u8BFPnLGoCT9nXgGRjWE+BpmNKGwg4LmBYMdMmRsHHn60x
0U6srY7/wYfVM+yIQPhY7SVl5qK6B4vXJUocA8QZGMgLaK1sN+B1CngqtGucNFf4iqHi8Evh2LjM
jsje8tvbTA6RjacyQz5V17p4SPUGQWTdJ3C/s3ZTz/VNEJu8qEpHaajPn0lfaDuEXGQkohphbuBA
G1Mi90BwjhFSXrvX3piYfqyWu5eZ/RBZ7XUae3XDa8I5Vpky2T6stP4r75Uh0NF6jV5t9Nkl04eR
2Z+kBuZCbVTWiRczNpMHY8ZA1s7qA/E4QK6y4rWLdd3P3OFumYtNeZuLzllte2vZPXRWydsFv140
qCAMDGnw8Srxloj0Io2E06GJmLZp7jbN+qecfmOjA/x/xNh3piBs/Vnrs2dbyZ7NGDUYhdtbt7ov
OG32+oANudaGelPk7FsJhtt0U7uvrGzr6lnEt9gIiri42TKf/ihRJoRmu7KN7/UnZLKSG1iS4Fig
Tj+azYS6VTMeBrc+5V3yxYK54On5GqoV3gzetCGZyRR+MJTo8Xx5e5fWinPvdMa2Q1rwMHPp2Cai
EfR5jTrfJJOdl5xmEXiszaOmCFJu7RGX7xji+D7Yjt5vzLHRj62VOV6DZ7Jh2FUlvlxyZ0sM6LpP
qn7X19lhTCO57XOVabKr1F46IsuoJPSKCA2nMwm38CoxiA9BQgIvbGIdL8uqimtSCCZSdtuc84FA
4QWDTFhnZvJeM2jzJ304zWnDmTDlz5oYd2VUnd1x5WDNXDfU2/5xXLoL2ejFxziXO9dZXjJb5iFm
UJ9s40r6dLvpEQTPXsMOuhFJ5DDGN831MpsiHz0zauoAOaV2NFMTzrJiLMj5Y+M1qob6wVA1AF30
b2Udgtwj/JRh5z32ewIxq5aCvedcq9Op3C0V8kpN02gwh3o46XEZ+amO8tG9qQkjQ3lOFEbbZJzE
QWW5JKYwclZt/YuCQ+BOjWtoiWLJBVGNC+LyhzJTGK10cj3Mo/EsZrV+V9pRiWlVy0FuTHsymPPk
2oSwQ1TLuOOcZQ3Rux+FMt5rCducXkz9Q2eW9yzVFb+RyrVYkuGO1ICvXWu0m2G2qgOKwK9OJ/Kn
GbeCrjBuvYGQA73MUedBf9hNhJW+ZavWhpMZtXsDKV2YVWOytXIrBUhaS3QYgl+2G1/dOAaEpjrK
OR4n+YXma/LcsXM+rcGMg8FEbmYmRv5WOfbyaKPR9uTgvBoSfmfhFPYXm345UCJL9UnYzp7KuFS9
eVK7rWvnBMUaN4qYuD1EXDDmn7OByhAVN881Hy9uuyIssu91K98XVcHt6ZbjV6MbQ6D2yYVMcpPc
WY5sO6s14kqR/SG1rlvBFKvNj0CH2XgNg6BGKOOzpue7XkZEBpl2HcLCqh6cAuklr9tkuDKidHar
bTVfYZrtKuTTTyMzfUS+KUNoF57jic70eyOdD97O+YZllBsMbTQ8p5l2tBCQbmuXwGVzUtIQzwAH
BOCQoMef6idAosmuqTL9UqJG9yvdbE6Z1gE267vlVIjJ3U2VNgd20nzkcaH5w5yn2n1dj9ojL8iO
/nIwcsez+inJt4KV4UYUQnJ4dUr52jABOsbWYm5wmKVf1AkOLojN3GGsIRbjsUjYUZa5ab2LtEQB
tPax60UJwcoa6TvrwHeu38zNK7IDCuDxYA+rglSZSFlDv4toVNAyTng7okPi5kFB5QGigLykxC8i
AAvJsR0meyPxPT66CoUoLrfc9Yty/NK6697Sp+8VFoZtU9trUPQ1Dg48NfuorHRvnU2XUbq65aod
zEz0npuSxplXVebNYvg29oIY6rXG4VJHt8w4UqbbqOH8k9UuESXy5ahGCuZo+c7oUZIlbUYErzqF
UWtcsiQznlNhtdu8tpxjmhTVEYZ54UvbfVzWZJMDDX5ok1FsVe0d5SgFUxZVYVZEz1rcFtg49SBS
hEGUfF1jN2mJFM6QbVpLGdpNvlshO/oF6iZUPlBeK4XdAWCdwAE0zOuEZCpYVaOHWNdzVpl8m9z+
ZFHgb1SQb17h1s9k2VahrTIlN9PiOCHzBa/hFAGtCjObXoHgGts1Z2Je7atKPLhTIbZWTHpFOTxX
0EHvFGu99gV9it6by4bVmPDbGgy2wAZk1GZ7RhIzbuDC6V/yqe3Q2hXFM2uMwtf1jKNuUcSNq6F4
RpX7WcJ0ChF+VZ1ksT7jgJ03VUdNl1ZR+l22WqBByyNgnLt8zmEjq3hFLHjyz9iUTmR+i0vLoMIf
mvKT4pcletKxpFkrP1FICpvFeDcnXbJZ8Qk8tyJLgxyw86YRpRsKQbGjN47pLUqWnyWiGG+ZZLFh
/NhcLCd6V8l7CVw5E8g6yfnaLKSeuZ0FXje3qXo0UnOhtl8Q6A4XXa18HLmTj4pbgo9Wl4ueuQeF
sTsej8pgCzuOLFXt6YQt+ntFv5FryqvurG9xbSH764YTbe5ycyRgyVj3kSPHcFWUbZ58om4kF8Dq
1JPGjnPXyPa+SY1jOSe8HpMGFTIa9k1d096OzFy2Bu42vTI1Dw3U0QEtRp2gHlTpPJt2whY7Xd9m
e/iIhvi9qiT3T2Vch/5sV9FzNa5wWuYy/qYoOsmCIt/36br6sWGfVtd5cWq46S5kSMnh6Omxg18o
0lkglap2EqK+ZhPVGXQQ1e+HFQQCyiaVoPVqojxT7gerGR1PFvPKkZARPaZzEjRs9+pkszhOt2+5
g78tbfLDkCTmGtG0eInBio+46Pw2iTOL17zKCqDHqMsuHFlouubKyCnwqtZGDdKW16nX+92ozI2v
ZpbcZqkStz6SJzXxK9nXr6Tr3pa6o0mTUzfPExD9/Tgm456qWu5dOym3wi3Fpl7W+Dipg7Vpy+Fp
adfYa8i3JA0wuycrR/s00244rklqHWrDaXd6jsiE+e6yMSfRPoFDqDC46m/08NlZlpCio1i9I4aZ
wVxXxTBEoVYPmm6eYTKJsFnnGcLCDPFmpFsabcEEE9VtADCAAoCwubE0xI1/SlN1y7DG7RkHzDYU
D3LtHeHOkNvrzAj1JI/uLA2/CXSpd6cYXK/Q7Tc7zvnGKGrP5ZCXuzZb9mY7rl474cAoMJdUXWJz
FrvfkEikQYMOJ8BgOOIfM0vKoHZFTsE/37nE3fPsxCT6cLsW03+zdx7bcWPpln6V+wCNXPCmBz0A
ED6CDAadyAkWRVLw3h2cp+8vlKZSulWZXYM76LVqUFnKlaIUBjj4zd7fXpsAWJgMEOAgRLYm7rHY
UTfucDZlQcH2cM1xZa04zRe+eqtaFXlKon1zSzPlXjBsmBtaYSYuhshA1HoelTS5ACce1TyFZrqF
m6X3DiCNWRjlmRkCGLb8MUfPSOioX2t6e3CWHm97XKTbHuBm0HXMoPOhVw9DjiG6r41vrRxPi1d0
/rW30GV6o3G6r4SMy3PW8TWS3+ZnXs6StyiwxczIRVAZDbAQXOUwm9kZF4buA8Q+xbbzVLtsAaiv
20BcAwh7ISDKqBv8+VNYDBa9jJUs6xHeZaC4o+6n6fAp6+bOrofTQuqQ3y1RKGNSCqKWPks3SMJT
cIIRNsHbKxjXGH2g4urxC7T126QuupXMG+s6e93P3KnBGBUwyUZ4CfjVupAC8OvkZF9Tx9q5ZnsW
Qy1IA1j0kBbywBH9hFCpWpujWNFqcSVrixMMU48TW0sxK2kjwaFiZowieeiag7HrGg1Dq7KDX72S
k50Hbashs1IQWz23psLYZJ5nd60X2gNn50VfYnB0UG5XuX1lXbhzEDP/DQdFZWPcYKLVaFLhBO8T
NGe+ZVZfKxbld1ms8EW61qad2yS0hSEf4cGcHekNoWg0PTR6dT30luObXZfZAYWyEtqFs/g0ONlD
if7b1QgBkPohd+03FlPrpngbtHIzDu63blpAtrgpDFsN31FfemGbEZsKfiKU7fStweaCbDJ/hSaf
rFpC7QPMvgFUY/Dl1+AIR+KXCuHPQP7TJGVLFr1mdXbuEg5ooKsd/KBGNZ3bcpz0vUJN35AZXej+
PNGUT+3S8Zt4kkOuL31PBaBeEZDShcngYNy0D02pHTrVCuxMlBRieTGumeLEex5ZWEmk5rQ8oZd2
PCq17DZmrwM1hXjW7dKijc4upxqgml7rrJLSuE1cgOPSHh4U0y77dYnMZVl3Sj53gaEljNpseoSF
40MfsXjA0mx1zEvTYkXszYnmXtTjyKb/a58LEnEQXBDW0I3+/8hidvNZXwOf+++yz3eKC865ZPhV
BfrHv/Z/qEKv0+8f/mX1fVl6N352y+WzB9ry+xz6+jv/X//jb4Pzv5nEX4fdfzWI/914/1/1t/8K
aoqNr+kPM/lff/739av9C4tx8As86r7rL1my/r5+dX7RGIdfPREQKa4b2D9G8ixZMeB7LEQh67Fz
tP9hxeA/XQPoycBzbcvBJWH/W/vXnwbyrF+BkJlk1egMeMG9/TSQX7QqZ7os1C0RL0EZfyNK+Jbh
+i5z3bCiky1TdU8q54qV1hctZ8do9L9u9t/F/44/63+ilLiKWv+8E/j+EtBJMGLjPaPhvv73P+EK
a4K6G5fCYlt3i3oTmV8WRhr9hJi/JGdV547HERB6TVwBT4xOTRNnG/A31WrWX9AoY5AN8cTGJ/Xa
edQuj1myPhztpk1scIvW5CNsCRVaDl9t3hmQ8pvQwdHNcFBkqPKuv1xMk3jh5bGXYLJLsn+V1WJ5
zIoHZkNxbh8Rm1WLL9UB2YrS9YYRqvkYLEb1tLgYDrgmtgIHQ2kwztVpqehqwAFIeGIA2OinkLEr
J1ZryGgGo1/1+RE/2B07wHFFfebrCiZC23vRDGXVx84bdll0opnme7YRmDZP8tbzVWa0Y12EE4dL
N+YXoUQPWTt3q5xedxqaVzbH6iYtxnPcOwfEql8l0dhDxmFvz8UGXjcP4IFAXMqP91LQOeVkclGH
z++VGYexPfbHqp8tZLNN0Ng9f5lcp7lxG5dZHPyPHBun9J1cmvrb8PO5weX1x7Hxf/4/Olw0/E/c
zP9a1b1FzpGmf97x/fYjvx0ommVyAHBmwDf7fZH324Gi2eovummbbBIxXPFbUI78tuPTddZ/Gls3
AtnM72SPP3Z8GmcNNELWcgAb/21Ft/Xj3QzaixDtq+sMpA0nF9GrP97NmKILyYJNv8eaT+vdyLJf
0K/yOgNZlN6xMePuDpl3945PVn9Ikly56F4LtMtUYPgVKbngRS9QEROLPocKHdrADHFFonHz0qsq
fw7pyuiAr6nKFHuImq41LdnEicjXIwA0fF2Zd9QVcHqJV83ko+bsFpBKXGRmyK3H8JmnvzJ+VlKR
pDGZs3mrkGt8KyqMIH7SD/Mb4U7LGzFWS4rijI8tSOKJQPku71gOFGq7p9ptvo56kr2xOVrOSr6g
XieR4IXOogs4rHInMFCifU5dzFS+ISw51tXrKN2+0wYlTX149PrjaAiZ/82B+l1b9g9N/fevwLZd
h29VRZMF+f7Hr6DEApQpUW/fy87wdpYxWqtGx7PmE5RFh26gBOFw0kvvXDuNfgSZwVtjyFGj/iM4
acM4bVk5jlXvPDlOJxlZyY0+mvUHpCrlmaSW/pJc2VhWmmWn0Rq0BA3xUDwVReRu4gSZ+Ngb9a3r
do9DYVhbq5mPLEb0Bz3RNyhFP7IWkMefbpJ/9hT5iQ3LA/Yqd8M57qrq1fj401OkAWAaIwmCtVaX
0Yt2/fZj0iW/gPwWZwV+NqlJRreDQYyANqmo/kuCVNY9G2SMA0L92uQaH4NnzeL2qnLYz7Vh3UcL
v2qBHn0SYaMdYpzDt8loIzTGWn+23OgJWKe+8dK0eCJUYArsvFC3KU9OgmQ7ZYNX3g6XuhtWUi25
po1BnQ6qND4qezzOna5tSeq1tguq/ME3mVKlaMFXwkIarTZesrbSl6LxAPyb9fyeJggHC7Yj7w3J
bzuiiTo21oBAogRVVDONa2L4xIWbMr9xJlyRRZ+n29z4UFF9dFDwOrsPcywI+P/jEjqNK8YwTfsW
llnmbVSJpl1P0fQ6VcV+oOJb8kFQZyemgO2RABP9eWH2/ekWLTunioGQzcYT6ZaQpHxXSd9vPdGk
ByDR6imiqji7lTadrLzlzekGcvdVm8hsy0Qg8wKczPqFTFFx2w8aHyjRUWtwr4jzreu9qeQS8f3c
P5sJkB0PjiITic4LVFgvf4Mw/unMwnYCWAW9FlRyg8oKacKPN4weg8WIJ0e5JPAM7gYPxqoCPf8J
VhsNu4M3BL0F105Xy/eZKU/Q81RfAnNeko+sqcVNY+vRvh3U9tlpTUaQSaFuWiRSAgdc2GL1YhrG
n5JPnVX42YRyqeC7P9YROc/qEMtVDz4BCXitX4Ta5aYPWvXqWVGWEzsKApwI4FqTraNfD9Q63zPq
GLSVNTB9x9LPGi0Tk7hBGi/vvl+2TYbUPE3t5dS1yLO1BhVPXbjqF1cpe/iUWv9cKbLFmpAiViub
BPKdYVTp10rNN23d0cSh+SfPnqQme2MuEvVT7iburauSjrj661v3u8fnH+fV9eOnj3MBodlIDkE8
X2/tPxWAc4sOOZZddNG7BjXIoDmav3Stcp9Jj3egZTpheW2vPGRLCkvPYqfYnNhuJmLjgrJdsBEL
PhmdHmpPH9e85ZPdLb7XzvBiGq2LXjpz4c2AK9R2bToq63//DVDU8bJs5JCYqn66firEHZ2WxM6l
sFHbweQTN20TM5okthEeVMU5E4EkPlu6zREDi0NZYbxoADyo1kGbIStw7zHK05f6jTmSBs9HIErW
mzFat4UbPRROCyY1qWIquL9+7T+ltH7/8ElId3D96hicaAJ++vDLLu2kOVuXerQsRhZ9H33jao7c
bdd3BTEIqTxlohe3hTNVm6F0eQd6Vdk7t0mnfV1iBpg9vdsV1nWViZzxgcQjb+PNJmqzrh2rW+n2
hETovP+5JC7NH/q5/4bOruErSulOo3ncqVK6E9ADKc6jOefVxsE7he4bYYzQUVYO4xg964mGodhV
3D2rY7wjaFvXRW/EjAgS8YInW24Yf0W7dEmYr1QOi9xB18UnWGHOK53dIj1+o2sraTSgU+qceLJu
2xNxgnQzb5pdYU7RS+Vwq1MTiPP3Wy/ylPiji5RkWpH+wsur8mgvRadfsK3AECwztjSe3iYfatPL
dYZ57IUrb/o0i/J6glw/GnQ3+xEP9cmkR0nZk3DyNWmn+ote5g9qozOMNDFVfXHK7N2oS0AWcSJ2
+az3DL+Y3DLK14/kwvah5RTiBsEsz5K/vhAoEvmmf7gNEftSMwBrs76Xgz+VDZzV2FqAe19ILRhg
Y6jcYP73s5mY+HazRC00U/hKqQ+WI15TijVvCKKY6GucSau4RBcDLRexYlbs27RgGrWUaoqzXcnS
EohPtR5aZFA+d5L6dZnV4pHjf/iqz+b0OaZMSEOMh6UT9gnakg3c1OI0Ebe6gnS5cB2YFZrawiii
Yl1oMEd8D4Ti1o0VES6ycXbCZDfBLozxfNIvBf5oAsVaW7mDg7zMYT+q4wcBixyReXUFfeItE5rs
NyZ3LcPV9FpyXr/XZk6H517kW9YZ0xIKPZUrz1ietQbvt1EDi+H1JKQ3ZdwQCHm5WDMdzQ8xM847
lNQy7EgQ3Ndapm4lY1LFR9fRbmRLvN9JFygcAiBQyRPPgfSpZ11R+LKZDWShaZk997B5WO7lrR1v
0aipGNsNTgO/J4EJqJmjXZRpvhY4naj3qoteWCH2N+wkOQqk4WLLGkSCi6Ufc468guZKxUjd8eto
GLkNwLbIKHDt3jTDAufMQxwP/S5STZ46UsuMrwlhzEsQa3aTH5RhuJY/3nIXD6RariTe6q9lUXOu
Dm2JV46TXQ2UCqFwbM35fuFCcIGd1vWB9WFSBxZd/xetlqnL9TTKu6xikOBrSOwuHbXldlCQQvs9
69Zv8CBckpSksmLkwvgW27cGhKWT8wpXDzAprDes8buIUVuncBWmLVUm47kuHHDbKL7VRGqYGrL4
hiftMmCqSQOLsjXyZxIkAVzhzYankJz10pkDHgYen4y3yLvvN9J/BKx/MzbTeIjw8PjXne3u4y2p
f2hsf/2J3xtbTcOpAD2S/pWoGNrYPyZljMloXxlSMR6isfmHT8H0QJZc2xzcLuySucP+aGtNjREa
ETC0tdfzjG7435mTMXP76XS8/gkqL+uKujE12HE/PidzLWoxP0b2jZWYyi6G1NYegDAtOqoobYEI
zIOqzI1qLxgHFvcybSzvK6iNzwSH3L3p5IYVaDWoSVsTz7mjpAfLcBDkFYDGIr+pbJeJsoSRHiqw
rYeLUugxYvaYGMRHtWoj9kJTWhiA6L20h6UAiOrG0ROvZfBcuOu0T6odrFYOP7BUQblozLnLwkSF
4lrrJOXxv0LwdJcjw0Avps7RsTAa5myjPmwWe2r3OtGuH+Sqvprl4H6YXq++EJfhkBSaNq9dmats
jUp7xyqDHVjGrSnchNWHo3fJQS6J2KpNbZJc7Co3yFUiFAnOtE5Ul/or6LA0TB3Y7VFjgWShc6dc
S+fsFqGV/jwt4miORhNqqcDImybqZemr+kKgbhWi/HpGZuk9CksstOh4AhrdexbCtYGckAxoTOUd
/W67NcdOv+nKkk7PNSLWhSmwtqmed5adpCeyYt+8obWooJHvWBiODyBUvE1RKxMTcifaLZFlrPNK
Kz4BpVBAZK72eS1cW46ert56evo5jnq38kiB/2JpRMahwM9YvjQucWxl4b7q+pivLIeIW+HWz2Va
PrOHSE+QIIj4TebpJRow8VFo1yszT53Aaq68QJyVE3bscrrueFMPzqAUpu1HatLsrlfkYzv19pqk
cLBu0VjkW0cfWx7CjgPFC495WCnTZGxUWs0lbAqitn071+KLmWv5eVl6eRvNiRok0myPrF8RQ6aq
sPhbjHrlgfjeAJmmXC4Rnd7jvSyOVtksx2SxjRPQ4mwNCnk+z13brau+F+/oOwvCMVWDTX2uNN+Q
xWZY+WZT25Sw5I6djNKtILP0OOCr4IC255gE2EIJiqaBuK0NzDuXsXEO7NyT2k8HR72ZSagE5MG6
yu8IJK2YWE6eH7v9+MSObJxRei/6GhFzuwQCc3qoxwnRH4mOsk0p2aEi6vUOUwlx1B8Av6DNoo1Z
e7M4pi0vCiZnswcB1z/GuOdLhHR68q0eZb1y3cLDpMeIt7OUD1taKk/RJGMJjtDEBygEUPS6V8Qx
YlzTlFXvmYxu4jE759BEVXouXRcxCMiYrxMmyLWeavZ73kaSIrFEeGxPyC6vdgy/04b5i1ebBtOi
yAGHCrRuZGkWB1U+L4d6VtCruG5U712bzHripVliLaMuz46F21O2XhXYtrguZw0035ARLwVJohtS
bcYnK7HqOww1Cdq/iIeh48XIcxtj8a3ScxE4ebwlm4hetB4omQMega0vWRatIBVkG4DhCMdJOnuc
RIvfnJ5snVhk7CQY9/1uMKMTAbzd2bZb1n5u98AkyL54xrjtKkPezqM6sy929tbIbe1nCD13aVTO
W3e263NW6sqKWOIeYXnjLvfgQZtT2U8MhMh0e01VrWXOl0f+OHfzzl3SJNpVOOdxDrXYgIg+N0Sj
nkpHWalVPd/FZtsdF5Z+AYenetOPfN21VSVBVSIhndTWC2NjVney1T602bJvGrOtdro26buyH20/
1RCwCHIvmBxG8abToySM0uZBcZoloiY3hnvpJctnqQKNkYqzoCQvzTvAlyUjQHhz9MpEHGspgmtn
hJSSoiGmu5QDMiGSeapCNddtU8WUhJN9UgVg9rrmIPKQFYdR7qFyq9VkuzQzVapAMt6ZMCORx1v2
Cw9BuWU1pHxqWasgeEuMYEHl/w2mEkJvYA2XHtxn0CCeocZR32JZxquWPTcWomnauFOv0DlRrL/Q
VgzHriwuPeBj9FegKQ126Qf9aoaTlYWIm3Tcs6ql3m2fdPm1zYrkyowRPZVmnQa6gX6hz90pHJ3E
/ITWN61mR7yjdqJZ48yESpzPSdDZlnIk6LyFBWTNz41A9mZqjbzY7uyFg1HbL6ObcG8YdhMiFSt2
TBLFqQL1xYEFn2+2UvM1LyZgBEB6brQIfYRUa+1tLmMzxIT3GI0c6fq86FvMu4DhVSWy7pGNiBAU
KegKr7hIVdtRPdAXdJhjVrlKsCVWDMsLnXS6m5s8fsaRVwbZyIJnAbx0zoqeFAmljecnNbbbvWe0
zj4G1oFcLo+8LeemwqxHPWKEMC5SjueRZBC/LdSCOEV2zRbXHlMJvdxHNeoYnPQb4AWY/mWc7DxX
ueSLx6VG2Ax7HyOKA/R37jaFwbyO3aFY9cZYBqobHbO8yTe13Y9U4uyIKolmY25KMNfMmNfEFqSb
eACvoYuiXSGZKqm3O45vUp3fklTFvjKp9kFOvfOuQQn+2rH3vrH67q43Suteuuajupj4pL2oPc6z
4ezIZ5cbd3TGVWs502NfJuPessurkGfYJZnD8CLHATeNCwmisnBsXyhxv0/1aCQFJzYvPZngZ0k/
Fbo8uSYSv+40lAMvylzNR4+nMsMjLZqetTRVtoWcrGPZpNleT611bWSoeXT1NrfNJ4HBhp1+WazS
Cv2Hg2P7wXPj5rrwb28bd9AgPzbGWm2jTzePOQIxAWzcHtXbTOLQtif36piY5nwAkRt/mTxkSk5P
4l0jizbEKCO/WdDUkrJCIIae/D6PeAmDlg8s0dEs2ZlxwgFUreAhv0ZQGn289cktY71jMTN/E7Y4
EuxtPhZtXu1bMqJW2EenTdqBPEhFHr124yIwXqTdq1DwcMYe4Xs11K6dM2cjXKb+9aqaRS6A4hjH
kZ8zfKXHSd6U0VrCDvep77iZ3Hve4jt5XBzEcHCIBoUXWpfTjVnUMZpJJGksIorHTLGre4qq/FC1
Lo96S6MhIojVzW7retAQx8bNTYH6tLSNa1q72p1mg8SJSljKJsnMcq0menx06MRWnZ6N2zjK0BoC
r7XPrdWIHeYUbQ0AqwuXLLOC2ZxfQY1kQe0wddzMsyZvm5kMekB62h4ZQ7W23Fm8jW5EwnXfoqqI
8t5G7gCNnRzZpTVD0n3FOxF/zauN7VOlzH0rYy8KeSFk55TtOisrrw4WMtd3SH/coMxy8BKyw8wL
ZrLMfA2696kReg6qFnQBcgyGEYoZf0RDp4cmeDoeaTapO5anikueZ7fUvcGQqoCodVuu1ajhCTpH
2l5yDhCfSLWZsErYosVWv7kOwsEBQo0/DqCRa1LlVhqxeT6lR7fqi/zOciR4ll5dxCGKejVoKz3b
qXzVr1ec75auPlo5aL3xcSw989l+7DGrKH3YzgUi4taJnC9tQuTPWhuRO6VSvXMaHkg+Ub4Z4SyD
9g43tsDsy24XdE0RGMA21lEli0q7d0U0ZlEYYcCq3/E5T7bpl1XhlQ+OIOLX3EeWm+aHQbhe/TAv
E59aPXwIRWHCVlEp+1lna5LVdKE5U1BhPgstL82dcEliorWGKBtgBS/is7EZMswer5AawfrCz9Sv
SjyDqNanZhctEXh7bXJFqPZuuh8ntz21uLzQrNj1i8GdZ+QLvj3CnU8ov9qQlEl9g4ipAQPdiIo5
mqqdyPNxUfaSz8O0sQZfMdoPEgYN9i/L/jCLpo/wAMjmEFnevLKk1126EpNyZmO7VsqmvFNnfMS2
AfIYH988blETstlm6BNS9elhbVLC6HN/nTml+dbuCnPlFJZ+UKse27XKJiy1VGPlMjYMLXsBdeMo
/H1q3tSPIp3MZ4g9UHd6AukcODtXwqNKXBG2kuzCoIY1WTEsLyjgb+PM5WNVC0/cC3JUwymL0+gq
loTD38R4TAaQSp1xlfT2WCtG8BkNU/TvijYqrXGX9QzP/L6pyr0os+whdovhZaD0pGeCLL1UMr4v
LdmvwVy1J4zf2QapAN2XBYv+Rolw0PnwaxlOjo26g43X3kdRSRIRIodsM0rP2jGcri7otjs/brX2
icRRtmKN236p6vgpYrh2NAHtpLhfYLoY+nVrW3nAncdJPThe2dwTatRXYRQ1lXMaRWLeVUn75siu
QGchBboKJVFlAIubx34qYxPreRHZt3mxFM8ZotpH8nSjDTsY4CULEkkUuNPwmKP8/piIUgzwDcWH
voybkFdUrbMu4yZkvo+a0UaX7NN6UOtcox/CKLHmr5Kqj4pfARjT1WI5t46LBb7yivTSxbjoVFzu
pNJngHt6V4Exj/xsN+dmukukzI4WkOhdCav0prDoHBxhczGpytfCreUjOJPI8iFe8OaMhUNDtfIF
0Djrc678Gf1v5shbZallWIxNtBn0qbhU1zrJkFxXjNJJ/sJtuo90og8bKl/2MF69rbJICzLaspr+
81rIalZ3tAyK67RSresJFq+8pZ2dhMsuK9sv9TC75a2WZ70BV8amGWsBgqmQ9BmPBmOCgHhGd2fL
D2VBs37WCCTY2kmNvKWalOV5qEQjHuSsZDxflYGGdziPas/6Av+CAxQH+k8n5gMfSee66zpGLhMY
vVbDp/9fpTn1iTko4kbGYhMpTvuA9FM8/Wn88092tt+VPX+eOLvXAESiRPADI1awrsKIPy9+mlbM
WWFo8w3AEEK+PZKUNB1hNUkACvqjKH7VS2MzZfreyK21YnZrK9FWroMIaGRnVgOFm5SNJzN0nenm
r1/cVafw314b+xwMyA5AUt388bWV2tRWaqTPN03T3TgNtSIW5envNo//5C+5cnoxRTN6d37+AHDa
C5reab5JdWgM/M9WSA116l8XVP8ZSf7tSJLAmT997f/NU7+rPtK36u3HoeT3n/ltKOmavzgsQ5ja
M0cEhshV8pvYxnV/wVDpeWjm0PCpbC7/ENswenQsZH0qGgkuH3xRf0wlDecXTMPq9ccQ93332v8u
ZPzthkED+S+lc1woP15AUBMRCPKneZbBZE3Xf1I9jHqfpDIRyi4ypAiNtijerIxltj/CcSLnT1KH
+ku/sLIe2RsEecza2U668iTtCA074NUcCFs6fTiM5uASiwrBeAZXIvZy3Gf8VBkKqOTrspLVa2mh
O1BtTb/t0tkeWGV3xomZIStxsMCUteA57E1qu/dOlxeXTozTrTq9lXWHzqZP8qdhUruXOscQGMip
YGGXq414Yx5YChTwCmsexYj1KBQeZypqCfI6Vo3d5l+xgPCgNboSqfyid9EKQQ/cdIYVPck43nii
fAEDQgqepN7sdNdcFRjLjAAJDDK6zM2MTeuxuLpGhCRHI3Mmd2WQreLgdigQ2UEPrt8bNEsvNSKA
m7FfMPYbRX+AEDO/0+NUL2w0rQIXfLwcKLjbu6XJ4jc0LQjCM71GhzuupxEWmz2ysBapO+MAF/WZ
U74m18UFDMNCbHawSqb5jWuU4s4sMBs3C9D2vt6xtRiZJiIrnKoRuYa5bGY9dc4aeD8d4WX5LuB6
oRkv3bNtadRj0HLujYWtIODGfoUcwdhGstEKzOL0KtYQO2EGqe+AFBzyjOy1dj9JnEq+GlusXQhk
cI6uWupV0ClL8WSUzXg/mlDhs1HDWT7mk/YldfLoy6DQGDSzhd658pTjLFHJowyx/Zogj2AWkTzK
WBufi3xp2sDyyu44k7B+oMSeyD/ghKYuvsZvEBGb3E5mVawaxlkZElOPJoH5/3QqFNFd9Y5j/tYu
WbGKe9FaGyBoPNL0bO5fCZcBdD9HMLD9vDVieD7Y6rcc6uklaXLjWY/L9M6TFn8bSqHuXkPMvx7b
xDxoejapfjLWyRaTWUz7XzehPkztdl606RITqxHYZSZelCru9oABvU9GUU63tlUGEL5mzG4K7rD1
LtC7oRDh1agJJ4kN+4wvuGIa6EaQRr1e5u9mUxveFZnJSlSF7uYhkGI8zKaN7zF/ZAyWnB2R9ade
W5K9w3rXW2lEyEDvr0zmYOQkhFyu9YNrtBhBugFyoYKc/qjVsXlqJ3OsVzzmm5uMB0Xa+3PJXf5F
VFp2jVSJ0djy8QhKpGbv4STi/+pKiwlsFt60ZDbDII8Y7WOlMpdCltOjgtqWMyPWaJJqdMFzayz7
xEogRcz2WXOzHD+YIwPch8xtkeDcCxba06oHt/oSRTStWhFNReiM7AzwGes1c7jeuh+JzsVil2oD
3tOlDZIKZwJudXEcGMhvIL9bfl/3VxLCQu0TIfh1DSZ5HffLJeqZ8uIbnopHEc1GebTHQc3OTtrL
wgvNRo7qvSn7uYRR7diVhW26Vbbz2D2ZBbFSIJi9nBLSmHdGN+2nuLJPNQ/yTTmQllOIQm6asVzu
2trV0YUVDK5cK2b02Bd3WCAZrM6ZCMw8S9eR4RUrKJtliIjbLyOaHBjeN4BGSZMcrvKdFCTIngKa
P8lQ2s3oRO3KS/UXm2LVJ5V6n2W6PxLr5CPVg0JpK3Mg2t58StiF7SJ2C4HGx7KGxNvfpqr54o1N
HM7kLq3qeVJO2G0junRO62VUnysg43QRSPzz5aPrJ3gbfIbRoB6yVB+WgChmda32yaMwksovsvoJ
e62zK93mnZiHYiVS/aKiLgojFHux0d3ac5adh7b6QuFL27QcINapaxjk91NqALkQzhDM6sLIbcZd
hhWYtHGGnu4WsnbOaLIq6BT6Fvd8Yp9aZqv7zugPeCHxT3su3jVjYgvVA95DGe2ooQOvak9UlZny
9hr5QnPRn8D+mWt7RinJZXSw+baPatzpjPnG6qKShbSBra1clUhcTRTfNwv4kIjrB/Wbm1rNXbss
3oUSnEaAEV1xlytivrW97sOpE3Wfp7F2kOQYrpSesho/j9Cux2xLYKnL5ffgqLgDLc2qMU9a+kqS
E4keOl5uCiEZCU9a9yhzxNSKxRRN99I7q1Nabomc4ec09Tdlh4GJUWt5PxVRdGfpEXryEW2VVavY
0/mavEidw1w3krdCRG8JfJY7vXHmsy48cUhRlF/s1Kvux7kug8Gw9z2roYBsa05+RX22eox1lsI/
kkxE8Ip5pXruvM+CoDoXWUAgR7GsUZx6a6TnxTd4KdUNq/N+lAgNBxPpRDf25g1njHIk1Myhp03K
9mKhVQtbp8oPhDWCOiCeZ+OJPnk3i4J7i+E7zNl8vHARFiSlqMUZejwNUmU7K7ABmIA09eyYvYld
OUMiJw3jXLiGFyrjgids1l6tqbOZTyv5fYkhC/Choz8PtOiwD8DpcmUkOZGsjC9hATkVYVg6flK8
Chut6VhhTLa3t/p52VZuKnb2wCNS5NLeKeActV+Vs/+pk/+2TiYw+C/r5Hr+qUj+/gO/Fcme+otm
OQ5xqj9UyJ5NlqR+hUM6mueQ10R795scHa4UAEHNdUzi0q4F8j8qZFP9xQBTiB6dbT7OF37qp4r4
LytkA4r5D30cUa+YzG2qdw/wlGH8pG8j4WeYKid192pbioMCGAPjo455gnD7D3zmcjeTwwe5rbDI
aiDgKr8xjLJ7yTIb50bk9MoZmI0a+0mzTGfTGKKnXHJ7H9pUiPdkYANMWB3c4QAYvwFZgWXhegSi
t4pgVj0t1jDfjV0Dn6ED8YsNPnOLj2larOPUju5TImqkubLoWP8PWOkWZiCMABH57hKPiQWj9WKV
ob9lqVt5FurB0rA/CMAoPivV2cVFIW8yT0zPQ9qaF+CbowzHqYm+DYYs/y97Z7IdN5Jt2X+pOXIZ
OgMwqIn37qSzp0hqgkVKIvq+NXx9bWNEvKVgZCpe1DjHEh0OOGCwe+85+1wDbzhjQuNFoNDxviyh
3bwCqxuf5gjkkKU67Mg2qXqrIHKbZtXO3k3N4JUtv7I7nvRoPi9ea2JMRkH57hWGcVuVKT1sbyyi
q9GwYP45NcOBiLwT0DWV7Vyiic9Spu+LGTC9os294Nw55DLsti75Li9QtaN5TfiEv+88FztzUKCX
UGYcX7NjOLoV0YOHZMqjfYRH+YRxadyLaq5twhMKeV/ExPXtlzLOPaLmYgsks2np3Agm90genCr4
rkyBjgBNtcfUOx+HC94DkADCrDkNYQZdtzMlrJSqIkWumYMLrZ3iRc2rbIWZ3r9y2K/z4h+94W7U
+SsRSqZDZoiOKiT0+3VA1lG1Jo+lvm9y0v1MzzfWFZSo2yrIiRs3yIy4Nmn5ipUfLek1OtyKnAbm
LM/5QPChHJzevzDjimZPvKh55n3uBWw7ZdhvomJKAaWX7TXjsXZN+lKDYk7WzDKmmXE5gtf+RK6f
ziGP5+jG7+t3okLUACZmaQBm+Hb1PgHwdVb2tOTTCnh0/61s2XYcUHXmX8JhTo9IkJst6trUJtJR
jq81ee03cmrHTVWXLuGWdgvAyW7snVkFFF5zYk7XS99F6ZdGZOE83i6Gn1RE2S9oxPaeOSZ3ExTo
G8bwysy/8+si64PHTmgK4FmnpBd+ichVVcmVkF4RXkUdY9rCrGirOf1IM3VCUqpMC+4Wxwg7nJL5
cu90c0TUCs2jdW8SSXoIS6AqRgW5puQJhXJPFpfqoVV1BamNBhJ/PKXMP6NsWnmlCQ8lYHbeiboA
DWSGOyhvGmYNpJ1UeSK7I7vY5Jl5YfUBnWkBK2uGlEC35kAgonu51MBMlGjhGQuCZ+TccN0HgjWR
EDiYfkss4USPlo24MtxKyU3XDcAlyaXf4f7qT1bRFtskZQNmz8F0OQB42kzoTvaNS2wGqoWluZBd
M5yYxBR3uPEcMNmVdPcyLdEABd3tEvNgZlX6vvj2I66Vlcz97DtgRmeTShkjGky7B2Ow8itUmhjn
Swxryeya9yDSWbV85gTUJQ7uMUypa4YK8SqdAKiNFp3KcchuGA59CZw2X0cLD7ZR2Ye0j+4I04y3
BRrGNZbmcp0mYnRX1J/IghfJSDOT+mpX0wOq+ngjRhUcvcpZtlYumUFbqXUnayDpLE+gzZ3WPaJh
KLYSpRY0dKcbzq5OkWl0ngxxn8uTDcMP+SvYHFLJclDFJNB4Q+890GMZLuqPgJog6lhT2KawViY6
w0YsMwiwWCfbiIynN9FpN7ib8x8AIPxDpbNwBp2KM5k6ICfSWTmhTs3pdX7OhOh+zYCgucLtm+wB
zfoXGQ5/LEzk0kSk/cw6jQeDQw/TTUf02DqtZ9K5PeFHhA8Wda62Zac8qGzCyBT9CPzxbR3+Q3ri
vEYuW14mbtxdp/C0v48C6TexfyTl9WQICZ0mlDreADibhCGqEf8m/ogdivj5n1OUW5Y7MMjV6USm
zilSeURikc4u6pTTv3hm5Nx7QGNvYVhFW0XneZcjfzmPS08qg3AgE+U6F8n9iEiy42S4T3Rukh93
9quts5Rsu5lI+yNfyTfrjiBj17wmNDNbz7gueapIZIo+wpkKndPUj1BISMIdL8lFDg9C5zlBBsuY
ufgsmYQ9YTJOD4nOfzIy3MerbPS9daTzoewUNTYqVFKjRA4iotBJUomVh4/xR7xUUZM0xfYvIT1R
509ZI0lUnQWxBWHq/FbonCqU28uDPZJdVYcpRKv8I9IKLO8jQ3zrkrjA6XKZKqKvcilS7jedhyUH
UDg6I2vRaVlqIuBgLVUfP9UNaVq2ztWKPyK2WJiaA2/0+TXWCVx27GAVw+0zb5mZM/+BT7FOuStP
btvf9nAoU+pz2+x7wsBIRQI5QgmTiWdlRDAZ0MO0yROmjbCkaKnkwJsoE8xplwoCL5iHodgOJoIa
aJdzsa3FvHz3+1Fuw0xRBqPL98BlOFQ4bUvobhSrYT+J4mEiB2hPPFq05SYNj/yU+WYoy/zW1p0k
twTkFhn1ppFtsv7Y9P13f/w3+2Mqe+uX++MnVZHIHv3cR/79b/4Qt36k7kGok3SKBf0s2tJ/uDa1
7hXMMeBWTGwfLeY/dsmgu036zsTweI7E9P2TulWgbkXsrb0z9JnZGP6jXfKnPbKewyC6JTzeYhgB
75V//8mAEw5QI0CfTVdD8T3iborzt5+qhX8z6fnUphafD/Bp0NPONlEnMwfwoTzHLN9D8MowJQnY
IXz/9aFcruSfNvwYHslQMNELO4HrMGD688koszNzN3fMc+rmSqQ1wkacr7C9A9/KGvdrl+pAq7hi
JycQt9IAW3D5u4r8KxTATVR8xxnge9F1NDgxKrR92EZiT2Lr8CPxgU8Ul0PrdIZzIWS9HPMuSMP2
ASSPAsfAxuRBNf0O5Kp76npAk2lTpUDcyAFmEbBKfKu+3br03UbaQDTvRtJjQVMhZ8juoaxqlax0
ytGjEVH5Rb9i7wgJqRysU2vWyaOa8+EiR4pMwT+qfNoVv4mCPVJRNwT/LVc+o+vpq1EJcGoGDdGV
31vtmtmTY187KNwWKFZBbNxPwkjw0NtjhMOlXvcZs6hw7+Ut6uL/rhr/G3S/Barll9OnM235injb
n5eN3//oj/ET+nZE7M5H9awnTL+vGeR7EvP1WQwv/iVhCqJ493zN5dcH5/P7+P/+H1uik3cs4fEf
WDFYZ/7JcuHqhedPzxiyYMt0EJcSNYAPXXwaO7WmTJsBj9IJuSzShjyP5Ih/NQ0tQC7SGV9EVHjs
iN3qLqmVbkRBcG38QpjrkpSorUnAzH3aZwshxtacXcc+lAKGn8D8A6/dox+0Tz3JNeBqSRPeuP6M
66YKA0eLi+DFKfrTFyPydLqEIKdXlZVf1gjybvTmcF+IIN6H1F97hzKoX0eFEW7ww8j9ksTtEcS0
PDPfAdmzdAj87IF45FUx+daFyi35lAwW5ZpXWOl6JpF4rRPy9qmhMVRlFd5VDWKzVWJM83EQb1m2
VK8wJn0yTe3QpoT28Rc7vJwnVGU7SiV5PYUz4XsmznjqUYxLR+RgzoGtpvFtqtrm3asRYNpp6R+p
a9of0cyeh4WxNm+SuB72vU1Dmg7bdEoz5ugrlaUKOXJq/UhFBe7QpRUNutYGyqcieRWJMrro6sX4
VkqmByvMn9YVZs/yqJIGfdzc3KVoovZZ7I+Pcd3390HQz/DqMMO/OaEXPYOYyQJwwgDMpIwQdy8l
lqTBL49gEz3sfyJpjzEbeA8MnNm+Nvhkh7XlTE9QAUAUDWX+xr6sPwRL0u9MJ0m+LYJstkS018YS
uaes7esTAdULCuocQZLrdTtv9jtr0wKxo6eO6hlZixVlzyAU2WJzlQY+rTC6ndXZ+YWiul63VSE5
0TmA2GSGwyXvMOOQuiLez02YP1SlEz9lfRJnAAhrm83ZXFXbgpw2E6qki8AltuwMMTw3IPxjNs0M
MIigGSrinFaMhcJdrN16eQTxmWIBz1i+2Fp5Q7P6nYkfm/6aEAJaMnnHPCGNSbeUlDcObLnLCK/w
xqUsX1m0ds51b6QgCWxTrbNiQmQIpBXokYuT6kvoEZq2CobIeUMQoac3tQtELqcNWtWiOCz1wiAP
ghhQL0x6V0vhBrdRqOL15BvIFgsokWrcyNa9Isdy/IaBMTuKFhbplEKA3ozdoAA/xvPFQmx9t0uD
vnwMqjR8NgoZGScwz026DUrPJMVUdAMJChOdD7bR4Ralu/nSB3kIIaxshltzKJuvrRLIsuvJfM2Y
lcA/U7266+g6+wcH0hudLnRoh4T2Er0de3b0nj9OVkNo2l/sUcQXjYidN+hxgtEf1Ido7bVLfqBN
5BOIIbwz4isljiSiBQ+0ZipAsDgoAazTzMk3ddRVOx8H/6sbxcEjHOk3QyCXlzWzaHOQ6odbk/jO
PWFWJSbRsGRQB69qnbcp3AMAq+1L78ELXAFBr4/o7fsNlFQA7j1Goks6SgAQ+/bW7EhfXREZ2m9B
OjW6n+QgGauXNfw1EtNHytvZqRMdBAZTa+qbU1aZSOAFORCLTZ+P6+Ck+wp5OoQwZs1rI6jFfsyd
5M4aDXdfJSKbkb30IZpSrxUvVhYHoNVZUUdLYDAPELTDuunr/EgF1VxBVh10T97u71o/cbiwGEaf
siSlRdSY9AxZ0UIkxNGM9dU3pvrr6Km6BWvud4dGBMQ3uUJ1107XGt8q10Ph2JnpeKMaxZQqW+IA
VVWKUCxwnHFn+HHzVU5q+tEwU3tRTmme0fiFxbafOrgxtssQZo3Ut7mOVRAiBLZqwqziKTzGFraJ
tSnq+yij4epnwQQ1mHqkwNi4kZQojq5ViFLNbwNdv4y6kkl1TVOZTkOiWvEQle6w73Tlk3wUQd1H
QQRoo4SATZXU6Hpp+SidRl1FVbqeEh+lVa6rrJnMZSouJ28kWy+nnerkafkozJTnlFRpvsqAJq/i
3yq44aOcC2eMVpaOaDbRrO0YerR3ssjFndRRziyLhDrreOcRyTjQs/KuCXz/bjC7kFlVkoZfJmzI
z7YBQX6FARk8mo6O9j9SpLuJx8pP6vJGDHNxg4CEGYgOnu6TzLkKIsjcABuxaQFrZ9nmlbeeC0Xm
ng6wBuBHlrXdEWudBqJ/HmRm7GAUQPTrdAD29JGFbYJkuGx0QDasd+uMoZvU7FYHaDt+K4+pDtUG
DOYzRtJR2/ZiqOvSiIZi3xtNdakIeGbIU9f34MtpLnPi36A80yJXrYtHhIbAHDakiDkptKilMZZD
ZOYK9pjCJEMIwLbp0YdniPawDCTmQltt8Y5xghOUtuZNk6NrcBvLvg6hnzgssll4Ny2E4sjUOmNo
jZgdLzTjlT9UN9HiJThnZPmAys+8DNKlPbBcePu0aY3rLMP0tLWsiZyGYIkRAjsJynpQf+gF55rj
iF5hSPXULU6ZaR+oIDiO5tB9acOquBlNdzzwPFEXkA1ICkqN1BGjbDQihFRKbEiCiEEj2kFzOyEI
QAqT2phQqcm2sZuIQ9rkzjXYwpAOeTAfcZDBdKnRi5WB/01USfDN7GxUIW7nNs8JjomveO6yY1cZ
9b60Y5LlkpGlhtsv5iWNEMRd60pvl4xpdgNWe/paIwjZZL0pX6wq8a8tVfLkxXrRnLDR0wOfJnfZ
4g+3qvtSBc+JVUas2DH+hYuGnqKJYNXHpzIWU/CSGGF279KcaW5k2yXdgeBX7CWLlJmL3JrG0aUl
gYNCIibIsFnRHiHojhc/V57gJXXfNhGqHNtnyBhLb1cHQKliOADhOo0mLOAWQP2+zbviMPRG/OzW
tpu8WpJHfI0PQ7jbdloA4a8yeqiLPJvmPI9A86MMgMWJW9ZqQYyPpTS6V8xTL+x95ycyAMpv6Thb
XwICJh7MJqpPTZM8NBgvt4XdFEc6P+Q6D2OB4nm+k/nCjGN4d5L4Ne3lizdMw5tddewgaEHiM3aH
F+9DJ+n5+Q2eme3kFMYlP4618ltidcqsb97txcWI0tdNBhQRtDNO4yHJD22l+lsbl7NaD1SGzapu
IVw/IOptt8ViLbcxsYwJnpzJLYzVf0uo/00JZQZEjP1U//9FwHdZDTBKPkv4fvurP2oogHnMING9
kHKj54mURX+UUQ6OY7SXCFDBz/2Wjvx778W2/yUs38Kr6zO/pNSipfF7MWXxgQFGOWaaFtZjO/hH
Ecg2o86faykqNht4iMMEFbGgxzjrz/2KRLXTQDgFyeZlCB82TQ3zTsTNcvapfXZVk/q4GmqICZ3h
hQ/gk/BIFGUInTIJT10LHcLLQYZQ8Jf7zFkIqR1N+Oi+nxkPfg220osJY99WgoRPE/XAtVnC10k1
f2aOo/yLAw5qW2uOBzKokBmIgyq+tLxx0zZMU8xIsHr2BWs9MSXyfiCH+W9UsLr785PUliugkWQw
myxE19i1P3WHUnZWYzXC30AANt8wKAz2kQKXY/W9Pi++90+3yM1vn/xzNqNuZ30+HtGmtgNy0aeH
9ql6hWsv5ijL6uNHyit8zzc9+tA8pN8bpv9RoPmp76XPzLMt5n+YrANaUp/ObKF3TIkpc2bMhApb
aUoXSuHDwZ+c3OPycPYqTsO7f3x6nsPuwSSgj9tUfOrmpcJCF1V2+XGQMUZVQ8tQOpoG7maYXYy+
//xormNKMsR9pNLagf9z7zAK/CkpScI5kirjZueyLZYdombGhQP52L8+1kc81KdfDvMJB/FsEcAJ
+HSwGXdUjBM9OTbxnDNni0P2jk1TaDSzyQwYG/r10A7m5QTI5IBtra+3SUdcyq+/x19vIM3NwRot
PG2Q9j79rLnZeaoYSLNp2ADEm7lT3UZGYfgQyBqZ168P9td7iOYsfE7Lp9vi0MT58wVuG4KteiI3
jrW5LLeVT1x2b/AE12geY+xSCZ0/rwzgbvz6uP/uJHW/KDClDOhbf1qXsiidyM+qU1JvmrEmUZoM
bHuYplWZYET8R8eiUcvnBwHtbH5eE37bn8/RoZtijjG5OQnveCRYysNaIlp1EZHg/PjrY+nP+uke
+jgWjTkuJa4DxzU//XhpQTBka3APLWqZzE1FDXXKE3v8XUz0H5/9T8KT345jk/2qWXzcrtafz2mQ
edfKak5wdJKEuMHqwEk5qmQENkKWi5OE9u6MvJMNJ4DrcIvUND7/+lw/3Tv6OzC4Z6Ej+RMg4+d7
Z2SDnRDsx3cgkGKD4QxCMOT26BwSf3WqIt/ddNJWf7Oef1zCT5fYYgnClAIN0hJa//7zmjDSDayW
0MNvQ/bmE5zn4iRtR13V7Kn3rV2XJAkYFRlNk5ojbx1OgxqJfS7n7+haGsiQSFBOWUgoXCQMvLXU
nKdwSY3fSC3/8Rf6d9+TSDq2Bp6m7f41e9QFSb94hnGA6iXfFLGSLdyAHLV1SKSbPJRGSioQ2GzP
2xrVlJ1x5uHYIUc8PA5Z5VwEfRAeUXrbV4EhO2+H2b9KN1UceOP+17/kX+9aX3A1wWW47Ejk55hU
EYDX7kiGx+ksVIaO35+zNTyGfvvr43x66rljsKLwk9HgZZgBk+3PP11iQDcLjS45VsQr3waJ7oCV
WeXq1Db3/tfH+rycfxzMIzfoAzlF/OunpU35nds5c8pyXrXZJvLDccNkeFijL84Y1Gt62wwZwRxm
7wWeerSfK7f/mwtris8TI/01bAThdNrZFPB1Pp1z3takIzRWeKBeaNXRyy0W0z6Y7ZqktXq5NWwp
3j4S1RPMl4j46xgebpJkLT7xAoRbB0DwFNBBuGE+Domua9K6XTdQTvDQk4VxzmNy7WMMbHdLbofv
I0LcL77KlzPCrxl1VdNKPcYnc6fw3YuxFSy4jN6tO5eu9T0BIuLQIx6+jEtAdhtRJwawgmm5VUSf
Dqu8jMfrAnb4ax4q8bYYbOM6o8ZMEcxl+A6yza1PZdEgZiiRhh0wAji0Ab1YA/68Vu8RqswhJryx
yLkKQvMboXv242TbdUMeGBmF6w5s1Xs+9s60KcBPxBjr0viM/r04OS5Li9mOydsQs3hXXeS+o44n
WKks2DbqoF74KFMSRAPWY+nsJ0ewGSq9ufvue3j0yrTxXvxmav079Cbcbzz9UbbLqoDDI9o2bn2r
Y+2kNem9LKiUN3MWRGdP/23nVnwN5eLKbpIJ4piX5MYDHTJ15j2Tf2kaNV1/XN5QAv60yljc1jbD
NpzLXh4fQUxJ+2SJIiYzJChoYAA/rbfex2o1mOqi7Wm+rn1zNr6SYMUdWYkZ5FWem8uBAGGuncJ7
C6ZNiPgBE7jzNLQC1olFG/7GzixPCzz4nIkmyFn2CLuRSidvrQjAx4RtqyL8ayBzV5D5CB2ObPvR
L0eUz4bFtS2gYr6R6mPtzJYMstRtDDzWbgdVMEyK5ZbEoBltQdbON2Js5utEOWO88Rwz+ZrLnqWJ
BtYXUwkn39r6Pizo6Z5IvJgwYjJzSTbLbLKBITBi2ZVjzr3kFf1CLqaCSRRSeilofSMgTtcQWB8L
9jlDrNGXKSdAHicBiyEYftrQKM7r13jSFO/Z5+51NSuvDZE3HgaYGFcIlo0HifhKm08cdY6MPD1l
fr4NFmwhc+vM15WRN2ToeMTDTYBZiFp218qoWthjcXIUflteTBGiMtR3yUZanTibdrmchkZIuhlE
TUa9t60c7R+RZXZWHG0dhi4w/8XbZwmZgk0ZznvadPaLjyVmBUIDZaFCsJcN8LyNeSFpimA4U5ag
Y2aE2HSJ8f1yVelAJON1EpXqlJrBLo5RxqFtrEBG2AwSDJwO9PWDFRig9JRnfrvGl52TMKVBRx1J
ar3rvLReZ58ZyV63M35l2lfzZlSkJfLCsXdukzzKUBZb1dXWBRPstRhozdR9Oe0JTRVr4gO0XFBI
UOjkpCRBfNfF6i2ordd6MLptahT2RjE8Xlm4vo4kWT43WgW+Gu06X6vZ56021NbXwnZOi+0TJmcl
V7FM6DE58mEcwwtiGqPnvraWbeyo+RTnBQuwo/dIhaWuZGLbZ8wGza2Z5N3JGEE/LIu8zLxGkU/p
FKmHv0UvIlH3A5FgfVBmxfCoDMeQflJkpyezcipzFRqRdzm4OV+oykGBrUZlLY/u4tgkEOX0D/sR
lg9yv+aajZJDBqFkvWD0lT/CjIwecVdN9wRHsH+oOthLq5oIuHMGz2gbFrSmnAx+VVowoyJlCJ5B
ExQclF30mUH+ne9O0503KbW1l2HY6vcPwraqBtXDqLG46Xq8Lh5PGrEdhsNWwMrI5yDg4xBlPhHT
WSm7tQRBxFJUkoPjMLKDWhF4hzql9Bm4/0jcUOUuWISzH6bRqddtbRXXnei/ePkCP2dC+uA0i5+u
Izxq6aYHLJnu3NRCUld32a5MM1f3iLsd8ZjRU0+D7cIe5k2fhMwAYe0gHwCs8tWGy0lHn7TZZD2y
Th7LoI1P6Lkw6lgTLf9lLLgxU/YOlAi5cZur1tsWqsX5jbRMFOguB6f033tnRhUpSxMiT+F6T/NE
K2svXB3BN0zIU6uB/RjEs0O9LMHVbDTyllafWttVVa+NvvEOVNAB9F/TIlDLHNofteX723pK1anp
7bNXOOIchC28G2IqLh0XlBEsDw+zTB7comeAgxsyPqX4T2OHNkVrPhgJHBuTNLATPyqmIxdlMy9h
9LXwrpxv8yK6Ww9j2nFuyo7UI9zhvuQWQDmpk70idz95uGklkiqSvhPnMcNkdwPs0MbFY6bHMG0s
TTZNNjYTtGYMzf3outzYQXmWtA/WYRFYN1GTA7BuPPtSx9mt2hqYW+g25qbwp2qfi6Xe5Uvnvw49
p8RC06zHbkrstd8T4UWguevv47G0sORNJnCILoy+lGK2rwbhV9diARuB7qciFhIQZLlVGVGTuAnH
fE/muvfiZpImTtVEF+jy/AoPPhFOygjUj55y/JKJz3DbOwaEB4imo042K3mnE/rYrstqdK+o2Ot9
VngeBYBZnXJTgYcc+/o8pUV+U0u3v/ZJuznYTRcDDA58co+X9jj5EItGOE8XVTOH53Qo/b0TjcVb
VjYeZJ06aJ4cFOM7KdPsPXALmAe1V1dH3Dr0ksCJffG6+mvBR2/bpiLtNnAXmBZduIyvonZSzGZG
B0WPvKOMl6vo101c4oJPMSsCZUnWokq3/OLJNiusbxNzs02C2x6VdkB4QhlF6uwFQ/XmmeUIZys1
Nn7AO7Ahu3WvXCb7ILD7G1OM3VvaZqzZsCALYEVBm0X9enSAiriPvRhKr/uGh8GHQOMQwPUeGxjV
+oSxCg92X1Im9cZ7I+PyPLu1dZVM7vBoROH45rSJ/xINAVNE7YjMNzMUIpfXHhp/D7R2WZQHQzrq
ZFkkzjB1HkFno58UWQHrytfBg2mTAj+bMnPNLiq6UpbyNn3e0NWwmhAZPIF8fKt+PjhlKs5EuecI
lSfeGThfmf/nwyAlu8sqhqeZNvPBDLUUvcXDuekdi1jOhMSrex+dAMg0yNFH5ta8Rky6Q9yXecDq
0y3GAyNjsQsyvPQ1L4W9Ler+VC/J8K2mNqLCwB5UQlh7b5g4fg1RMOW6oyTOsVdbsOusdj6QOB5+
Ua5lvxpWbbxbcpguQx9XlVuS0mNWfOzszMGjWSbjihDU9mtYOwnbSRGsmy55ZGMcbnuCHpHyNnfS
/hJFC9PZheWVWCRuquKLcAl/JEryzhthoaYeSdio4ggKJjWyLdFzInYuVjObE7CD5BGaJbnKPjU2
MkunWgdz8pblVkySInUy5sy+4lWpuS2GtRvk9KPHbbenlie6uLWCXYZ1hUG9PFkd8zkzGVGiuMPO
j4C1IaU1Nl7I7SzS2bxQLtlEi4nLgQ+Oq8HfW6rJVkWhSFvsk/m+kcxgrMGPzmk5vhs1Co5mAfsn
RyKGEhq7W+YT8ylpVX4IBO0Bax4ZrtbtsK/hkb8xAQoQjTm8ddgIEb5cOdisk2ZXTD2a+n5OLzNz
3mdwkYhYi+c1RTXhkWDsJynIOXJmeXBbcDmiIK2tI+A0B8bFC6IKb2azE4T6EVLu992PvjWIWyWa
aG/KRPuZA0b9RrFrVS0J46Z3sETiiBX3FqPLayKdXQXlnX1KcIXj81QYzctULAzFwhNy10cg9WeW
XBpGiEEuZLu8p030xQyCO88q9zW76XWZAmUUybRfMpqUXg8xk/H5mkERgS+G6T5WmsQoKuttDkw2
VgQ/ENBsHXNQP5vAErt0qC/m2JvQa8tvxQgUyiroamOVoyKIpmF4Wuzl2wzwQ4ID2TVgfqe1ClT0
BK05Yjba+tnJaWtM8kqhvE/svblsxyZ5BqjeMcqKL93mUfjj8ND4TbCNu+Tes6P44E1BBt56HJ4N
q/W3M0STw0gNczkMrXFoIdfxmCtB6HXiPQPbLYmVaSQ0tRhMdtJI2qNTqssJLwBjXiFQ36Kq+WDw
yuWyH12j3cXFfAcyPPiOY4IBvVHnNHRWWdD5Ym+N1mRf9H4BfREn3zjf5FarP89qsvQVY4+caFyY
Yc8Ut+eO9qaMmShdTQfWj0hBPMEtwk6SsR86ePbgGVc9cvtk05E1ipIooGkqu4mSE94oaTNW+OJH
WfjehZIHkKMyYnCxk8DV9imkyL6oKIsibvthU7G80GfSMw2ML+HLEFEghEZDjUF8KT7VBT4677gv
fhOqswHTjtgBmCi9aqS4Sg03Gbe9BvMWg8eyNDF5XYPlpDoxk3n8kS6EMKRSmZfk8S47wjZhpWcw
kdF50eSOoM7emZ3bo/5uqUSiZRQkI07SPffxqEveoK/UOnbr7qmBvEngpiHFvjbBfrO356MhbBlY
rCnQN66KCPwwPeoreAdfZU6sd9Ky/UOMUt+QorfOcKUcSzKJ1guv/KOVdbxIOzs82bFLU6CjyAez
Ro9AT2o+jjfWDulClWyPoSQJgDoBgxPY6OeP/wKs0boTkrK/0qEMnusuB3RK9WtX9NRgc2vRJfDt
6Zpse4zhFJvMepZS3gcZFxMqmQtqtG92H41iaKCMUWZCo4eMvnFeJDWckSQOgAjxFQuiME9y6cu9
LNzuiYA8TiBJ+UTWkeW2o/Fy4ya5+VwMgl8d0QTfeZrbY+uW8002s99dYP8clmwgRKNWqgfOyXk5
Bb3wmnzzq2aMayjQKm1QGNTU9sOQe+1mzMIpg4JFV4TmJYvBQIhcKHAlV87oNscsFEXB/S8W4zKo
ovqV5l+yF1lKR9FfLoK27fAN5QGIed4duLCJaK92fTZNzmVODsOVa04uWeELE7LFpXlFFuTp474z
wLDvxpRfwF4wQONxZXDbd5hHRnhZfL8Y75xR0l3DxuUst/mgr0lOsjj+x+WW32q+qjzw3pIm5VpD
Ds9WaZb7SrfiUL4tZ0+FWKVykiOqKll20uEO6B3UtoQf6w/MU3kfWYGxDeLRB3+Ivb/3an8zl554
hpe+wKB12qNX6n+teq6WKWduWJI/1Xnkg7ZqaQMXspghnmNwkdBvekC2Scd9Hxtsr8FrI1b7aDzB
rgrfF9OhqZRyN9kLH5rORvVKK7G0cXNb42NvaXWFOYWnEXXiaxgTnaLCmEfHiHmEHXtgNjn14Sms
zeo187r+GDSzgRCxG3OBOyEPzTuKA86wtCTtrzCKSE33Q0JQgjKxLqlb2idCfPgPBRwtUjW5TIRm
WndT1kOG0A+s1WXx92Ip6lcynDn0PHTjCcpWeOxpuSIY9xEGLEjFIkFHrm/4u6CFecbi+za4HRI4
EzJj3dffSJwOsOgRRdONbXgSPb9O34c87DNPYDiogI5FGez7lnTDqJLqbNMCP9cF7P92InSdiNfF
vMghpVyXtgxPbm7zzXsqH3dTshzuhe3S/GAs6m9cfRdMNa05t3ZpKbgIp9aZ31MTTsHAXeIt4i1C
hY6ryDcqyPQ1z3TVuuGmojqFV8L6GDhcKdzmxgPyrfDdC2tOOOj1PdgKgHnw08JTEllEQPg4vA+G
pzNafI+yz5fx+MOX1Mlg3cz5uQOu9nUefQ19Z0Pe0kqto23MtoI3I6kgZM6O5VU89cNDIib/ez06
4XtSzcFpdGOyBKOJN5OTTM0OpDV4NQAb7XEMmvAllToeokPwF268igb3Jq+TP7JA/usw+RuHCVMa
h+73f4ann1+T8sfPQvHf/+J3kYMkZpBkMUfaFvMB7j/mB7+LHDzsJT7vD9wdJJT4GmH0h7/E+5fj
+jT6iYrilYFk/H80Dhi0UUV4Ll1xM2AggPzhH7iwPw8VmCZQMPM5zKII2pGf5kEqAK0E4BYFQbhV
wdZVZ/R5P12Nv5/pM8tD5IEene0jXxklxZ/nFoyQ9OYwWA4jIuxs8dFCA5OVXNL/ueb/H0fRJ/qT
UQZb5zy7MUfxyq+d8bWaf/TuPxMn/OVEPo0nvaRyKN05BGkJnrglgKxZ3n59Fvojfh7PAbj6gI0h
YiHtA7Hqn89CzrkFN81vD5ODEnA0KGqSurotiub/cXZmyXErWbadSk0Aaegbs/pCdIhgL1IkpR8Y
JVHoO4ejHf1biMysJwajyFJ+5DW7eSU6ATgc7ufsvfYOuH3xSYPl3cM/juYRqklgJVj/kyfjwG2X
FvDQYKoi9ia0B/ykcMZNHtX5+uMLOzcUKgu8VBZBQpzb316Y2togQkeNC4vd6GFMzcaP0l67UiUm
5I+HOu2sLvcQej/CHfrWjHhyDzHZqBPoOhGUouwus1wunMkUHP04j34TjcUOE+L0t3ODQXWIXwZK
Jou25cmgVhJqugLzJ5gy7iLUREAcaIwppvCPj6/vtHu9XB/hory5qBxs0z65lZmh1HNdKyIoJgJB
/DyELqg0brrPdHXE8CGa23rSRiivc3zV5eP4yfjLrDidozpoNbrIeEz0U/XBFJl1rGZRG7gFSXN2
yQXazfD144tcLuJ0EAPzl7vIOaC16W/ny6hVcpKeLgIpG23nDDEUzMgxwutcV+dgnrB29x3G4UoU
Yvvx0OfmD8g2C4UZaxZemrdD41wbtUg3RJAiKKT0YskI0AsacUdRwRFxxCTKPpbh5uNhwfAvk+Tt
RYO+NblYnY+Cpp3qzRa1cBr1jSDephQ/K5QfAyFiBM5xpJ0DK4Tbht6VjVPesTtvVTS/rcEjoNix
m8Z+2CW1EI96jBcC2mebroV07nSr6K01x1DYz3g4KAwIdW3Isd/iowjvE1Xn4OUUXfowLVV0J3XS
i9bu6axV1AndGuKV20Js0/qgS8UKz3WscgjV7HWmOPEVyQGkjTdd5duJIPdYdJwE1Ny5UN3ZpjWM
09+PrSm+UhvFZuuWT6tZpScSKxaApKjomKijzNczoTiXnVfMX7Gn4HOsYxCtTvPTJhIGmUEBE1Zp
+nXrzMXO1NtLM9Pl17GczLsh7LSdQrl6U5F+wQkHO3jeaeYWPHoDsbLWrlyKexv40CNJIGP/xXAk
P4S94CWp09Omml3MUf3UalchsL6goi64iqouvgvTfvjpSXBU/WzADbZDfPxOnzJeMr8OSGyfsQGJ
dA3kfP6KLsEyoENpr0KMSr6igy5/K405xqsxzeUjMRXkEYy2NO/6XuUHLTcYAddVRYVO+rRkAdRN
lr0u6lBeguUwMBkuROoQ5zDUDNC3VGvJf+ryVLlOI/NVYnZEqSG7X+k8fjVn/dWDRPJt1LHPm52S
PMsMooQ60fPxRcyLVA7m63IY9vx4aGaU0qwYKX39kYrBLB87lZ9XjPweKbnUh8Kz2sdkmfpQcp2L
wu1iNuNDuDEsoe26dlgs99CWo9Lo156oxXZAukCgpz5TD8aghAVhCjculhHO4LkbHSz6dcGs2Qyg
z/aqaVK5Gwo3wxyU9veE5HX3Evs4ZSaPSIIMftQdJh/QGnmYHVC0gG5Sqm7TIxq5cT1uJ+kTWrgu
aOOsdbZN13IgTWGf0qElegwuLTHdiUaIu+AgZHZhRF8+wd9WdtnoAwazbgieS3dxhI9UM0X4g8R7
EHGjroTX+uDRXspiutm+qZUd6Q2heTPFUK2JYLdX0GTMAx6O5rJRlrpGMfd726vt21AxlF1bx8at
oxXR5WBasHwbjkaEX8EXs3qVxiu1R6xNJP523ZiPq4xkhR8S8YHv1UMlfUPplF1FJ/i3mWbubyrb
ctVCyLoQEH1+xJ6qbaKuMaHywb/dKK30aAV5y/0I4S2stXn8ldOmJYm9H/NNHCFTwH07BQXoy8s8
iswHygbzJpxcTOwGZIGd65RiZw3m8OzqYf+9JFr0Ti0aNegBAdhrsxs50YPrp0dDg+OnlgE7aUCE
X3fGOLwIolOuyi7ybgjuMh44/9NObluqS2OjWReDHk23Rk9NKKqFe5smonzBKTjciYksyjGN5fXY
NvalNnKSBj9iXWQ1BRitsUjPnKR9X0+Gu5bowkDfUaRfWSqpsX4DX4YkLT2Ud2JWndIHk5dhJLJt
a430p9r24aCiObdl4cd5Fd83ok9/WbPdBlrPIkRASbtjaqBbgOMJ7rFud6jEwfy1dYKHiD3XplPN
5iIfbNCFcdXEDzOHvciHhc/PtMLYXqcejjfUBPOB3zZ60MnUOkzZ1FzQNpxWuRUmzSq1S7jIVpF6
e5fDwraCkIIYICIDllyhraSMAGUgUnYizhIAKjZc6hUNAipcWEo2UOHE/p8FpbhB5x8Cr9g4YReK
jQ7hetUTIAY+s2KDo1MguS3ZBPwApoDBsuqzuxwEBIB5Inkkq8B3qMczGHzHCQCD9a+OSt1FR3B2
cSyXDFVClKGLvuqlxTX1QzolWoOcY/vv1kMcM7Xg29ALUutaqit6aVuQfyiLIBgjunW2nKUAhpgZ
I5Lc9G7GSZQ5fIRpumtTi5am7DIkbX+KqhRg+1U36RzbjXypqWeyfSJ9qV1z7OWPmoLc7WNe5rGS
p7eR/oWGEKdeM64e+6TAILOkglKMCzfJrKkLlA2CCJ6qlTou5/yqeyHMXe5dx3YzP+pArLthhk1k
WFwEk+ivPfpNFKpiCCBC85IrOxv7K00BzI0PphqDirYeNgTqkHsBMw+quNsXB1hFlAGIA5Dd0h6b
AwJY+YVVrN4BCHf7Xhtb9fko0kjMpSh7VHJbtUsq3bCkTc51x7AYf8LDOLutrwlqWcecxjqxUXMq
I4/eNUhwqxwqoF1uxL+OxaBsKVQVwrYuQhhA1CcgmetNRK4DYVTujoOo2Bu1kj0OeDR3JWmx9x5p
exsLRCTtT4qK0bF0vHzsWo/mp5JSRh1sCr2GRtWk8ujExpSTbw0xmS9a0eSbsmaCA6bNMBYTe4p+
E/SKqZavKd/wPZKP9qHN7PmRiRTd2rES3ci08+7LlA6ubaIbT0Rd7lxh2M+Ss6gEg6sTdDWUbMWP
RR89VMZbQu0ILVTU/rUvQ+Vr4dQhxVvc+mtXsf/1nDLc8L8nlV92NI1hq5q1dk0pVHmIoHPcAv6j
qZjr3UaxxuRb2bXunVf141ZRO+sJQ7H51AvFfEqterrmS2Vv4yZW1hNZGGvKirQPwrC6miNFfKlI
ptjoAm8PhNvx+njXpYUop2pdTD8LzLEsKz58bXpB5IfmNxVuqrKbh1XFRNyOEAYvHNqnm9IjuqOY
pLGpwY1SKVZNXmLHmw4dJbSb0NWiPWofOq7HuTy7GgI/xXTZV7jmxQxe79ppy3BDBzOCxQcd1afk
k92oTVrsbZpKz14Y9jsZoqr18bHpa3U2efwzXoWsreYrraH2HQ2eQYTBRDnPmrWlIonaKZvGaxaF
aa8TmXSD23OGT2+B8kPsMj2qyPosMk8AX8248Ki3Z95lDpwKAq2T3gBZVLadQd3b7AraBwMhoZoz
0FIQ9XjTOC2fbicuoVA1FVXJcS6cbI0vOYR9oGGo5NvU7z2BQsEPzZbetyRTYYU7r3roEKFuOxYc
9kD0gi80U5c3DR0DOh52jyGC2u00aLiOkI9tUfqTqEAMiPLQHoPI3aJnx2zCdst7GgBq1PJqSqtO
/fkoy3b7hmZfTUwkRcj8UaXLsilqitKGl2g/jjoos0DbYg4DgZjwKTpAW5XhK+YiF0QwskkQhtPg
RuonMsc52IM5bVw5CVBZJDL4xtSjkSs8ux9BKCLi88vWmO9Um04oJOWcsnHIvzyYZNxI36Ooe4k7
C6YTf/Q2NYA/Q/BtwgAXqLlLVGPep25IXBU09eWKbpx41FfUPeNrcmAJI+2S4h67tNggWyk3cx0r
O872uOcNa9K/T+XkElFTNvcQetDJZolyQbP8tqsnLPomLUgMya9uIx1M4bgkO7rgeTqFl1xGts7V
ipXTilqxJTl82FRUYHdhSMsYW5u8QPcnUIY2qrNhhxjToybKR8bTrU4ZcpW1dvHTKZWflPtvRjzi
W30cimXf1uzdGNilMycPQxXPK+EqUcBqteNG9Cu06OU6QsJDC9x9VkoMLzJF1QKMugnX7rAgAQ16
jaorkddYNVRpp+Z6y9oy2VXpBHHAcKL3AZK+jCMSnqNyYyc5ou7K6LsdeQPx96jrrSAbNVR+U0dU
A6FL1X2NJYacz0ht0NHp8UWc2vVtWWb1sxJlpc9XvfiGiJM+fO8gDtVQyK1zF49a108zMTpeRnBp
3AVKjFt6Db7fvMXjOd+mpDfd12CtNoh/HFr/o8CUi89vMzrYdUNBeg6GyXTbNxnVODVPDlGq4VPX
JDHbYi4uSBIwaOnklifWQxUZA93hbsyyi7b8wfZe+zZyHL/SvE6qK6ETO9Y3KV51oAnDbThP1V5O
NJhSJW630kUNpRcFZvvMU+jLCsFTXI+h9cOMzWZY9ZDrbkxNpnelJatthxvqmy3YX/mjFuvXk+vJ
b1keOwfSG8qncHLU0G/gLD6qyxfS1oqabpcbB2NZdhdx4ppXcdHKp1ISO49fdThAdewvyPHJfkrw
FAjoNB4u0Izwtnfq4lfRwggkt818oY9a6bwitXPQMt28FJITuI1ViD5HX5qcdVuz20yKNL8apVNs
kPZotLD6Pr6ulOk16x33Wa+cEj3P7K6iKJ+XnMN0lfbF5LPHm+miErPd+Z0yDmsbQ+0FQOs0SOs+
h5nhqDxevraHiVMFCnJj9gfNXUeAHNZtUjwoOS3pUlLQYpX3qdm6BF7Qss60+kkYqbHObFo6CEac
poMn42Gt9OziocqK6lLOub4XAvEG+/kCaZSBXKJ2O9I+2kEpAo5LtvI6SQIt/AFUGyZ69xFDcAnz
Ej0Dp5jB15Uk/EojRGISdvJbtorpy6gZ1de0yZrnuqtHZ1crFv3pJGySbNdXCyYWtDMpRoos70xD
G8rVsT2RCRsofSeG9NDr3Ws0uLTvqexejp5bXhjsbH+WtWqvJuCba1vJrueqz8lIMZR8J1EbwmJI
q0tyvocY5XQtrykERtd4m20/NfO03cAHatD6YU1tRap/4f3/BfANbh/fNM/vHGLBjFASuFS13W2G
j2pt4it6HEVr8OHC4KuVRXhH6FT1gzLYdzNth+8IIu9ncPvm1qHlslbotuBDnlnZa8XAYtvl93iD
B7lCGiq+WCpG2FUIbMGOO3U79z1BTcz4QHErcxdjoL3UM0jfPiEo+KMB4wZAoqMfdJ+A/bAS+pah
ROhNRueBow7fE8TJ35esFvAH3pM5Enel1iSp8FN0/DKNvDcT8xcEBnHTU9TC0BYSj5ihe+O+TemV
583DjshC7hiQuV0TpST5KB43xQidJ6ePzYekJzAx7RJeWOHF/lCyp5pi29taoAqkEeu3nEEeWZCz
m7GebYy4SATkIO1NnZfhS+VlM4iFwaVMaKTXNkz4EhkGpxgd+3YwYoNeRf1QfinnNmKHq1BvLuRe
ulNxFyaKfes0arS2U1u/JmHP+K1FOIerdKg3okuIU4GGeVNaY3yZW5l1b9aoGhExzwBPv6WlQsM6
a3cFy+2mr8l2muWo3oVhZ4NxxFBQyazaTb2R30tWXL8j/G/jeb26E3mHIR7E8+io9sGIqmknB/E9
hoYRpASNrehQjgcWUiUgMaa/ZCvnHDANR9dt1GTsf6vydyfTPlnnsv5hoPv/1rqyQwBEnkr2o1LT
VCXnsgsv3CFM11RLBiZbqz90ujJOACF0y4PaISJ9VZUNsUWGIEJv25SUkVduLFDWTCJ/KAuvRIE0
ebs4WYw8lLAeUEC/jiP6YnVmqyIaQxzUefjpWJwarFwviES0OCQ1iIlmYmT2ReJpC/o0UNCkHXj/
LXiL9mOBmG5lhjBX2RXma8odP1s9QcQBCwCFE9/XaRiCbrRfHI4gYzpfWkK9Yw9lUzmjTKR0rvbT
9PLhwqwsY2M3ZDKrGfjSKNSC3lPC37FtWLeWquh37ej9bkZTeYx49b4SSC/itdVWhJmi3gPR44Ly
Ucgl3Kne2G30hPhXW0YQvvEjfOJRel8F1ek6qXygKXHruH/f1l+N1rMrJ6H+ClYhP5BK+xXqIzgD
m9Ot51DI/7jueq4zgVEYbw2wY0I7TirNkWhUDT0Qw7XSemj0ZscJYNw0MGI/abe8M9UslXtQbrrJ
NpyOi3paWQby8s+itj13w8/2WKSfwu4XOMrRV0iQwC+B3sV2Z/UlhsETSIJH/4PqPZQp27FNAw/q
u+6BY8gZL4BAlx+Zdxa5C1d1RJ30728qj3CpYas0Pk/dtSaelM4s6MEc2yE9xHnUxdMIUyatP3l+
59oRJsIBAH2U5jApvp0u2diVC26NzhJpy2u0c99tt/r+8eV8NsZJdyexpG7ztgK50CXxLGJnusVn
jrfl4b8t/ut0/bCcY7YyLefd5PBSdxC6FEHNB+wq6lT9oFcl1fJ+SJ5jhVYLEiV1oVr269pA7YeB
77PWzvtXD5AFlis0i6rH+WW5D380UU2rRj5YeXCVNUivspL2Cmpmc5krKcqf2ivXf3tfj4hEeIm6
hRf79N1r2Fu5E6afoCjJuzLt6Y7kAueT9eT9C27QQychgPoOxMaFvfbnRXmRJgkfyJsgkcQEtDXp
qXgKiFmkoPnx5ZwZiYsgNMu0NXxNzsk08dokAVDiVgFLG6olpb0ALfRQi/Tx43HOPCbNMYFV8qxY
uY7RQ388JkJWM8MTThXMiboR+Yvi5gSYlYvg6vDxSPr7ZqPxZqiTZiMHVXtxbmAV6j2qd6UZgWNz
/hlZgiWrL+evE/jgHaFLoVg3pnTXqkCTYrNv3chZl5uUFtBObzlLF6TtkVphIviy3LQ+SIN0pGiI
56swZzNIErCBWJSSMZsrucl1MnTgjuTj9VB1lLEmfLsrztqpP9jJ/MmFLhH2J68frUyK+yovgIZ3
5WRthoasGB68GSx4sXzyilK91nr3C/FuyUsxd5Bbc3LnEFR9E3jdtw5xOjSu7L2NLyixaM9oTZ0h
Jv5akJC7kjaRx1XxpR6gz4WcLosqazYtInGwVYDVQ5GCPYvA4fqih5OtpEq3Gs3KDGhwDWsp8egx
TrrmHO9cZiZahpSEWFInqnjtRcNqdqJxTZ4NCcVupCtsHudW/eEswq6PZ8CZuca6BLsQYCcpVs7S
Lf1jroVFD/sSOHiAzq+97DXP2PPUxyAiC5AE8dAYgo8HfN/5JaLZMU0LBw8Ej9POL56Evidfl1R3
V5o4eKti0wDLuyQzVe5Cl9zkmPrLg4lr8eLjkc+8vrS1VZuASzQr78QXIpp6Je7sEvfgND33AIO/
NxR9HzCqp68fD3XmIunyshpx4OF/pz10miNsOqeuDIpeUBrF0EGq/ULlxmoi9nabJe6qpcs2+YNO
5e7jwc9cJ/sqghdUNG9ICU6mOkG2sBGqsgxaopF3zVA+RIvX200n8dfbAHNZpDQMvPAY3qUIchBs
I4yjeYDl6GmaymGtuyNo99ww/nqast1AMIUwChnGO794veRoR32X01zsYK3ZVF+M9AYMk73l9Pnr
b2+gqRpcGKBNCAzku719J6Ikr0vgZVyWVRgBdt6yopFAYbfNF2zhx4O9fwEZjK0NWwOLrtbp56uh
QRzbXcGVKeZDbChP2NN+paPxgCDwkz3I8i6/3YIwFPocm0vj83J0Y//xrhNckBD0SzcWW+LGoGDi
VRYhTnk/w5nEzZPrn+1Gz48I/wcZ2/LSnX5ezNpxMSRnQaP1h8yrX6pJezCWvHNiNHNiwfTLj+/m
+7kPGxUykEoyIJ/O00+0BW0F962TBUrXHYgVDkwzIwVC/WSY9xvGZRg0MsYCmADd/HaG9K46Jgk/
OiCIYzGEl+a+Hvkifnwx71cRRtFIa2FlBn1/atLHITMStaBlgTA41nLcQ1Pa/XZK+y5tJF01sv+M
qfpkldTffykZlYUDfTuRze94B4D3cQDEqKo8Cx/7kHucxcs6Q2bu0aqbSzpZ7QQGzccwRwgTCa81
tW/V2cmxifbwlAl+Zls0T1bzBSEudIG6ZnOwbAuICLYu0MbYXz0dyAOOQOuT3/7sg1mCbegI4Bk6
fTD0JeOc8iZIy4G+TDp56UEZKXZ8/GDOzjJ0lY4HJuuIAH/z0SzMhs9IVOVBKZ3cr6o+UDPtwXXk
Z7uWMy+sRaIUqkrAE5xh304zy8mNsm5KFqKxNuhmh/F+tNVx+/HVnFuBbLYA4Bc4lHPv3o4ygy0a
QRNmKAhwtPTOQte0OjT1bf4Dvf7f76I5MyIT5ZOxMJJOT6h43+0e1UXG2TH8tdw7kdh3hQifPr6q
cy8P0cA2kGSEbCBY3l7V2JJKM1e8PHliubfZpFFnD61fVFyrrYgs9+eQQ9hBxfIv6Pb/yjY5t+ah
iDXZVyMZfHfooX6ixobZZ0EU6TeyVHBQRNs6fazT+Z7levfxZZ6b8Bx7dCb7Apc+vZvAENCRYV2G
4VpnOxi7zt2g48r8eJR3vBb4Ryo30dH5HBnInJc59Menw+v0sbOouwVuN6iPSaxWW+JuEKWkRp9T
oHeGr6nmViB8ZX/TTGV2beWOsQM4b2xmTGx0lwiA0Bo85vgzaMp2XfrZ6VY7e+cdTti8mbDMTjc+
gnh4aygKvjajSa1QNi+aXMLtDbfdJ477RPwOyELyTS7z0kges6Fv9/Aev8e0dWd7cV8OhbmniuT5
9qQQ0xxzHR/fyDPvGo0ttqCOY8AWOP0g5g6/QzKy3R7K+Vc9a3KrAqatQmCs1fTy8Vhnbod2FBpa
i2KVXffbZ6ZDn1BN3NDBHGq/VAoO68JSX9qJgAyHBFBMWrb8ZIdx5qUDc65hO+W0xUWeTJNe5NMo
oorLS63nOImgcdC6p5gpZt/Anfm1EUOzpiXbB39/rTDfvKUixQbxdKU0iZpJhNvCPkYkhsePEFeR
3yFLJj0six4nMib/ft/GgEsZAHC8x1J2cndtWg6t2VSBokYgirWe1mRpyLsB6EFQ2BykP77CM98c
xmMPtcQOs1k8ubVFKMw4qbi1Yx8h4TbFsFabqlkbyOL+k6G8JfXCZsMIruvtpdUERMqi5IimeVV5
a+UNbk1H2hdJp2mfLF/n5qjBC7X4EBbJ88kc7dHFgJ1tOKsU3QNUj1fLIvC85fklUXPnYmr/68MR
CximCx0QGTry0xdQGym46+1cBnBDEfo4wxfRiXVNHeCTgc4szGiLVQu+EdsQ3Vue5x8rZj3j1lND
joB5ZD1F47hz5+bhkylh8DNONvRvxjiZE/BUs9Q0GQNVr+ZDe68PIGqsL3pnA5HJ4YEnkYo1ahA1
tLE0+loNwkExQMOmcwV0dq1DElUmtHtMcnCApGsAG3BDJ4YUBzKc4jvdIzKunHBohbVa7ooWhQan
22mFFg7atOWi1lZHzIraQjMibkv7MnsFiotSg6dRFa3YqX0TksKMfuwmzVV2h9ViDs8ScROPTryD
nDztcwyj170RF1e9IvrAzbyHpMraFXc42xbUikixRi0UoFAq/GqY603YxRaKwWy4rEwjgXKUdtuP
b++5uclX3NGYJ8ZCKX37BEGfNHKymZtoBV+aUb6A970xDWVrFBWm2qH6D1479txs9ijfo4w/Gc+K
p5Js5akMZBMvNafrQc/2gyw/2by+L/ktxFMU/uxNKNN5J8MAHIkNMXoEuqnZXV0nAuGQ+7PJvtKJ
uqIrTfyA/j0S5SdHptM4SJMtBONSpeWOcrg+3ZB5NRiserCoiVTT/ByT6gb511TuULur+YbGOWec
xirgEWR9s85LlEJALVjIG73fW0h9rXRQ9obaQd+WZrkKUYcx4eodxg/aWF76w9J6DuojeiCQNNHa
kxqJ6L0zryMtvNczfPzubDU+zkczw1WIPS/l9wH9UL8i/CYxxl3SiUcseDi6+P+L2VrFZMlsHNgF
j41hffYozq3pNgBaKLeUGQxteVR/rBGJ2lpFmZGtB0BsorvkT4O6yzTZfzKzzq1Ff4xzujHq657Y
RLBXgWsRhFFSb1gVcbz5+HVZFpvTxciG1kdfgX4bVNK3F6M2ek1AhygDmk7ualosi6r+VGUxwtp2
+sR0dnYw6pWcWTzcbafbXluwGJU574oS2wUn0XkH7WeLDAxBpUw+uX3nFgKbsj9fCyx77za/+TQZ
doqUIhCpuAOIRl5uOD1VuXiVCeat2P7kTmrn5oXDKYkDLF4q57RPM7d1zv1ln5aOOTSRWdcO7iyG
vU4tfl0ZShyYdYPju/aML4kaxsEUoWyOqoQoucjNth4ZF18dfAFotMMIZNXHT/rsr8eCSBmJ+q13
ujASOt8q5CUUwdDUr4YXPcZ6f58bNJP/g3Ecl5Mix9/FN/N2RrW9MsU1opyAk2hNNUe+lJMyrAn2
+eRDem7buqBtKbEs/3BO3kMDqrsVIsAKJMLxuEXnNpR3orIOqavd5FXzUOTeJ4WKcxP4jyFPN6zp
bOYIdcgYIc1mF3XVq2fmKFztg6j6T84cxrn5u4C4qUWD26aW9PY+ysEltn10CpYZffou4/o3TEAS
PHPNXVG+jVYLH2BVsCJvkmYRHCvaIs8SKH9AGz0RORA/hQ1Uq05Htoy1BbNBLMU9KbHgf8s8XxHO
7m5HZ3AfXYtVE6BVi2pCacf1nC2lzUr/rQ46mnZ4CGOtfk+r7hpPYg1Vv3pN3H7wi8lINgTD6/c1
yks+9rr1yWw6dxe8xalLiYN5e9qAzfO6Jdu1ZudHeNgsZ82XqvmEefyCmikhvtPwyYDnHvFiz8Ax
6FBsPb3tdapFU8NmKEgamAN93Yl6e6QTGBFwHfI/EKZ+/MKcuUS+64vbGA47O/eTM4lnTy7IESMP
oDSam1hM9lUZs0Ob0qp9SuE0B+iQfnw85lGvcbLuo70hFUDnFeVoezK7ImXK6czmRWAXM6lyQ2ff
m7FGtpAxWRdxleePMNhgH5hIto46ZTcG/1B0M0AstEQ7ZQDn98mt184UMVElUPVZVm3n3dk3Gq25
Dnve6HYO0bMZkblFlWZs21C0O5jLhs9MQT5lgUGMRLya6MkgvzY/QxEfA/xO7w6+cOQYMLNptOlv
3z0VaYRdyKTAt5yCUTmKmxMD9AUCy9K64HE5e5kiScRnAaUsp4isKaTZ+/BE+tvBGNTtNIXgJo58
eTmrz2yLy11MrNdimyB9d/SsHbrc1wlFJkt2vzHtNN4gGDTXQillENuNsxnjzlm70YVeZcZ9ZpTj
Da8tTpSJF+EpdjvvkKvONxUo2CcH8zPfCj6Z4HNpALD3Oy0cUW5L81YaXH+ejfdgShGk2WPylGhK
vP14Jp4bCvUlWgPc6Hw2TjYgNJ3gkS+fJSCk8bpu3MXSM9bZwYvz6OnjsY7P7fS5LtVfsg6pMqLs
ePtcS8XOu4FkyqDugfH4koYxjo/Z1HZhXfUwVnPtQqvU8FaOJJPouhLd6VKBW2Lk9a4uwbkcf6G/
wjdcJT9F1Va/5X8vf+1nVU8iiWJ5xAf8/397qBCfFh/+kd1rdf1SvLanf+jNjyUM/l+/3ZIN8eZf
NseEibvuVUxfXls0/P8mGCx/8v/6H//r9f+SU6FzJmUZ/B+UwLuciuvX4b8Or6J9nf5kOPzrr/2L
4eAY/6AkAMvQNFk+MZUztf7NcLD+QRuENg/qAZVgP/7LvxkO2j84FTp0ki2aAA529P9hOBjuP9jR
84nhv6jmUhD7G4YDTWom05+TzaPZ5CyEBc4AOIdPNwt6g0nFgN4WeL0C4ZBIcbmZIsjNF3HYWxcj
koz+PrKwLlRqEnf7PinlXVwrfbHLUJiDyxI9SwoEFZw9YWeAIwX6pdcjPtgoNJM7PvPqzskQaERe
gz2TMJ/rKNNiY01gXvgw6qX1bJf9CxhDpKR58cCR3rpH2gmqSHgPZKmlq5wmkelXdh62Pi1jiI34
26467JEc9NhIfWltDBayluqzlxGU5EOl0b+UJSCkdgHCVEsQhl3zF49OJT6q43UxwujRFMws4cz2
oWgV73eLqlX16wpbot8XMBOjPl2MZCOkJljycjMPtNRnk17G8UZlc+Oul+8ezz9ZKUrL3x4o1+2t
TMzuDkERNeIUk9NMMWXlGB1/sbUGIvH0ssYJYxde4T316dxEqzJ3VbSbgHqPECLqrnNQkIaFkq+F
1qLQNZk1l01SiaN82yYEaAzYSgh2k56wlgoNCugBowhHCbcr1oC2lW9dB3+YGMai8O3O0C6pY3rq
brAACE9Z7rhEdHXas4D1C9ZyVPlpeRGPN26dK79nPgSr0UAYlMVj/EvJ2/G6RpKwO/5+7fJbMbPR
GaT8E5qS5GGUOFlXHNNLzFUCax30bHxpbo1lr+ImH3195bzwuhwJQyhyUaUj4ZYZtRZbD+M4CHPw
X4HdSmFsY8vJEvBGi3UjDWcFRmiFicys9r0wpe4j0e22EobOcw0Y195q9YSHmKkCZ0MWzAWcFYe0
w+LG6MnKa1siU0hrse6rYs4fBRKl+7gW03NTx+2lWxreQzr37jY2dGGvm6IxDsSVRRdhQ+gg5QAD
LyMbD6XmYbtAMsk9kmDO+oqLTGcsgPAw+YBapFz4mdXIwbc9afu0BkgwKodp5y5utjzXjd+DjQMD
30ZRVL5mzGO8jnTE7lsvVWWMX6ziZ6Hcrbd2ZeukrplGzxP2ewE/bCPJX/sCyBQy2Dxk8FozmM9S
Da8Ku0jGFTFm7o72hLYVeWw8Agake+PChyKmKfagWrJncKkFqO29rMxnC4vAJeX7J+yfU7qaAN6R
Jt/NCsi8LL8qIuzdq5Zj1DZxAUNTtK5XHWLgQxS6pk6MEvL0ec6r29aei7sWrjpN2qmAMWZqhFaX
nq/hMNwU7GOC2bHhdXvmfKCTmmEmgne3GnLL+DpS+cflOsERCAUa9IH0SZ+kc14MHcLkyiFna1vK
ftzolcSlo4bpvOqGVtk1tdFedYZHOJxrZBelMli30op0QrN6TNKq06qdT+pZmGJN9UCJeQ1K6GFU
ned+VpKrUNOin5NIUz4a1V5MPPq59rI1TlqbKpBWUWWYUsMuMYWqzsvceLz0SirGMoiqorlvPLVO
N0OvxZsOjXsCeBpp22hN6mZOm5jSY03BU62rR8W2pp3eOKq+MWBgS19grlY25TRrSxSHNNfALNuN
0ZWWxqtsDZrf5YO67m0b1jgf/zsAbu2Tx/UbezMEkbpH7bT4KeZIHDoouytlsrvZxyKQQQUoaZD4
atN1qzl2Km3llADsBcTMB9uJ1Hk15hRqdVGkFz1JrdOqFwkxnTjgE7awNfhzrx93sRqV0CeLl2pW
m41IJp1A08a5rqZOeQBzx+LfwY3YesMI0c8pkcyvZkoKt0AYCf9agGfH1AFSw1iVWhs01nFlaTIZ
/gZemh2ApWFC1fA9/vMtqpGW3x8h5wKDP2YRAlH9Xq8wqTrT/2PvTJYjN9Js/S53DxkAx7i4m0DM
DI5JMkluYExmpmMGHKMDT98fKLVdSWkmdS2vWZtVLaqkTDICg//DOd/hhGlrQpG05PXcVOhKeBxg
6pP8xg/qk3aNOVrZggWW8evJnDDUJbBmqxtO+/mmazEVw3CjQ/jkurVEM/zefv9H5dL/oBD6n1VU
/z+VS2z8/rFcun6Hdvpeff9LsfT7H/rvYolsdDq9VRnC9J1dCn3vfxdL4W8Ma5Bpo2RaZRH/r1gS
4W8I4mgEQmeddP4ZeCX83xi9MI1mN+34a5X1nxRLf2+6iQXzUBWQEWaiOv6FeVSZQEzKhNPJl5a7
EPjiVBfkb/NTaWlspdL9N2rU2lX8tTZj2bwmmdn85r8u4KFkJ72xePNRa6aDpjHih/am9PCnmvXu
97/vz8FZ6wTqbz8FE9PKPHLpJH+ZJfQIm0blJvo49zhEJ1ur+7xuSc7ynWZnGlOxsTo2go7KjIdu
8vXTP/94IrN++QV4t9s4t53A5hr/fWtAjQAccPb7Y114hQYXz9uk8BPwEehKL9pO2rPG2dQd8I4B
fW9giq/M7pTBUoco7QvYcwJ8iX6H/0AiA3BQiwMi4GjcE1LIv4tjtiRbmSzkcaMbgArQFzqQgNiU
5p8sYvIHkQVw77FwHhMHbkTsewpAuateIDDMhzUsgxhIac0siBSt4Ib99HI0lbYesTA0N+2ERgc8
DC50AV9n8rrmPSjL1MQbN84/k45PNFbFyFlczQey6qtLbIF5wc0cWNFU29UliU3UAuncvJLNxh+c
dBpeOuiGO07e+CEcKQ0J/W3M+sRXVZWRJALNijiCHXEgYZ6PyUkH7wdL7+Ncz7AEdZ3curjZ2GKF
aPJx3uJJ9NP2vi5GIVHjYGzLeh98sIeQehE6ZW9TTltizNpzPtjqHjppfEbBrA8euYonhSp7Z4l+
fM7ADj+rbPG+cHXsHQJiEj9s4g0GT6uPuSZ4TfoMatKpmp8AHtWvg7lwZRTt6dFbkUT+BMZR9FV4
8SwjPSqVzD8nPMVPZssfmc22++pharvEWjonfM7W4wCS/WvWT9WFyOfwUpYMpLZhppxs45Q4Hqlw
FxN0VdHsOhKoyYce7R0A+fyhoezZDISCgI6p2w8n5n/SglgikrBk5BHUOgY9Z1AfuuNxDox+Pnjp
UJzqgIs7+8201UMGD7cTgMF2pkcMW4ORn0UPcQk+qPaDYcX5g8TxAJo+UTdkjLkkQMjxR27OZLAA
J2DVaJq8NKz6LdVqfEYdslyHauSvEsl8aEpafUvzicPJaG7ifH3YDeXeGtIcccDwWTwnCzd9mJTR
iAWz3IxJNf4gC2o+zKnt3EqHKxGjtd84NBfbElhyCc5x4HvNga36RehGGr8a0QQaYCp21Dh+8MxY
faDVW66rKZmfbOYOB3IEMG63Kt9TyfTfzcyzHlPwkVuCBSHzGny3neQ6ZtSnYK65RYsKgu/c8ukX
vKESFDZXwvHw3TkW93+Lmve1kH58Lrr8dTK6gdictryVwU9zCIGNpmRWJ+wTSvuUdO4bgBb1YmP0
e5Y29yY2VdoAGyf51nGKN9LMR0j5fkPylMtNuQJAdcKFAkLR76nVm9uGOIzbsJ/c22GOrccq7ZrX
wfXqN4y+3K0+SJHWjus3gfvuKoNh80UHa9yFkUEZDaqpfpeAOHFFUKbhYqMY/PxwQcJD0NWd8aDn
puq3OqULZandfW3YWjzMdW+RAMIEloQDCzJHkZWRN5npsa9tH3ZDrNMDZAmisArP5DKV+UAqbhKo
FysFjgBlxcdrZ5MJ3XvAMOyv7Kqt3Hsd62rqP9J2cF5TXKy5PI5iqRxcKYtR7fAlTMP1rKbYPU9S
DM4DHAuIBo6enyxAKlHtDQmZ3K7GZUFK65770AUQjoaBrA3d82oaqpuhJhUDN3V4doz8rjc74742
iwfDHW6csinJ5vbd+wVE8IbmWdy0riQxIb4BD07ICivRo7SX5FTa+VOHzms3rJEfgzN/SwPyd5xx
+J4ndnkyKkrtwUlOyYJ8prKG5lKX47Qr3FETJCD77xYe/Z1MuyuM3vEec5YF4SQPGRa0sKR8V6L5
lOmNsxA3Q4LAOEct6AUvC85G3qhtWqhq2TRhrE7IlDF1GRr6uwlTr0xzVrhlUfyUzUJSCytXkio6
h0Bup3qYKz/d2aURXmUQj65RNEy4fHlgwWRYV+mMrW8IA0m8HBfStkbzZBJYcSx9YAxNL4JdPRl2
BGyfx7JasVAmvg7bKM2ryU3D4yCtL6KMwz27qO5iVaEo6GN0/9E10+RFLlN8jB4L15A5bT8ewR+Q
O2ZNxBPF0Mc7uPSVbQ5YXkKLpXLowVSIicee4+5D1NNwkK7kzOMAD/a478dNQgrxLqs89YCazQID
kHd7RO6JZlJjQNkN9FtAgN1mErm+qvRqxyzy/BVnZ+1HnvbmA9E4UNURAAZborYQ446OgIcqkM5Y
NpD+wRX+ibWsbW5nXiIAZPLG7jYNz9W1U3TNFSlCsIJs0z4hMe22Ikl4qrodGGG1qdhPkUZsuefG
a/XTMoksalfeC5qd41RsxWjUxB54y3tTmC7LyXJ5bLKmBmHShUe9uOGpHOL5Ls3Fsh3jgZT2snEi
zy5wyHr5uCkmme86Rzj3fsdGvo5Xkaakn9iYTbBXjK92xhrQNLli3jqhyF58T4IWMedp78QzTnbm
YXsF+QlfUXlfWAZnOUC9U5oKLTYYTbbSkOEzZDLrUNDp7jxRJ6dg1PEunGLnumZRykxlMh6I1gpu
LLWQW00karFx3BA2lPLa8ocj1Q1uTf8SEuztRc40EXBQILNH05zk1023WKcGcYqK0sRrr4olFq9D
5s/Oxncn3Ez2VHRXCWHkQZRZmfmjwX1dbB1k3HprZuZ4WpQKo6Y02sNgFe7rVAwpowKy5S9OL7uP
UmQegUudMyJYsipLuq/4p01Im3kHdqCumFcZusr3fuKO32p64agvprUuaNQ9NuVii7exqncwjdIr
Q682J2gOmc/tVyYn7IbtJVRd7WBIYs+6mWo3BeoQxF2UQYq5ne04PS5J1XyzG0jQJOrM+XptwByv
JVKWCc6hNZMrc7vqEtpERwVV038PiMxpkJawcdibeceBg1lq/snaAbj2bMQPDSINngHCxi5+bDbx
VrorXDlJSyJJGvd2AdnzYBCJzsdNRbIf8jQHy4BwJiop8pKt4+nmm24GxEAJ2lRAKZzOuMjU+ffi
S6W29cj4s/veAD0MtrZL3v3GKtflm55ne0cZ6n3RuaIsWwtGYECjk2+zxC5O6ByqSwEt5+iYHclr
9cTLuM1ktikbQkK2idtxuIdlbTxUMhyeU1vIW1lSaVSu19zI5fO3CNWLMFYUVKzU+lImxutnD2+R
CCmf8iRUyrrjNVh9F43H0sAgvZFTm0Q7T/Ii2pQtv87K6TkkljE8JykI742ljIApR9nOB1kycjBH
UtOSYZy2cvXQ1xRbr9hyyqib1/IXs/Wr3+sChBMfgT0YOvVSzz/xZaYHvcQ1IXAp0590ggI2u7FJ
NFQjCmCjofoXcSh7yF+aCOTQwWrPgMi1apz453/Su7iDgfNkxsurARVEs58yk1GMyPY1IVnbJsVA
FCbC/0nW43gE8Cb3hmW/4yX8CkdKoInimDLcSW4HRirXY2s7r2MDBCZdmCmZZinebCwJGsdzU41X
8FYCQP9WvjUd2O4pmPxDySU8yhAwoGklAA50SZ1QlOGFg5uQBC3mK2SWEwHM2Izq9cragBYfRtl6
XwzXn4n0kyYA2MpxjI3ouLchuFJvTDWhvwM3Dhx3aiWaFOpBmfMvLcwyK4ZIJU/AZ42kq0XdV9iL
uJYgIbYOLLmXkBSAjWOm7E5JHNjZOm5ucpSgl2wgvGEk5I+5ezI+SyJEMQO6dvHWChIKz32x+ONF
xZPkS0qJnzJ01+udK/PEjIZGxAWsEZEN4HWAUBod4ysEg/ZzHQMX7JQAa+N7SyFPOUfJNl7W/yOm
kIq3ZoemIIpTfAkj8u3AvkKI00G6ELrhLUgt1ZpJVpGMlPCJGSHWO83ND69PU0L5GlSbMVNc0caY
mO8pADtGq19NMDkRPBQ36lwi5qIyBOSvAbQAXXCab3M25Ps27dPDMHKqmfm0HJltUsgllTc892nx
5rfU7cTnNa/BVIh0285rqtf63YUrduO8LHz5POzGAwwScbJ4YO9zMaaHGNtBFQXMUk89mU7vmvne
uzNbnMl2YdubSnM9RR+0d3QAwWVWJqChiWbLK6rua0UG31cNeeVk6r5+69eaumJUGyWkeU2RsxSa
LJNiGvbWIssT1DCqxcoXG84s/74U7fBsWgQnQv6v392uJVXBobJtLLqWbVstPHl9bXVf7YxGXqmi
uSEUBGxI7Oj6vY+rYCuCnoo0dhzgD7W78IwwNYW/qi3+YW8u6qOuNN8Kc/MNHD3WMClTduRe6qwa
xTTERvex0eH66kpK4IPuzLaFYA31gmMnuFgT7S1gy/AiLcah6exXF0/yxSGNmQ+VabusCarxGcUO
bdU0p4dg7bwR1DQ3ZU5f7qe0J2hnlp8BT+myYxbdvOZeeTdqv/lGygltjulKctAd0EtTgpDK4S+t
jLVgWX9r7ayJcQE65zaqkadcZjGRb70+qppOloMkn7ZkJDVvrtLgcRmLgp5BWrIbxpSOdG0aUm3S
OCXaUfdm1XJl6owj4PMd2FSygqgs7fkqR/xM1FQ70U8LRtkMtPh0hT9fLZJgAj0y1fi8DaFa8wKX
FaRMPRjztSPpNEU3q/vPTrsS3D5YpovIg3hGCiHdB5Cz9Fg4HGQFcpzLEHvoCNe2zJAGXwPuIT9i
0MNXvw5QlhTiY97QiE9J8rMNSNRbeNyqSM+SQ2BaUbOBZGpgNjp/UA1KXSJQ8nBFg7oYLkD7qQEa
Ghw2LrGczILwST4R8jKb5nnhEUT7x+gjJs2Ultok2nAgbijMuAWBLlrT7nMjBDkbXGoO7pGDxmwZ
OKD9QZrAJAbYnHpZhMOAwu0n9QHamwBQs5+fKjBNm9hui5OxNrUYr3mt0UmRv7J2yGsQzyboQI9G
1ZLyN5U2TbZaeMUJix//2Tf70BWvdc7MrKoTh/hE44dpLmuZ4htcvqLkkFIdOuDfb02Cu/aNQ0te
1Vb8YFpFdWlqO9/ipAwuQd+pl9pidkHIDrMMXCbVZcL5eDs6VLhkWPS83A27+461un7TsmU3aKrw
Mvm8Z+sp4StMXIKQTZi3IGjywcLWXdJCe5RFPUkel/V+Vu36GsZf25HOWzAJClOfWiNv+eNhr+ar
FNXnY7JOGyeVracAhfGbFXBLOMvQfR8UcR+JFctbn5jbvdWu9w+gLchZzH8Kj48Tr1OHz7IiCJlM
QSbLH8pppHsn/HDroVp+/DwbLMbp5yGQya3PK59+n+HVaLjOrS8Nl6NiCoOLCvmG1Zzbj1PLGiws
YXJ6NRWIQxsSJV5mPTLPRy0+cCFDBnOnuTCrC0zk6uLaFA/leg0S6qXXDm1+s2+XmqJosnibkU73
PE+UJ03OXMSsC/uRwGBetrzHXiApNq84PQmDQQcTfY5ixp5hUQCO8CyrZCIThUFGx9ukiSgv8/0a
r7xXNTvVoafILHmwYSAJpk91wUMxm2P9VtgGg8GJWZ1IY0q0noJFACnf2gz1dhz23Dyfr1nt823Q
sZMmWzvyK93UTEKhXa51HMG6Z90KfdfSLD81PtWSsUy0imM38mWavN6SkecoJ/juq+mNDbW14F4z
zPhBT8wp7EKX6alyXHWemoLhzfqqxFds79pc5LdQpwFVe6nLtAEWrVAh50NCq8ozyUYjwju4ZulZ
1qNQ/vDDXxNSe351cjxzHtw0pPgjo6b5BtqQkkN1S3HKKh6ytEmTW4C0b+Po8q0tviFOdpDwqIw5
30FfmFSh46ReqEoyZzNoImU2kK1C6pbBTW9Ir+ElOynKibqORRTO47wdBy74HLCOyW1GmZ//8/PB
nMuMI8YgWfLDnThTGw6VU7X0+g6K8rwvkywlRKvmgU4ddZa+y0sGSYy8dRofJeDipst14y1UwpM/
AzTPfw7OUnvkedE4fA7ofAILHYjMD9NaBcxaUQoThTocaOD4xBOx0BkcpMB5JZ0sYYnKBLynkd0N
LqEum5zkt3Mf9/8mx7fWavSvM3cLwxviMR9iBDka66rhT9XqUIu6JLilPzopw+EIqI97y2rU3ske
pOvs8GpLQorvXpr6zmfNCOPJhd9HcSDjit6lEurciXG+qqZGvQyD49wCW9ZPvBKWf9E+/aLCWzWy
K90IFw1+x18CCtBD5f5oiO6IQIRFXEcs1dzQi5lWltwaA40J0woKUWukKYLBS2nFKGONFq3fs4bR
6ufF/uetwafC8a/foHBRL6OYDtjt/KLSltC47DCV3bEsBfGKuIBW1NSgLstkjIe2HZIt3fuym5Fu
UegMDNmyhqvrJ2snh4fyIZu4qYCU8DaI3fp7kxb+feBJGGI9fPPYaGu1Ub37r37HXzsVi7SU9eoj
8MGb/zfZXmuTyyil0R+lYatzjDh3ndxTPapMtQCX102EYMU88k5862ZOkWqq6AuH3v1j9/K/q8p/
CeaxLXAIf7rhflF2Xaddt/4Hj8pftpW//7k/tpVB8BuGS0AONowFvDUef+Uf28rQ+o39oPsXUdeq
3+yAUCb/9/8I8zd0tODWQxZeqLnc4D/ZS/7yMuFBwOSGXgz51q9Gt8Hskb2OiWQUTgTXZ/su8LOk
Gwe5irU1ZdJ+6GFUHw343H+xkXvBL1tRNGycJDyIQoTY+/92O8N1V26OS/hUZiw0fEmZTA1kozko
abLcnsKhV+uCzrZ6zkaLWsHZjOvKi9zo+WlheKc2NUUoK7wcZ+UmtGZK9Dy2OT5TDipSEptXgN/t
YjMXSoflKk7RAeyqrkFHYSGYClEzHPktGb7MCWKtm8/NCHMZMUQKsNK+TQSQ8Ayf4INaMwnajAMR
LZW++9wFfC5gmG+icXNZjSAxp7Lj1+SdBhUH6VcIc5y1MGcfY4bTPJDBuPESx6iaYzE3cmi/WPEy
GOdAJ2g2ZsRI/vdRCokSJvQN+9kcY5nuykFqtHGAj93XxAxncLKUUH1yVfciD8RmKlUz3SnbX+VR
EkztzQJeNdjXOMzlA+Q1b8+UplRkCcvSDPZ2N/bmlqg+Ad3TWf9NSZ/gv+g2h5ftKdPbSDYnSOZJ
HiA13ep8ubWmgJzwiLWCBYxkU3qx6XvQV+W3kiC229Gf611NiQxi0p9Vs7GkCl6WQffoVKxJ73gV
MTb3Fpy2ZEgzkODsztR44wcZGZ+5KcWx8IR1zxqy3k6gpV8wy4ZBWBzKtlxnjUFxCMJ9044kZY+F
p67actorRzUE/eY2N0zjMw8bwP8acxjfjzCqn/LGzV9MINcQRaokEtiACPTN3R9GpbOHgKnEhhJI
AU81iHGnRYJAGYpXxoZI4rBgb1O/rU4pkdlnJwZ5YFnFQ1Jk+f2o+4q8W7LLSVpTbPEm79zV1UmH
8yOdBcZbIwy7b+7aDpS0+FtNuXjK0V3vzKkvr3yQoGwbnTICBVs81SN9iDKs5CB1HX54jLqLTQux
6W40PPUuRwx6WGtm8yacgyVBwGYZZ5po/tRsVuZ9uw7kJpY0z8IuHjOjsV+JwiAAlNnTRwrw8NkL
eKicSTh7Ro3OSebliItNMxMQ048Yq8T7onNrFzaQHlkQyv69XUiRX1IAdMmELK2ZrkYncW+LvCv2
gmwS9qYyro+tdPJTjfnqmg0ANGB7YGiNji+msycaMMtpihxS9gan7h67oZa3YnLrYy5KccXmUN8U
ONyOpWxcjH+JdcOIJXtRVZK9ckWLg9aDuBrqpTgOVcX8CY/KRyN7aK5xK/1z2orlTrn9eCl7jj4S
LcmWiJvAf5iznoxnwxC8VthQX4NbFPeksHvsLngkjoVuY2PTBGl6rhht3g7BAGuqFelX3ZlUxQLf
23WTjyk5obl6JCpm+oK4vTkLosp3Blv2VxxN2XM7ev0V2Gu073rwM6ib/mLvrTJByGaG8QmXy3RA
Iy+3ZhYG+1aN7k93bNUBltv8VWe0VTKEJp03JROg+JqimPnVQODNFLoa+Kw82WFDsDBRCnEoNqgU
h+9DNdkbkUPhMLHxbkBR11vL6qhf0srf2wn44EV76hvV1nBlEgG/L5wZJWvlTPdZ7bI8wC57rNtB
3MfzNL8MZFN+uLE13vOFxLe6bojK9WcrGp2p3PKc9Nu61BkbFic7kNjtgRkf6vwJp2Zx4LLztBir
RdHPm+9Ml/vDwkC3A9Vlih3SeocZRNsTTUL2OXRcgkwye0xowl3752InocFgIB64lWfQ9tSCDBXG
6yQu75qxD2/s2pYv6HiKA+sbtWceaowbWiHz2ktz8zok7vLGqEv7njyigYMCEsylrq3iEBb6tlBD
w4CdB/U8DNLZLkxzYPFOvT6luSXPTc24UAbemmpLnMigAKP7gldNVVRX6O6ys03kyRdvLl07MnsD
irDy5o8km0DmEgtCrDvi3OzYzZ36lnu4GswMNL3Ow10MWuYto1c8FZ1bHBQ6zEerzboHCSn1xu5h
UxpMUpnnzbl66iqCk7Xrr1mYjfHe1IPJiWZND0VK4vuGp8e/VNM0f2dACJA0l8oFXO5OZ0OW4yHu
LLzKaF/PTA2rPTMw9Ty5bneHnDDeUrYuB5Hq5J6TrXn11rD0oK/8n3Oao3T0+o5sx1B+n4juWVtV
GBp9gyc6GK5mUL1bzLN9RAgOqu1wTWoPIMhOG7MrxncCJqwiGpFjMi1YDFKZEWg+4zFHPL1mwOO9
Ig7eXZPhwWarPe4t9TWQxKXsnFqW34SUwaFac+WHNWF+DCqDYS0SvYT4eVA9jB7ojTlPCqcvbkhO
DW+zoOyu8zW8foCuAMDH6K/j3iAVxcndm6nwx40xVsNXPFAegnJ05FGH1AK5ipiG+0Z2wWUhXeMH
quVi2IRDynEd8h2TuNIbj0nieq8qBYqic2hCG7b2wO15aQMMWQM5d8w7a+YalbjB5gi4DRToNg+K
mQz32A0OPlFH6z0xIYon11WxGALloWs/eM/NBT9oKt6doauvDVkhsZaSEA5Ti8vUhw6vwdm+w6BF
dnJcXa8X8KzIlTss/RCNc5WushX7ekCYfZI2yvU2qeq7WtriyQ96UPK+UeyVqt2D4WUVsBCPCCuP
w7HIiZYxatGc5sXs7tmGOx/MaAg6sHqQ4sM0hl8sl+DvSnX23kxa69FFFepEJfkUd3ms6NbtUYck
I7H8RitVR5MpLkHcTlx2MjmulWld92y/zmFvBzsrNdSPhLiNnnn7FB7jXvlHn3wXcGXdHFXx3N01
S9HAwGnUke2WfdTs1SM6cyOapiVcDjEDqK/UAvajRqI7wwRnCUP82/Baotvax3nz4qrC3xlZeI/s
muQxozZ76o4JU6DNK48EtT5LGIO0xslD2onNwPHamENbLR9p05Zq07EPPNuD3ro1xxsIAcYx0un2
ZZa7dzG16Z4Y2fJqYAyW7aeg9bOtAIWWRZqX8I2gl9x2qn3GOVPejtPoIMxeTOfAeVftRwfYfdEz
jjBSyz/aTIpu/TU6mqlu+kqB5nURshEKkDk+Dk0Wky+RI6XwLeQwJ7eQVsSdXdwxxhiTCN5/5pJh
QxAVIdUz3KV8evDaFjL3IqaTZ87Vbc+khedEeNgPMBt+p/BNdgDB7EOO0OIaOwnFNOEaumK3YE5f
RrOQT2ZeF0+OTQ0IiHpxIpe14G2T9+HVkq+cSenGJyQJQ7mRZkYXj8JPsfMf41M6jO2y1VJk56wP
Q7VJRysdKDHD+lgqW3Y/RJn5XZgjdp8tRDL0phesITk68qAFSp2oe8/oxLXjtPNNqFprG+apjHqp
9DmppmUnKfxfFi+4yhzvUXqswAY7valSRM6FcM5l7ltviA3tDfLRIiKUA10KEOsXaxnt0wwBbTNO
2EXUwKirEct7myAr8Y37gChnQDqjty0Wi5GpYlha99V0MDGoRTlqNE2LcJUWVrkrIFRwWcQesaGD
EyActqKguIHAz/g2FdeoVl5ZhLO+HaFvS4TN2zwPWpbnBV9MOYUsMxjwBUI0m9p3UL8nSuyrAbeA
rOYzCsbbBEfas2irIo8CXROX4lXt3kK7Gi2GXqI4H8R2qed+U0M99QM8JkuaidfZsPWBGOuGfVVw
CGPXv9VekkeNV+XXqNLydwPbsO278WPZd96xMeL57NqdSSpCkeLgmBwE1y3HXJekp7Txg/3c9UvU
dMxoZmeYMLT08qYyCk72PJtvXZMPB5CAzCPC7DzVtP3v5pg/dcx3v89i/qwr/bUt9Wz0uKCx2Wj/
am1PYmcuMAekpwxSByWcRv+FK4a3tMt28QsBQHSk1FIVRzZjxX/+4fTWfx2w0Y0jKkUMHLhYqf4+
YFvSqvXmpUlPlkbxt2QwJxjwJLcoqvKHf/5Rv6h0XfqZgP+u3W/gu3+b5aUqzTydMK5dt4HVjmeE
lJQKD9WPf/45v/gCQ36QA/mLgQPSTu/vYAKE67MDxFaehiae9wmEi5M3fKrv0p61QY6EbAwTM+Wi
l++NL+mop4XhPWy3tbmOE367z1/pf+dH/zo/ggH5p6v36/yoriAGvP91dvT5Z/6YHTE4+s1cJ6r4
+0zTCl34O3/MjuAvoYJHbC48WCa895io/LcvMPwNyDD/yGbq6TL05Jn7Y6TkOFgGkQ6hgjDdNZHX
+k9GSgR1/PUBMl0POOSKphEQIuGSrXf9nybUzVLnKDBnthVNE1pRYZTIxqaElaqrvHw++rh9SVnK
JUP6TSqaa9TFRlRgGv3exUThMMEoMQoFZqI0aj9VojXsfO9jYf65Y4mz5jGWzXypVd4WX9PFUZe6
W8zvmZAazcgAnH1j4vVbhazjKA6ESdRPft/79qlT4TietUjb6brlLblLyKqkg7aJOs9nD90Uj2pk
DXG/cWfjgvO4SdGLB4jHsmqxt2pu38bBJgDPTthTjZqWbMZF+APu/kBA6+roDgMemh3THzeJHC9J
r0EqTCcKTf9oQHU6jXWZNRvaNH0/KuNgZ4O9re0QMYkGTWeQ8BeVkhyqzTwv2Vftdk0kBiIshllf
ktCiHc8WKgRri3I87rdDXWQ0Wr5oXWq5atVzwADpODjiHJoAV55v2VwG6y61U/fMVrO7QzqYeVeT
5bsffCOsnbswi9tHaHPLqW8d8j2v/FbqfJe1iOadCUnToQ2aBOWhtqdr9jfo1grM07NlmdXeo9cb
EaM7SdKLIyQ5IgvRZObNOPhXDICqNlxQ30FJYwiU5EOWjBv87ahvyR/LrXCk7oaU5vVoBgCO5idw
3L7fsG7hZB2FbT10HYGNBVJH/T0klTT7GWZW9xMHOl3HjV0BrLG++GVs7b0+9WukhH7svzRo1ta+
k5gOJH1k8lVDwxfV5jHO+oLE2NQJK7Fri/zesup2Z6YYNskNmW47GK0bM00zbkud19u5wUxmMPs5
B1leo0M0lz1CsPyQo5O30kY/9N7gIFQxCnubhtTkBFP18hwEve9gwOPbjmyStI5MavCUFjAIToAt
2j1lbvde203xYZM4LDhk2ehuWrUOeII4KDaSVbcAZBpa7GxwBTpCFtQUaWYdnWp4SzJn7KOldty7
lTXnUh80EkySY17JzCn3pXaNwyjItPL5cdeM15oDbil9XyE4xq6fk7vuWLG/KVWAaY4s5/yKGlFN
m4kR4TbIveo0Io64Sfs4szfI9pyLF2TLuaLM3cDopPEZknd+x4wpZ2nth0LeeElH4Ts43sX0/e4l
0Xn8lrRJCHdrGQ9NJpxdTmjaebD85inrlhvktO79emffMmg0t74pyMxS1vWCXnHDKqMnlJIQlICI
ORy1ojF/1lAEb2s3ly+ySZerVjkAt7AcHrvCY5WaevKQZWN+iNMO5Jhquu/2BF4MxWj4RToGc00R
2BeWU8+Lbd5WIlPkLMfeJV9Gl9NeGcTvdNNXV7F732TkHV10KuxXNN/MWoZ5qTkfC1M8eMiWGNB0
4qfhB6wJe76Nfb6Quzf0xQe0nDBqU0ZrW2OYVbjJR8/50oiJbF7bH+sPJ5jlo5s5RNDUbOm/9SVo
7AqzKX9HY5yYi9kRVaOxQUpRnCbTq8+5VmiSsixDr5/pvahkcNQuYLUJcVmwwUSR7bEwEq/oD316
ZYXJ8Eifl0cF389jh0OH27p+COwZt0BiRG4eh0eDjSXpm2x8z0FroMZhsxR8J9YruQuLID2OcV19
91MzJJQNXwyZkviddnPtoMQ1LdRs2UNftsFpFqPe5tzdXywkkiWd2GzTwos4mvrlKTBJVJy1K/2N
76v0JitG3uyDKd6IdoO1kgzGVk+Wk201qNZXN5jCrbCa5aHWuGYdv52+5gkEF1dk9bVdNECvR19/
oDIdd6Mt+p8SzSzFu0I7XCTdQTu2eLGrpbxdrDS8HZG/3c2kyeytQvZ3dts2V/DSzC/0W0vOUAcA
9L6uO7nramW+B5BRtg7o+weUEnUfzTQSUZINxoZ4MvmTHF7zWI2V/ypstPTAv9twt/wXe2eyHbeV
Zt1X+VfNrxcuegz+CYBoGewpUtQEixJl4KLvu6evDcmqsuVMZeU8B6nltEUGGQFcfM05+3DkBEm/
jLaP9GEKy4qT350IQ3Pc0b7WmzUmiVcYdFpS/xA3TPXcyUrOFTHGdw0xR2HfaCPvrJcsX4k+6x/h
2eF8b/A3hx0B8w15ZVuQ1NzYvmRpelqJsh0CU2++4hkydpSsHnIXvbrGOZwGKJjay1pW031O0iDD
G++6GWFfYoYk+RdxgsiuE002ITbb9FPejag3gBpdO7W7PGqTJA1ZYIB5MBEZH0eXiVk1R4qJSGRu
UW1Ku23HOnspmJ28oA1q70rE+0guInU1zIQXJWwMPsiWjELQrOmB1NOF8N++YdhXdklo8tsyGKEV
7U9lvmK3jJ3hg4m/b/GV2ZWhYDATwM5BaaMl2l3DFsLYOW5UnUsyavqgyKaFwNulyALVonBwge7x
PvbTR3N2LN8aE5uI8oLuOW2i9SyVtL+AzdZEUEWluov7ZArsVPNeltXqjpq58qB3MettQrVO7Rku
2hfkoPUTvpEWEaPVop7Hu6xMogDny9CQkMUIfyi/Uxr/Uxz/q+J4A7L8qjjesBnHt6KmHW3pgb6z
OE7v//+/9O9f+cMMqv1ms1cEdwzulf7uj/LY0aFmbIZPjZ6SknrziP4oj63f4PeDTKUKlt/Wr/9b
Huu/EcPMX0dyITfm+b/lBP255WPJyjfi5EdwDIXp507MFPbMWgxVT7bVh8bKya3b8fOf3pR/0D/z
K/6lhf32IsQt4Xjl9/wbTLGvRkADHtJHpqeEkTvdGibO6ARsDvrvfdw/5Ur/bAHdXgqCIs2rqcGT
+pm6VhWcRWkMOmIeFaGpuaKA0I3Il9v5n8eqPxLIJNB0WybSQDaEv/5N//Z2bn5eEEaO3Ki3LNL/
2mvoOVOBydaZIJbTk144Ly5jzl+/xPYt/iwXcbeX2GAqHm3V35HdbSuWQYtkc7Tk9DRbxjPFGEhp
INuU1c3XX78YCJe/vxz2IpcWzYQWhIDmr7+RQXCnjRi2O7KqQ7mUFbJGKSmKc2ZFxTkfzQ9mNDWI
LeOmB3tgVCmxpgR4tn6RtUUbdhU5t44eS89PsKaehsnxkDtXo9fg2s9j8GlU+6WvN7LeHrqe36Ye
Rpu0MD7r6XSIx65nUO+yzG57TSd526u3fSoO/Azt0E3SDDyWk8wIB22Znxcahwv11hSDUnbIbzMh
DT/ZTC9fUOpWmBFYukUxlg2rRytoW/SCo9ni/I+ZLA04ngAseFHIpgGWpmY1+3FY1xOD2OshFSNU
0+J308kfKmV+oc+471vGY5PpFudamz/FbKd4idRGgM/3xJSyhlm9Noesga7RlpI4uXT6SvHZnBwk
RxB1BQU6xb6po9qfqsm+mWdjW2rY0VmPjWcHO+Y5TVQf8LSpmWiOX3lMek9z2alwkWnKZr2Jn3rb
xLHqZoHmjXHoVDHTvykakc3m0S7V5uSapiQYkgjahLtMVxYr+GxHJdCDqpmW2GPNnA4zbBPHe2oc
AAQJVuRAd5Vzqb+FBJa1pJ8p57a1P5ilI16SbGxvUZfyfdx51p+gyNM4tWo4ssVHJdm2ZMPr2LGv
oqJpryvcT6i6sWIygeQSKZr0rqkQEqYTsZ/jMuj7UeXas1nhX4HcMQciUfrwOiitkXGgLfIiyPt5
Ugn1VKkImo4Y84cJKY/s+pT0Tqtoows6+/a+Xnn2F213ibzFeGU+3j+ZgwHxXCTyWs6GTdQW1wIO
QrUf+nI+AA56Tah46brVEO9Tx5iPZqe8e82O0wN+jHYLw67uhnwJ9W5YrlmK103gYenakxPavFa2
RRQvy1jMR7OFFtwzhytm+chz18S+U063jyKUcqyxHMkWLWYNlyUnvuwFUvXZLKImnOvpHtsQiHiW
X2JMxcEsMGgwKCXHNRmpLod4uhcRyZ66oaALanV+XArygay6a64WOFror2Krui0Wnhtc0cxefBIu
tXsjapa3jnVEkHPTXIhOFld9bOsHY/YShPsCwGsKZHXPYsUJG63h1eJsg9V47KuDCqfFPqqT5TwL
N3qFyAFY1o1hIEbRdDVT/QcO6bqBjcjj0I1k4BZZQeKuqbEmjIY5wPJDHUgC7Jnl6hakarj7KLU9
pJVVStmEFN12kjcjMl48uS5oB3vtQc2LdtRHAytDdCHdK37MKs30pcM7bZB91ZsVO6goa1Feiz6M
kP2GjSs3DWJ6LbqmvqfKysOyWd8Vdj3XT7Rs8d0oHk+RiOmThHY/L2B3ZsIliZ5K/cqrp8OKVJJl
l918aKVwCo6nScBJa0n/ZcH11o3IZquktnfdvG/q2HiyrNoLSpmhyyidsbsbRG28MdJ1T6qYjAMW
Gsb3IzOYJBn4hCwwkzdRnvXsyyNc4pV08wsH0sqA12PCrVuvbTV1PpgB4U8Ul0FeRzrldgJkCKYd
DwC/GOnb/XhTvueFLG+6wj3lo/4hK9jS65Esg5iFhkmWdLgyeAmjTLjXJMND8PUAVzXdzhl0823Q
8JKkgzHe1mZXeL6Vc+9xJNi3aknni2cj07cLnZhEl9hVgNLTx2qeDHrgllfWWIItQW5zA5GKOW9D
EJG/yKnRqE9X895YU5vVBCM3mRdp5xOjYxycPOl3QLLYMbKGfy+KRdxmhHfwNpdBxj7r2UqgHy8e
+86gIf4U8wO+15SB9S53m/wwrA7gG0NNjW/U63hbdK44oiazg6ZxvpB7QJD46PG5w95KT27qOpDS
Z3mAIFPsWh2TrDMu6gjoeOMReAk5V1V1VRHccLR6y7q1FWkYiYjjT661K2Is6fmS8PaPyfxBcnLh
DEI0wZuUPxk4JgNLk6zzRZ/pj2Zj72yiFV7gMJif5tFObmyMny9daYSAjYg/Tuu2vRlk3e+zAhJ3
j8PwaGZ5iwKai4yH5+8lJkAmBC2WqTjqTjwfp9NIEjpJwmxs7ateQv/EDJx3w/e64j9F/r8s8uVW
Jf6ajXf9dVZfqr9W+N++7H+G4AbzbBNqi0fdvtX5/1PlS41RN5sb9JUw8OC38J/+qPKBujAbNxzP
pTr7CY4HN0/fANEsY6AogcX8d4bg1k91KZQXXt6iioOcThlu/oQfxV2Rr1NcppdWJ9ftzWRCt3Ei
nN7caahdIFsZEw+yBaZ91RXiVOmYS9uAPqQ8VpMijlV0y3vLgrkIhFaDX0iXcb2aS9v5yl3qhIqs
1XZtyPqJbYaGwCumxXxkj7e6A4COQdcZeuUI0XhELSAJrF22Zc97t5oSvXM/VsMojV1t9zhnH2FT
RCzyJkSBrzneJkVEsCkQYrZJpZXFWbliCmbX4REzMgNbaYLBV5C9bI9lU7uPCUyTakoDzTWgecjC
7ClHkR8U6L1Qf8qdi4Ay115U4/Qo6Mt6dMkj7jTyDq8UAINht2rNl0R07d5p6uUOI2HpBOsypXwp
oSfrJ+Afjrr+dlX95wb8lzcgzfEvb8CKMPv/F7y1Va5+2kTxYfGlP9ps6zfTQoNMoO/WVn+70/5o
tV12SvrWf2uSRoY9LuumHzeh/RuoP9JQLGDAxBHa3J8/xM3Gb/xVkkRgtXOOb6utH4zOP7pe8J7/
tDWl/fypl8IUpCMtZrGqu5JgtC2p4k+bKGcblrZ5l2JgIiUBY+umwyRufPPkEIE47/oRKg7WfSex
T5G+YAEqdcwsVDQgvgLSwLYR6wppbFdZVdwcRV5JUkDqsSw0n0Cl7r1QWPKwshC1xkj9hmeueerN
QULN16lT89o2AF9K6pApzQXYupzlPUhiYC2Ycl/LzYpUaytJjGOKqJyYdfyFMqFYQEMqb6A8CnIw
yti2/aHS3fqgY89rcX+J7UuMCClblqrlTm9673kw2LEwCdZo3vrOnR8gDnvPhZLzd9NplGGZ4jE+
O8Rx62VWoVpuK/dse0733rmafMo3Rogvk1IE6A5zFdQE3d8t+YweOht4zAPIMFtEVXrcHjVpyKft
HHxzdMI2qkoMR2NMDKAM7nxXGlV77AyNdYxddPIm1ht+f5bL0XNqg/mlflDbPsZLOybzLELesf7x
DpQmih/FGPKVKnpzLRstf82cZXVVEGH+tsR8HcU2PwAdOT/tlPNqmhEzvIwSusPBAErk297Mb21m
vKabGUBkAA9FPkh17P2kRRk3NlbIqzJxkhsDrsUFQYv020nN12mkxpNBfv2pVCyVkAtt7ycB9mns
F1iz7ZDrmn/z/QPNtThrw1hF3rM+bJ8wrdV8x0fadR9taErzZWLnLsM5o8UOUcxl6l4UOr9CtaR8
F7Q9/Ol2ZMEGVj7wvkzpRptKcFgy1V/YVrCbcGIyM/vCGo/1VnO+tHZnGvu8WEEzjtP6exKxT/W1
sfSel3x66NfO2i/Ig80gj1TElqNL750RgQDSukYEtSz0p5LQmddNds5VW3ChZ7M5RHtE6XynNdL5
E8cLP1uyXUS9hictoWpiuNCPXA0IrvhkPaMHPAPa0iChSg7mde44fRMgsePiEzrgo2jk0eY7E/AF
BApTvEOiJW8SpMpT6HgzH3BVwzL2XS/eHmNpjSSmTNEBBZkHIXAHj57rTXJbXqqamDhSZSLjJPB6
GszkDX5utQ4KBEoWzQ8GxMHILycmiH4ksTTOs8lLlsgSeShu18ni4UUeto+ISAbjVFioIV3Z8c0Y
RqsDHnZvh0ZHHZZx9Ha1iZ+7RZr1/O0SVsLh/c066tftZt9m5a+RPc4PExvaIZj0eLmbkePeFate
YdlP6fC2cDs02R5vXA/DwAjq3OWCGVByXeWlzb/+dksARFIHWzEcB+sz8GFrHBw8G5vX1WnbY2PV
sCXsAZ6SOVXRswDRgXa5SxP4pg1chbx1uDnhJrGFYIpwyBNrGunTC34dDW+c6ggQ9htt4W8xmuQC
EwY3eZeNvD+kOMmnUcfevmgrJwgDKuPkJDAwIAh4l7XZPLqw6PkOVS3T1c+RvbrB4HSJcYeEP3ZC
0bKixXS2eqGW187RtloNzwHOVDzRIjTYNbVIzzJ+X4Mwrmm/dsuQ7DxuCiagLZtBfzU4sQqdldvD
0s3IAtLB26kF55XB2u1ho8ef3DITiABkzvcxmUecsozZSYq390ljSPfUEybOO1iY80PNha58Hen2
awZl5ujR5h+iPtGfHINr3qZiimATEQL22HmUcMd5wJdvrPzCc5ZxRQlP54PC1SmfIm1d63NcOeix
jbLIk3MR4TBMIZMdBlPP1mCc+JRyFZlvndI5msni4JqCscYFvti4A4O2y603jVAHFcwl/spmIHU0
tRBfhwzuDFzI6L7RG3a9t/vmmJ/QrdrYLBp5o5DXPxUFPS9jgzqOdqO3XTmOhE/HSr/l2+u0L+9x
xgJRJRZX9zcL53bttajl0iuTddaRjavW7L9d86bO9iXQen7nQEfyafBp2mjv1eg9U9M6/J7aduyN
k2x6hAqUewhXO863tiNuGzrsdj16S+cGdeN6z6js+SC/H2lpJ1UR1g5OXFhDbjucUrdr2GIyrWt3
tRTyzrS5u4C+0B0PE2+vAb3v2x1XjK75PJX9jNuhsdpk/+1kraqE1JwJ3tWzVEZZPk9xvGQvFgwi
FeTmdkrJEau2mfTWm4eaYIcLubiXyaDjUi/fy2T2Tm1dbw8DdKo8nHHVoI5F/XczrRYHWU79MAQu
wGHIBQlGEMysS7IcOX4MWAsyHigh/LhiAIdJefWuirLrkcQ6UOZ4S5SX369p/jXV8AKSiNqL+JlH
aUt9Dpn2bJYad002zJy13JNtmHDEVL6YdCsNWNLZ71VZPFexbM9eRFTj5C8smKhDjPYJJyPuiu1B
1Nll/qRIVbniGePeydLRIu7d0cBTADy2kbK/IR+2ugJ+HgcjK8gPymkI013K6FODRVToVXPpNGhu
LbAGzcGaMflDIQsxHft+OXXJUF85qce04U5LzApvZP9SNsO+ZuC1F7bj3eFx99PCeYh009JeFjuv
Bc+JCjPQCRFFwamK3MQgkAEnooaypdZqWnhbX8vA6VhMYzkx0wBrfHGUssGurszaDYSZGfus1EfP
dzBdacM8na00ybJAOBNIJZjXybJfbEIdjh6XJelQ3WDNvP2Jd9Ub5nrrzr1zBm7BYw5G3lHNogZj
O8kPphxRWrNwvFVr5p4dPeLqlZAe7MRFygHGBXBtPeus+Z3hqp1H7dqBDWL4nbDmt9ysUgAOxQcz
dZr8kjeded9khLiKvptcbPOtt3dHY/wdt6X3OXHR0ncTGt51M1w3lqNCFyzwfkGjfNTGZmT/3Re7
wq2RAJhmmvmD0aXXbpukyzXvl/2e9m65X4cp4jmuNHBm0wdCpOp9hg/pQNL6pzGaA0ulzmdEsstD
Yi1lKPNG3xvZRnXqrfa+w7ZH+VPaO2su5i/oi55E6rCSmbru2lXJeo9fC6yEMxQgboR5iEBEXiBT
m7u46Z4ab2BG39pURruuaKrrfo04orKC+mQCeRFTN5yHArqa3rUC81zVnTJvMC+VgWqdN60E/txY
j7PNOHNuGncnPDrGlBOLrVCR3YEDZWIOdW3N5C0PgYWSbyyx2Av7lLfGch9XRmCURnnU6QgP7vaE
MJZ6RGnsDUccgwh21SJeO1ZPIRMeD6GIdT+oQg+xZGkPGRTzS0UwzwfUSuJCAgV7c+ESselP1K6f
+xE6ahjpOiPNuWwQ0PYVDl+UrlhaipGpESy6J72NXFCThrjR8MMFPHkdRP7mfnCsZZ9WWYEew3He
RFZ8nMUGpJYOBLGxbbu9cLhs/MUBbUSSxXDQQLwElpsxwEblFq4sRw4REQmnsbTe64RQFB1LXCBr
bWNqlPK0IKh5i1oNKh0wh/kjFfGO6rqlElRaGS6Zlu169kRPERzRG07+ttgxoYcfrXTnqHUIyYqE
0XmnMzC0plxOF8QVDMJrY0i9gYPEbXnvekt7GKcsl2i883ahFm8AQz+oSKKgk2mxSbzWbozfOfzj
fZLqTbi6skbmNJZAK8CPtdgvjejQ24ngYCIyl4y8YXoWDNWwStuRbkNvkEnY1j0dSNLsGFpUOGi5
LxRypueaiJYTmFqIEAT17VdyPyBha/zf1GH/rufahymeXS5x0u1McVasj0adg7RQ3heM2/Elboob
YN3di0i84QoRyrWdlV3Awyt6LAYdkvvU2a0/0Lv056xpFvXS2fWgnYoMwvpZNHLVhyOnlrdn1DQ0
0y6VgsoppnGLbqPem6hm2Z75bBkq9zUCkNQeIWFO9cLxveDvIlagXRm0pphYrUDPTaH5cSe0iRgD
VIHGK8Ignrr6kOJ6cr/xoyCSW8VVo8H42DNjX3HaWkXvcvXoXruzBmpQBFNUW+XUUYjY8POGQDVQ
qs6aXOeHRYecQi1KxFGDE5WBEvXZnzr+f7BCNn5OcWQWZm2qUMTCksAawiL+2juPGgaJtkmOtY1Y
hScfpSBeGThzzswhbXTlI4JA1zwtFU/RcGaOlZ3BmYwPgzlimYX84D2j5KB4Z5PJY1r2VNVCUdOR
/UU1oeKOEiDC4eC3W+tZelrehqKIaN4yp50BUzKneP9eIzPZnx+GdWtKygW9XRIpHMHEH8x322Pl
TZVImMu1czPwhg654N8VGf90lvB3BbW0MElbWz6upuHSYIL551HC6MVKGCxFjiVI39b3lnnoYJRk
LKBay7MawsgLVGtz17wVsLMemp6mu0loSlU1tw9F2fyrn+gffUCaYWKeNtEs8Dz5608krEasAw9A
QhvIrPBtlAUPUES9545ZRQewfuvjJh2oDP5v41SPFMrwSbHrSdwSAJC7emsmqNB/feX8TbwvCcHY
eMw6C18GMNt//9PQhZ1njmRPpceo8vhAi4pMjJfVBDDz0VzWtdmbhUcdW5VsP2x/2gg7v/4B/sFn
BdxBmkx/oCTwU2zD2T/9BBCcZLXqfXy0ZsCbflQC3QkHT0b6jWRCGtOmRPVBGSqJr/o6WkvmoF10
E5e9fHK1Qd6wE6Uf+fVP9Q/eFrZsBvQA2Gt/j40roTsTB2DGx1LQNGB3m+PdrCq6mW17gidZp2Ye
ipWyWoxx/frrV/92u/5ZxcCbwcvb2/9o3shn/et7UgKhwqcGbNVacproFDM9a5SucYuUDyRZLGhA
xuQaT5kTiZPcGrfSxOuJ5bep9VvTXoDi+1rWx8mx32YvdcN4+3eMInS/5cYF/PUPrP+sg+D8AXRh
2pK5gUnm4E+XEWzBRi2jIw5GAqwFUfNaJmd32Fqdcua44OD3LovujuKx1FeGJ3ORcA4suPwfZ8/m
eIoNLOOBtUKqSnOTf+R04s8Z2XK8+zYeMnSEvf7UpkxphmmI1bGKmYDBL6/HeBePTXtcl4JXt/SM
4Q3idfZouEaK92+/7H8m0f9qEk0CMcfaP18F3Wb5GyO7t78sgr5/0R8zaM/8jYkxSnWykxBWWR43
+x8zaDo21j02jAzCZLaNDv/pxwx6WwRtByfPOJ2p8f/On9GAWRb3iLmxNZx/bwlkbVqdP910bKLY
NekwLvgJmIX+nHzXjplbzrZszmYv5tAw831PrYKmpXfvraRMqpPlxQIzHmsbFjStPQiQ51bK4sbW
OcNn0SKtCIrCU9FBAJBon9AR51dIAVR612MS+0TwhvNqrXZ5TmScX/VTqoee4HxlmqWKM0ICNpuZ
h7J0TOGi1o1g6JzUcCoXGF+HYpGHeAK3Fa+JXu8BKrfeK9A6wz3iv+DZBjbM/jhOM/3molsOhbtK
LrDQWWQZbH/KwIsxjL+NvUg+DszaCzzlVRbvazTg9oUKM+nhZeaFZm7JLyqZacqogaYbXMIE1O1Z
Ma/1DTEe/LrJ3EFqBo6VmtERGYbRzrsCLS7ip5JNG3J4hLAeiFvg10V04+oQQCYSpXk/8R4uxUCt
FkEkxyU4jg5r8CSS2pcJ0i1WwixRFgU5xaFF2VqmVZQFxdCuYvHtgWbDL12gy6hRPTgPfuKumL5D
DLHmGmT2GFPwErmiJ05GbBQ0gvSdrmjprCzosexaeOlQKKG7Msf4oGdz1N5A3RcnbUIZoyH99/F7
wulA+uSnXVKeEgFrKLZq/TET9kDL3GmrP8pyupf5ZO1tr17eMDqgGWImTLb1kpBERBM+ukV2QaNt
HKrOLE7MIYdDVo6Y1puysv18zIcNJRxAAkH5U5RVyDQ8vmWsWaLYzefQBgAamr1l+KkdVyQRQspo
i6l4AQ6FeTaLctdfxVjf5qn9IauK+N6gK7ybktG5R3M9viYEAgEsQCbV1sl8z/VQMbqp1DNr/+gu
16sFmXYt9GAahi0PQY/CSSrnxvOy6DmpZ+M4J7a4FTwBe58O0tuPTmtcIjvKD4KJ+BpKPBrLM2Ml
/K5Rbn9obFk+Ml7MpE91SPI32BBjDpijOHNAbPN6KlvWTDDuumI3YDw/TfjHD1Oexc8GkVxX3orA
3Ze1NT1RNYCUdes2SsMB/9DvcgKV6hvOyjiB8U65y3jU+Au7ZRgyq3NqJ+spRaTTpYMJvdmYnYtk
Ro63GCoalJd2GG9ZRuhXcp6ro2nSXvXpwmc95F17n+R2+dx2c3kYI2CTk568yAZsap+77plPutjB
xTYDcLru9cqa5T6yu+RcmnP7FBPu9HFgrFZsATn6l7RqtSuxlrT5TWM45ymfvb2Z1l9R9kVH8EPN
DqsFtXPkpI9e5g4fIV3kL0u2qhdj6tVmv3Kzl4blM9Yh7jBb9O2BWlffec7U78EOX4FmswMSz/ID
HehyW3olYPi5QyZTLozmkZ144laSNgVBjW2yjxVM3ZVROiNUqmfomIiYuIopzRPLnXNfwXYNTdEs
QM6HOpgi7BS8Lz0GACKEY8jYtdVN50rzyhDbgP5sgo277UX7Qa3tY1oL5322sJOhfRk1KvsJKlqg
12v65LSpeVUwzr5ovVn7dtpFoaPik2d2zjUw34ZbY+geVzwUIaPo6os9QCmtp7W6MyJv/dxQCTc+
SRoz+sGpxi4Tmx9iIjwCuyEZaCPqLGh5vPja1OXwusG8SmwKWHELLWBwIdcgndvzoOr4rTMS9TWf
2Jd3Y3PRh2jaWfY0h8k4YECgVTkagghnFILTcoH3CIYls1Ec9b0uuOPMRAPyPYt9WxE/6RMmWd1n
LMVoPHtJi7RNDcdObYzQSDFOToopnY960s8P1bTVNVk8GY9jH7mfs6mgnRrUNtV1tzEo8rzlwRQR
AxGGDW8D674rzyYma0Ooc87hvpjvYllGbNTcBBHUhJPf2WbHC6XyjcPEZfHjwWACajAjYPCCiK5w
GZLUuFUvgJCrG3BYGZeoBVhHm4lsd8sHOdnLKRbQuvmm9MEp0hoGN96BqcV8Ef0WqebW7hezaq3f
K2G+q7rRLxI1F0aLplj83IPBTGPDTY5HAcOMe+0ZWXbBRwC+JV2/JBrKZlC4FZvB+UOltY/zBk1w
JbGpZUQ5qoiH2ytUwwcNnMV9I9tqJ2wdE4fZTd0xFslNno0xNHoVAbptJeoEyzyk9Ox77vcv6Vq6
Dw186iBp8uqJTBJOkKStz1OaIWxqIyu/Bu4TBwDGx+uq1OKjmGbiNu0C+onJMPSeK7cIS82b7hSt
7HszMxUARyFzyh7TfSb61TzzEyJxxLwTVFZtYd7PrOKuiIS1z/WlOsmyBzoCjgbitqYuosU8Y5dl
deiHeQhN4EqvGFmSMHcrvO5O9qnv5Oe0qTN83fp6GaciHnybbJs700U0XMKGDimUdcJn5+53aYzZ
bpDL8JjiuNl9G89XMVHdJoPw0GhF9Iilv7uxNac/TJ5BakCHSws5oyEhA3l4ItDRMr5tE3GamJ4q
k0FXOX1uNdI2GnLY9vHkZu+F68gd3Ak+V9f9lLj51xYcxckQPO41J9soqfwT9nUP2LdlH5GSayeN
oj1kda7vWUzJC4ao9IuXApft80QciAzEidNF+X3a5zBPwHvt6z5tTgMFyW5AEX00IKbsnZnKS4CP
P2R6Ml6pomKrms9M1nopRKgxoAtmslF3BqkdX3prUgE/+xOqVBkMS2Ifp9GAoW9dr+ZUH0uCN5gW
e/q+ktaXRqvvh8GldFBlGuCsPHBEC1ygglQOE+tagt5VZSsVRo5fKtOqG6du7x2NsN+uOaxTgVEV
D0uoJeUD0TEkDlZrvC8xnPpEw+m+rUqWcUlyhrIZ7yMzvzYKIR68DqBQbg/eEfwQ80SjuCdu5Y75
W7InvJDE1wrRgJ0vJGgOMoRQnx+6HkBQv9ZlaMaV61vJgESPLBAOYce4FT0DcM5254mUE8D6KSpI
z5JfISoQTQgv21eMRn221hYPsizheWAM95MuvS+qWBjrCS4/OClHex5LmA440bweE+NoDRKJdD2c
5qL1EOnHwo/V6p6LfrnPlbUlsnz4Ty/1f4qchWXzS1XPbfuV+uWvndS3L/khqcM8TqPtMdvCBGMb
2+DmRyelm79BEHBBNyO2RHaHC+SHccb+7VvMNsYZ/B/fqYU/fOXyN8/zGHUwcwA+YGvev6PmMfRt
4vinbkqzTAJHaPQYoeAs1/SfRhhZN6zZNHjqLgV+m3oBQ7G5gWGf2bdeVJvmvWk3RH0hfAeeEUXk
JFsU3MoGCIgDe75pEDehRMB76ncg4HrjgZOIAuDFYoiQaaCOsRAg7cmO8Vpq012fN9p7odUT6zgO
B+UGrUxcTvBBVmxYqkTP3JFoA5OESgi65w1J+7sBPhgVN4OVz0Jn6jnbbnx2MrPxqypmSNHjZcDZ
GB3itVpDw8u1W5bN1RZMbg8DDU7LCQMXh1xW0Nbig6OJzy5Qj7DYnBPkjDr4awFKKdR87KlNdXK4
yT5NbHl2JieT7belnTy0kFexDFbzcoefIvLwUk9FuzNqfmPfHdbeJX4pr0NPS5Krhh4RSvAGXpns
zwoZ4IcOMW16Y+ms7lElObeKE52lJNZu9q0226PeSRLgqN7sjX6noQ14dKy+L0M+ieVjtHAcCGo2
iF5zFD86JjWX31ULPdfCj39SdpRcrdPMakMpHtG2OWunGLj1jnwahMnwYTETO+wVWC6CCHhZWqrL
GC8kFYUzFmfRlQi3hIVLMyii1YXOMTmDb+QmlwTMOj31nTnB95RaXdeiuHeW157eGWtAy5UV6NlY
zKGXJ3OomNGDDackglOQ/O60OSH1scqOnTKH/RQbdmhtsZ9DlTj3zWqy7y2ZzYf60lOn2UV7xgiL
Orto5L2wPLjlY2GfIxP4pN+2lv0+QUEIZ26aG6YEK5mSS0UWoB8vniv3TSnqCwZg9n9aOWhOfUYp
Pbk1xy/aMDhKrGHAu4ClrO/gnTMyWEslTV8zWASX9Klq224UnXkh5RR8oc/q2nWx6ErTMMNi5d27
H7qYz2qVo/NY1CUQHUfMXv2ct6OD56bCcr0kFIU+yQnIp4wZw1hIihRkLbrk1rvgskjei8YB65zm
TubwFF8KcRktRvhIHGZKQOGqy1gCpLSjcnojwgUbdtZNA+0NCQUnog4TohVAd4JFJMEqOS4pnSK7
XDOXfg/JC3wAjo/+CEjJ2ZexUnfYESiyk2YkRLVqo4I7O3JZYxr1ovqwTTcDRB0x1r6sq4LDpAsT
50TCpxnW48YjIGapXf2UniW+s0vEC0HLQ8y5nteC8UNnaQeQKAPRZEa8cMWZgiheh+I8F44CJ0fU
3X6MopwuR2o2g+zcnT7qqqP2AhiJh0TrHta5T9d7FqZfxOqV3FOgJubAxZL63+yd2XbbxtptX+W8
ADyAQn8LECRFilQvy77BkGULfaFvn/5MyPH+YyXb3rlPLpPItEii6mvWmss8d6XeLtuuJohhG/Vz
+TQRwmF4DhvP+4XqrNwZYdXIHf8ScRKa4K7bcxLNyNrdqbwQpsWoMyHy19rlaiwATq/CJ72smlfM
rw9mD8RfT8x2uRsyMVT7MYs1QmjDedo4laId9RbOz4Jt/8Zg7E+nargpMOiI08wEqw3vok53y6Q7
hxQgfoajVZmmy0kby6PNdmfZ8ErZziFyJ8i1KKQU57Mqt0RgpRuxGPqNAo0Sg1Yfk+XjpuJItqob
6E7KSFtJVrmSEZNyWC2AEdB3CD7nzIjSL01tp8+p2ikPepMPn6hthyYAhG7wrBkTeTPpoqPwoTu9
aKIIARs7yzYAKhA1R/4Hg9Wksgo5UKZWM3oCh5H5AWaFiaR4NmyzUr10zg3WxXQAvmgtTDGm1URg
FIZq2Ct1o5dB2BUjxoXSLNCslbLqsb/LML/XZjxgCOo+MhOHR/FdNeUSMrG3nNG+AbevbaKOfXgn
YixlLhIM1GVIK7D0hJGPW2O6lWFrnMmv6AePCUWhncamLE+sNq1059Sl/lR30xMqMcQOnZWwO9MS
hi7+MKhd6/W4+vsTsWnaeZm19hY0bkpfzf0V3ZAVGjYIFYx8XuZ9oQMRRD5CdxeFB4QJo3M2nEzb
/ltP/U/1lI2t4Fez6du4/Prt/120f8ml/f6DPzTS2geYS0ihdctFhfxTLq32geBZeIUAnRl1Mob+
UVMJAD8aA+t19Wp8tzD/X03Feu1NGs0E6h/VU+paL/2pnjIo59DjG6CXMdCijn63QKybqG8KF1ab
QnXDMxOXjI3otRDFuOgJhPk0FsNwyhUYOGlfPeWRuQ40AVeWPaCyYolXVL5R0GUU8jrv1UeCmkhC
Q26Rbku+jpuFkfVFgzDCN4CxbVmzjChd7XNFwrJHhMl1Oo3Ns6sXJ2ukt1FG9HlEbnVsVJGFFSbj
TB5MRtyvvdon54L30a/tSnq9hLCuKs7CWl6MXqIux9JVry2t1T23GZ/X59AzsyaYDci/TZe8tjB7
NwUnfYD05IzfcDey5UGoKl/dDNCiNtyGE8kURtJvEfSdgHxcG+l8VCP+LwYRiMKS57nqyk0JPNCk
V8sH7QWH0FM9t1uaSiJZi1j/SIjkPmkcFpsq6+2yDRdPKvBwO/0pG/Jnm2X/Vo3GW7XJTus70BXE
i2FJek2rVY4J72Wr50BQEZ0hDopseqhxuI/08XZdJfj4k6OLJndfuO3dnRYbe4Rwxwyn3MWyaqqV
seWNUVXfMJODWOVvUzbdWwyBxsp4ivXsEE35c1OnZHKbZzvWKXssow0MfqHRSF7Lbr42uAC3s95t
4VMgnDGyw4IwGPhLzABBMNsTJW8U6a2gVcwGWqpQ44AUys7vlaFko5pgKFxTPoy4eGa6ACd0tYx0
a4rF+lqVwf8AgvF6bNXrToy7Pl6OmoOIVRnUY2WXij9k8auODSUwteSUkTMo+HD2Tkl5myb8hqUx
Py5hRyffWTmGXl3ZZC0vNCROuokJib9s4LYyGn5sjDpkGDndF6q5mWY5+jJuMC+WyTNpFEzXxPTi
lMtxEFHip3GTnLPafkom9YtT61cuRld8MRppwN1+MZFQ1tNwvwBeRane8UXV91HBZ6SoTu5nHR7B
Hsg4Ktw4GEc+T1fX9APiejeYlo4RvSjA97bqo4y0F5ehLHryhvVPlB+Yfd3XTX9vTPlrQTXoA3sB
7lRM93oIoTBLwLFSMaHutZTY17SECdr6vmvSYrJuPJW1TLfoOc6VadhMAfg5fk9WKiC6R916Qj42
053zdVS06VwxePychorr44qeiZ4Jhxsdtfomn6KQCRxj0NklTJKabwCvag4XbWE5F9Og4B6M5zyo
l6q4onSdQYXmw4H+p/WFkusvndZ+nofGutQctBF8a8qkNjYNG4F04xYkfhKGND6Hdomrkn1Kbu1S
o5aPmQwfi4lNCHje1k1I5KF1isOzIbPPTKIHP5vygL3B7C9ka1Xd3ARMEmNt01gWA8EESfHBKbvU
s+z6nCvxtQQRH1AnPZYKMzrEgoy3evN5knPzIqXoeSrTOAAi7jn2nHrV4lrbgiEHZX0ZXmsdMC12
PjWMI/FSAjNgVV5Qug+0iZPQtrpNRcXfIvTopUKvZtG0mVBqXkFJ6HeT4Es3Z/aTrVjnHhTpRTg0
r8rYHA0r+x1G/y+nuAuagA6bR5+N5XudDgRBo0/HjNUDTayHgqlbS/JzYtYUf5r1m7X8e0cNUem4
5FAQYGkzNMd614O7xthLiwQu5qdDucGEC21YR23IIPE3r/ReL8ErrQA51g+qykDi7fb6s4jDJis2
DatyTzbTs7s6u9fjONXG2ScTqGU0ivrqe63zX1U+f4FZrK/pCJtRh4ZH0H6neYp06cZOC9J37sw4
MNvhvpx4sIlD3o8KUND198WncWxaTrc/1Q7/i97q7fd14cStMiMNAQ2f859+X4QI45LOjtwTrKNv
Uobs1zPZWOtxcaQGzPaqO72M7TRssxGGXTq0PLfwy7wmBkZN9xbJ5dhHiHwW3dy7bqH4aQ+ozhmP
o8Xxzc678ln7eHWZnqTVIAMfbqcielTNGGnDZJx7ZgNgikt3Z0LD/RQxifUNh+Ph17/p33yFdENT
BZIyjcyH92MckScEVApD7mPRbo1SvVbdBcME25jfvM57gdT6jhqACCmtcJXhOfv5HXVHjcGJs35X
XUxZLbaMmbFsoOYcwpKOZYNa7NRFGhmtw3xtd2pxQx4apKkleq0HzuW1VEkzCghNTEfSkrAPjf29
4lpnvRl2scNxb1aEZ0URnCGC96jqTTHvikgQDIcS5dirTXsrs+lxarj2Qdcah45U42C0OuwhMnkN
EwDVMsv5FCen3E1K+hqWy6MT9dula7m8K32PNmePID3xo2J5M28dMyDPvuiXa2IWdKxY/Nl41z83
ZobZWqPG+vUb+W7uRp3I+wj/BsY3hGAmbz+/jyQ5lbWBW2S/jIjyKScmTjY21xYCSH3/69eiwn5X
k7pIpLinnBUsY76XbjViThDPzhKZ73ALEeJQlL87MN+epJ/rXlzBmjBQf2jChVD58+8D0ALkuapi
tHWHatsmk/CNcIH0Kl6I7Jx3HVEnmTD2riLOY+jGgS3zA+vqj1DevziIHjxRDA2px6m+H1Iu8djl
dKrm4qRp0etijTCqQuZHcJgZP5g6EnvcYJd5YgWDUz04Hf/aakmEBsiPnx8HiKdpOsARt662ohGx
p7u12PUTCnZVJK8mu1evTrLTMGVQYBhWOFZKgaqNVL/QYaRkKEfzeFtKAe5ZX46/+Uz+5onls0CC
BZ1JBY4kfn7DpKhANsyF3Gs5jcIQF4mfdD0VPOLnE9kQ9MmUW5t8ds6FaYHAbhvggFpxxXDk0WEs
xeJNMkoLl5GOVys3SHyfxrTSNzgvWVgP1jnEfeITpnSOcQSxsOUkqlCcbux0flTF+LK0qkdezB0y
U6qqml+4UaYd0XKPM4WYV4VxtYPKvAMocRuZVu+lKAI8TC+ra2KAEaOAlSNj190Jc3l0q2b4bib+
r1fH3zwk3BnrP5rOaua9GnOMajvvxoEIatTKlDhoZEf+OobaE0YR/eYTAW701+dkJVFxrOHodP7y
TNaGPqN77OW+Ea0MNKstN06YHkJuKlfj88GOzRiZpBBvEBxTaUoFGOVooykA+zK0vFKC9UmKoWbi
urDeWZfycna+tJl2yfrmKncL9K0u1f4kS32jV0Q+p8vtlM/Hwl4vY75mkZ49k6NAlToKP11AwPdg
TaZS+JSrwUCm8LbjI31rL5mb6hsUOMJ3G1CcrID9tBqHbRX2nZcvXXwx4c57a4JC0r82Y4c7VeIN
SjoaSSeLSAWqafXMZbxvughlvQGmUB/uRaZdY/Q6wElkn888DynwjISkR0rMvwmH9QtZ9cNWM5o2
WB+jdjLPpT3eWwxyiMzOFJ6nCtJnTbWkhulpYoW9YVHXBo1iPtWpySPWhfUlYRwvDTkYI+pzBqHJ
KdHpWdyJUhyl5FMaD/gADcvXS3OPQfgAUuawFEQUNXiVWPbnB5riXRFysyTEKZNItDxaY3fKNfNz
3I7ykGkmi/5ho4tm9tfGCBVLQqgLO3uSDM55ZzyJJvndfWz9zeNNrWMijFop0aQg//x45zP4S9w8
xb615xfZDretyr030GaFJo/1Wn+9tdpl52rbzqXSe3vmZdxt57EdvTrlx+pC34CpSQM3czfO0Og2
6PsIW5pwZOBO/bzPtVahQSOFyIuMJIBBEr3gCHZPODjIz4u4F1kZIjvlLCc+EK6rwhmTdvPjoFNu
qY1e+chNen+KOiIMHSrriMawmo6xXvKB4OpmRArtEsOp1wgMBw4tqdvnp6Hvbw0TU2WZW1OQkIO4
qcflWMQjjuGCzBhNQeJZzi9WSzxDg1fBpjvYZ4l1HrhEaDL7e92artdqvrN/3K//qj9/o/5EhaxR
S/x39efdGnn2txyCP370x4zN+WDyRzF3A3v9XdD5A0Ogf2BnSEHxf1LPHwpQ84PA1QCXCRofcb5I
Pf+jAmX8xl1n8kigBhW6YfyTORukuHdnNfwB1VTZgALFod9/38n0ichkQ2o9iDybWFsXdhpTCJm4
uxh6xpZkCqP3ZZQ6N26iozsXiSQO0+IQHPLYIQlW7zGKhon+EW3YfF1aQt4NrRV+BsyH0xzZdoVR
aTH3VbPqsEHKmcdkbc+IKGEbMU4sqTYIUEECxehVCe2gQT5nWkm/mBumfuiXOq+DmkzExYMnSpWX
MTonQAjJ6GtboHHCpT8b24yg7qtYS6frDEQ/cTDMAwK1VvQDWwdZeKhtJSEceizii4EABbLaZusk
wIRVHGcsL/pC1w/j4ugXnJqqDKa8Hj4RkG67m7oIu2+8ijZ4jSFhGBEgwzDPIXiRSDO0DN9N5lNI
64IgsyuzIFFG5jAqhWuA86x4TfjA9yaCdLY9BD0H2pKEXxfL5ATO8L59rBYsUH7I3+yjgezsoxzV
7NbNiMkMpyS+GvtQ3hP9WV51LaDSIwDTyERiw5QFKrRNGGVe5FrIpqguKW/iyrmZMv5eNZcH55QW
hoXHVi6caFQnmxSzhWzdyHGuw5xKxuMsV7VN6GIuZ+84llubEBuuM/tiqorqKtNq99qEe4m61nDN
fcv7tx1KMoAJa0UrEserhwvhyRQPBQp1U5Z3GCidG4U+gi4F+DDBYCa0Re4k7hg8y2WG7Rsl4oGk
CuOCaKryKmtq9PKLUcyBZacaa5Nx9LE09QZ3szDb/aIUHb8zKGpdJvWXkfvrUwN44mOlzqzXXEZf
lm9GZvtVUwongCPSwbodZ/dmYkkIstxw77ijopsJbEbEwY++0zdhijHAa9HOsybBpRcr47ODG9PP
Ws29rCrdjkjXUNmpTakk+tquu4Xg+plmKgl75VLgOBv9UdgFrmTsYBgAdTftLmIzM0cvGqv+lsRE
E3mYPmFRdRRN9zQmQw9Sm41T/N2MxW4Y+RXo5NWmZb15tiKIZxi4lD/sXG/ervnN51Wvli/lzf0F
egwnWPbmCsNjsVrEHNshMa95s46FTLK6Q/fmKcvf/GWianGWITM30RmvFjQ7jJQ7NImMyLLwZBcF
OqTVshbjXSPQK7rM3/xs6Xdzm/hudSOnzwbbvVrgTF1FR7TgklNXg1y4WuXU1TTX6Wp+AVR4fEyQ
1G0UNy5PIAHqoOUOS1fjXZKvfZqdCs0hPTAeHy2LyOM9j7dyL1frXtk0yKF7PA0V+B7Mfclq87NW
wx81Wov3T/J32M9qgidw6EW/mbtpOirAnC9gN5ub2ZW35eJcdigwL1LUYij7yukwJmkf2FOSM1pm
+Ux08o5pnPLVXDhp8rAhrGXZTY4GFTgRBB9WnX1G4nsHuQKeYjTuSDgyH7Wmmdk9IIxY5r68Gh31
ltgBwUqAVlhpqRsig2isIUe/6GBU2+L18dvUlEdVVu23dLbP6iLCT/C9xv001vmdtChu06Fs0VST
AWMAPb6G968T7sxOcUzieWdYyzmpHUBkBqFXcUza3ayhPZ4UfkpjHgBsuCkr3KDLpzJEkIor+Wqp
mlM3ZqFfITPzQfk1uzpEh5JainpCLTheWS3KatbHX1xO2x1LfCdIwjncYnJLkSyarV9qgEyXkmIm
HwZlxbxrxznH/tzb0ecyEe2GlEa4GDaeX0GCF4VJ2XwEhzju1SLqHpj3dHwxRmUXNdNr31j5bsZY
HHQNdsFBE+FnPTOVglC2mPyP1ChSbLFCvegtuoW9XhjmUcJW2bouAnOvQtG+q/rMODhw7f1JUeyb
vordXbJwNZHMkiDCM5CwDdZin+e2Jg4Rj1CSBk6ddIjU6vDRrU0eWbMIYWr3MehMp/4iy6ykN5mS
7KnCMrvVeprpMBHOtgB9sCvhQH+qxlD9iLxQCboBEE85yuWMPr88zvXYsPksnBud/3BqrUm5opV+
tLEDqb7m4lUnxMg6N0D5ILVPXaYdzCmNLt2scFxmZGaNOT8h6j4TVI1ezQJ2Q8LdTIQ8fndiiPWz
jmjWY6lMvJuCXGJnozvY2ZWdHZBf5nhZkVTWuDEeu0ptkc23st4kPRpiVW9urTAtbxj2q2c9zeTG
gRZp9TlfA2PcqpNo/Wld2gjcxd7QGgr7ejv9prNF+4almjkcXAVgEl04EgOA6eogGZPofjrX5mZd
Pj+UcT/cxsi7v06AvoLKrQlSD8Vnxe1fk0RGT5awwAPOUvVbw3wgB1zBwN1mvtCzAWk2ttVlrsOH
qDF2DFg/h1b/4oja3C2l0YF9wQqCsuSJ8G130+Wl2Nh281wXMBgHXb3IUJgHjSaqbxFIbGgtSrkR
mGf3g2Al54tlNlhQhNp1juk2QACS3UjNOsuok5eM+Pqg6AQqUIHaqPPHuBmJsNeK5RzNXRiAC/tK
NsQ9awhKKeoLpjEkgusDNmSgIxu2i2h+CWDCyGvWazFTO35HV+dN3HJBLMPkWWTZvSIs9mdgET/H
wsbSlTj2t0ZrbvtBewWN6pHYhxNbsT9JoA9IT8GeTJlqH9w5XC4rtcfGoUMYjegFFrc/jDILOTur
KgB2hkwiGsi4mObiQh+qC3NGppla2kMyztllznceMailbbWmZdSQdrEPzXXXDHl1KLvpzljidqst
sWSzueJh0+VrR/3pd3pf3jG2H/wEqScQ00KfmacAtjdZA8FvaIstKPrCaxTnJYzEE+iE8JNam/oV
ijBswI6Jwrnje2W+FKLQkIf1LNrITjgSC1Ae+1p8s4uRxEztK1PPOsYhk1cgntpx71Rh6rVGZQRJ
jdRmcKx4R8Vi32rKHG3ifEy3iDWmKyHt8LqBvd7woRMxAmdEPcdzS2KYXfEVZYOHjmgSm0ZLtbNe
pQ9TVllsVeN+V42J2eOOkeVtH5PAmtIK2oDuTSwonsGVfqnUrbVpreWxg6uyFpu1Jq9Ku4t8Y3Tp
8spX1EZ7Fmh4cxT1KhzbqzVpFrolsp7WhvRYfGYvKr2lne7Htr+utA4jgTxRreF1tRYmbV04+eDy
ybOF7EpuC485piKo+yY6GlZVtmFeytRxLq2ilph7G0/MNtw+xlzLtWhk9n2M82/j9z80frRbv2v8
Ns9Z2f1k/VvbPn7wh/UPvaqBQsJkPm2auMX4Tz8Eq6rxgSmyo2NgN+zvZLof4grzg2vAW3J03WUt
sMoufmgrxAfDWXl2lo75dO0k/0nfJ/R3+grClugeVVVjz8Eqlp3Oz3MVV20ZG4W1cjQMYlWR1hbB
YjQkv+RLFthV327AMIlbPbeGHckFS6Bx6JKs6VDVZOV4P9O3oeJC1gSCx2EcoQ6mB3pA+kBoIAAT
zxHgx72NWBIYLJ9ReDUoLQzoOH12PQL48bIxQp2P8t3TQNkxmF2HZsVKfzUyZFG1kYu7TpJyX1UC
4CLzrLMxDu09OlNqbLszNjOmvq+qgpDT0R/YQ73qFWY7O+xvZnemyISovKtH05CenvbFbZIu/QGg
F3hkG6ujN9VFtkNmnmzSXE6X82jZF0U0oUNLFxKVm9Dddm3P6ZGVi7WJeDvPjaWICVIHqaXDRG+E
kLNmxUjK8bxfQCYEamVQZpm1eak2zh6B3G2lAmPXGU+diBM6ynAqGENixIoclFlZDIUYDEm47WDR
+HxhysCRWuPV5IV4cG19TEuNz4dVHJfOyLa2qdiIeXFChSU9XW/Y1XYS0ST3kwRBj+GDzibLl7va
5OYf5/iRtlU8oFexLibDHj5JrRReTLIS9gK9DM9VMws1yMs4aVx/ZWKrx0GG+nInGzwtfZCQs6q8
QAbUmIZDWVCWbW+1KWW5JNjKV80S6A55F5j8MIfCFtClc3YjQDjBiEphomkfaiaLom32DPqmnV1I
ijFkouQBFrK7VVhucYskShF3nrO0+oDmIDEv7axRObgpxQIlW+hiu8HlgMXplp2VGd2twhB1miKM
DRVtAlBxxp5KDMWwZH9j0oUNre3CxyA9Xh7sUHZW86kUoXnbLBz5GZd1mShQbhoK1XS8CbusIOq1
dOzoCsfdMIxbN0SxuewM6ue1ZqTlsx5GtW/VO2WY0U4Dj0nzwgVvVRBYtyVGz6Gp8DKrNNXpNCbQ
IOptzc4WcHGuah8BOE03I16gwptTCRdHJFpa+pkSofQl/yH0lb5Fj4G3XHmMMxPOslhs6r/OKiYy
ZUltwAhR06dENRJIDKe3Er8JGVy2WVdAgqr4MTRlVpyVdBaaXyCCvFqG0Rq2yGbG0O/R6EoP2IU8
zKkW70uZK8QlwhTyR6ef7xpmCfC0lWb6mCW5i6mttvTPdWyQ0RoV0VUdz/WVVScOpW/FxDPGE7rj
L4CWU21XQnKtBhNpKftkRhJstY18RI5Kc2bX2trQzFDpPM3VmguRpuFF7EBmcipbYXTedjay424y
NyC4Otz8EKT4yJesWNdU3QxDa6Vmq21HrWTL69qpop1dG16sDeaVmw7RfZgzb61oKk1K4Gj5Tin4
90L83YWosw7/1YV4/03Kb2377duf7Rv695/64zZ0tA9QWAFu/HGp/XETuuoHziQdv7gD5YM8PjZJ
P0ag1gcEhkSQGAItx9t99+Mq1I0PXJCYQVCWmM56Uf6TqxAeybsRqIMJnlvQgAiKDcR9v4q3SV5X
4tGUF8rAyKfaDYxE0iEgfokU865g8MAFZYvxsluJRUWL91JbKUbAQu19XRgJq4gQcy9zXO3cruQj
KvYssFYaUhRZRC2MDaLhyJqeOK9qfGq6qT+7K0tJrFSl3jWZc62kJYLhvvaygr2kgwM06Zg21kpm
0lZGE/yhHvCjqjLvxD2GZ3tqtyZjGj+XDoinFBW3gS8ZNmtbXPQcjDDxrG3f2vZG7dAGDWkSXWkr
OUrOSX6P2xCnJH0eaCn8LuVTrPX1TgzKcgBrv04vhGV9QdUOmmp6w1QVSJ5PZTN3DxkksMuJrdpt
PzZiI3P7BjOXeyKDt944Bbx0Mq5wi9LW7Re7H7B50XyEqdrsGk7i/ZgQZIt06qasSlzMcG23lsJN
uNAGXUnbPUQyI/V4yq6JGKAaB/jpodVzghzhv9dnELyaNYhtrA3VVxfDuHTJGbzo20XZh8rC7DCL
lQML4QrHdI1QH902Jmm1PEGLBB1WOwqGlRHBhJbQWwgYCZdRWJg7A/joVtS6yZ/aLjfVINqTnSj0
WL24t1Zi2cz4OWhH/MWhnbU3S0aDMoKa21p9iZmvgntmrAS0nnoeXOhntUjanVbRhvZDRMaCcMPH
wUnKLQeg9RWHRDazLhfpKTKLdXO0wtemCQ6bU+TDJmHGvqddbba1xRBtVtcgKdMEebTS3KC3uV+I
yB1fI6ac20WVYPnqENYPzw2WIzZg+eWcVg8Y6tIHvBDzs4LuBYXJYqonpSSjw1HoEUuMRMDuXABq
FeEInrVy6OKVSBeqsOn0lVKXg6sD+8o+G8VRvXf6MruZylo5ODhjrkTRuEejTmjvK8AsjZ8wgrX3
vQJgfNu0K7EGChvIvGWl5zHX2KZvQL1lavRtvFL2xBtwr17Ze/ADGTotLkA+tg8qeYWCgBcdEoTY
wBPF7s4W2ZvEUlwrCnIiE9NU3Mv61FjiucxrO7ysYTbGR9ysH62ksW9h8+5CxdGUizbpjVDs8o4J
iE02wCjdl8WA4xlE4bxwWU7tddsLp3hBvkTLTZAh8IWufzCBA1w3Th8zKMgz+94IW/aJTQ+fLJfu
YSxtUXhu2EI2qzCYQPhUinT0ucqjfWVQzDyIfDQywrzVDC/KBlh6aR8APjitgn8qJeqPg5L3vRiq
ZRtaKbuEgOgW9dMS12Pnq7AMz/VsF/ZH6gxRg1k2Z+1GUkqGX9MQiSMkGtfjhONGNBSkRHTtfHNN
mBAu9Amkx4aWkT0BAMlTOzf9QqjgrOwdOaigPsp8VDxybghHHPoG8MzaGhunkfybRwKizedMQw3n
leqsRRda3KmDJ2vwXrKzja9M37tsxxQdpweyH0bDA0F9VGzsHdxAmhkviUm0wcU0qdq9jr0MMnSb
s8BXR9CynH28YpdhaPGE2+LOIGshxayfuJIwe2cWpeXPFC96d4QKaaqbkhQpL7InG2RvLK0r8hWm
rbnidFU1HyAEmrzHDNLD+T4fHXGkbm+bt3RwDPKFOyLs1K2TdI36IktcnvvJDDcmzucO7ZJu72Bk
xzsCPJxdST7htRT55QJWwvYazSwvp3gNsqkqe1uOnRGzqHLs1cGBUXzTyx4zSWqJgwMU0VRkuj6r
lJkaEeFBAz5Q2YKLV+/svEoDS7SL5usjhCNLkRLRM5l+zmCzy7VYP5kp4G9P6O4R6Inu5TUp5Nlk
RMiAmJt5y9Lnqle0y/xSz/UX7qjmzLbR2o5wkvxkYP/kCbVW76JFC7cTqI8Hkxz1GwNbBpeDzImU
sNursnMUCsRZPQxSDV8WWlbkfdqmtdFzc3SGe8CD6lNma8mGZBDn0wARoPS6UFT71Kyno70Q4I40
x/HgPqK7H+eU8ZbOdLMuh7MRTVuGHQYibXVJGSfFOB3TgaTNlKHWNWK3NCBbftfmsnpY7LK7mK2h
BwQml50J0h/PnMYmaGnxQI00Klegmln9N5NwjvBWKzi9urlhvyg9lC4TgCXD9ITGai4imvAaHw55
gPgBAiN1o53FLwAABr07zEkj5mhcjCcdzCl3oelWz9D/uxO9jvaNhUK5NTsMPxlpR3urrfWP5DlW
gXDLaFNB7N2mCZO3Rnb5OVPH+rHnOTwx526uodS6l+hHpc88Lb1kNAlWS4+Hc0a2i0+EgLUnU/Bz
7RjJ5YyJ+mPIvuIchhqc9LS1qASKBQCCQ0hPWejquZ1wavkJT/61mdrTzhVW84x8kCAoK9vozHRv
0H1OJG8VjnVRMIfE/bcq1+ldv4xA5b1qKtQgIxfoIlajj+g8LCZsjKUJM7A9RZl1TBVZ41B3K0+T
DNVgjMv6NEkSeHWlpavh9ieWiPijjcGUGOmN1j0QwwBvFwsf6zMDLK+Lmd1rh8milURM6jNTBzog
I4GArHDQtALpsrSIP00lfVF3eKiboduQCmY+i4nh1gSXevFsNeUkaJqMbCg5sEyy73S4mRFXXlQQ
xXzfWmQf37wVrf/W97+r7w2m7r+q7x+65/in0v77D/xR2n9PNFGx66g/BAn/GXRp66ALgTQexDdr
NkOmH4MuZAyAsbQ3Z9EfIy595V6pqr5Oo5A8/EML0ZtS8k9KSpV8OpoQHYuSbggXi9PPE66S0Wpc
zs58ciGsk6HqjNU8bwsL8mNRGPpFNgGk8YcIYnFrGuyM55lZOxXM9VzLZt8AYVlHu+i+4HMGbzkF
8Tyb1wVPPiVUmU9JiJdVZyAwLPuisIi+Y5gxQ22lpB9wVz3EJCwV1b4vcPySQjcwy1LzULlyCwOb
MFMHBvEUPlrpMLki9rTfj+hFpuEisnt8dxchgIgUi4ZTD3fVwJt8p0jqjKAyyGAIonRseMIJP9Rx
GFNuqrwsh16lWjwmgmc+MhbGYE1hkDtAcMqZQIZ4V9ti0f1RWuG9LAR2T7yge34p/BVYor6MKCjv
iURpILwUcUqNh1t0AlmzMOPexmXYP7saGAeaDCrfJGsShE8p2/dyYNWI4mxhkn5IWaKYjBIwxU8C
uwl44SM5LIXU/FTiAIijbFAuprFcAePMP+Y7Zdb6Rd0QWJCuNInKFPZOYOnuYTqoZVeTcBaF2noO
ZUOdTbdQK5LmVGFdpvvxCrTcxXDx74nwv7gLVw4kOqH/PgJ//NYUpex+OhS+/8wP0ZP2gT5b56mj
ISFiSKex/6Pnt3WYeAY8Bsv4PsfmlX4cCiaHAh8UF8F/JgX/N/6G/IDvgcwixgLYhP5Rz/9zx8+B
xPXrwn5AUWhjcnwnsnY0sAMAczFtOShLizh2PBR6uven9+RvXBNM+H+Wi1saEn8o9swoOITeSxfD
fqhZ40bhvk8lSZKD6uLjxWf9WXYDKQwW3NN8qVfa6NL9Dqm5fl5/eXEAV6iiedts3uyfT7+YEBOi
Ix13Hxluydi4aUcm1kiyCvqP2xQ00nPE2QT4QCb6hgoy+TYpzAUDq7H0TY58xJt7tl3dgMdEr5X6
0K958q2T4hxL8xDIwtywII2i5cSIIbwtCPTb/PoN/NtfwubwZvTJpSDe59GqjVGBz1vcPehnEUxG
uWwLhVyFxB7nh1pXIbhpGREfSoEJC+BG9Wl0cSyShrNCIBJ3FVsJsl9gFRA/AtnUdeNlOzAtuQAN
kW0dAgTui6RHK4pPGsFBwUb917/DX/SrfAkc23LhGjjIMd8bSlrgyP1sjy5ZWtW4aVSqOizlM3v7
9PXXr/QXkff6Ss5qfmIqZv5ljGWibuEU55UGCPGYhIim6CynPjSdXt+oJsqrX7/e+g360/2KAXgV
kxMDCzP2/7N3HttxY2nWfZVePUcueDPoSXhG0DuJnGAxRQkeuLgX7uLpeyNUWSUxs1N//eOa1FJJ
SUYEAuYz5+zDSbbEpv3oCbItVdcAvXi9JJN33FHoR/rkV8Devzh+DOaQkkPLRQ75EQ0bSW4XtKYh
WnJYvCFHTThRdihU+Pj3H+eM/v3weTybEXrAhcda++NNIU/wY4ycgwcsK3C/A8W0OeKc0ZovTlfw
AJAW+yQXNl1xrweSlURJ7e0irrtn+oBk1/PaO6mX7At/YDMrLJZiqBrIH05IbTw2ZY1kjHPziUyS
GqfYbLo0sfmIxslNeJFJuPbWCmEcKdtXn0Z/zg5//yGdsx/mp08ZLks/Dqe9ZC9H3oe9X2zHJY5W
OR1GMFmrKiFRkDmmuoA8UOwa0OjY5ZpvUylJIFyyCDl58wOJjf0OeQZJhYLMQnGOL+wIMmz92vxk
gZK59liLvwYjeYesDFBhjPaDhaWSKh7C+1rCT3y0zSLapTPxnt2Sn5gmNZPDJVMRIqfF/P6V21lx
8DtyF5PeRqa+ZDHydEmpTmJ769A/H+BlaGBkpDdSAVl75TTho1yyHXMDBm5tteyQUB98SVmgMqot
8LEIciEFlPl2NSxpkVVIbuQQQxRjuOfi+QXS4iMygnJsgZwsAIQ+d1BeyiWHEjyIcUNXqN81PE0U
guRVJsB59l7soljNfWBlM0KCjbFkXHqpYz6yOq0+BUlafBNW2kyrwoyYGkcSBchqbJbCkbyPzwFZ
MZtgSdP0oqi8yHU+Xc5t5N/4S+pmF2ZLCF+VjTck0qJKypd0FoI6QaPk65ToTmPJ8DTY3kDMythD
BfJIBcq79q2WkWe0uGHr6yYW5NdMNSaYZEkKNYJ6b4r8cjmeqCRyFkdLrqhaEkatynnxyFBa4VwF
d0MY1yUIEP1knMNJrcqcr63eoC3Tyx7G5PmyzisSTbH9hhf00M6bBA95Swqoqi86SlHM8Mp5LNwd
RFfOiCUptW8d561Z0lOL1CZ3R0xhtVq4K0+1Vv26KUCHESGB4mNJYR2JY01T586OSUPm3jZcoPnR
K20QmIax0H6nJ6zw2FriTsvyKovJLIeOzwArKSHiLFmwNM3kBJrmUdhgTMzEdYl6mJKHOk+ukBq+
pkuqbNp15n28JM3m0v+kcRTYrCg3SCLztbHk0nbkxOwcKa3LYOpHcK/k1zbDTJItwV6rPic9hvk6
WVyg7rlFgX6xqjNzrVm0iCTjFjA213pJyzWW3FyxJOgCaHLXqK3JoYC0v6CbhzHY8BgqgM+HPl6V
MQMMnpDLK5UyTh7au8tuSe2Vk6ffcvzpxEqogI2gZh6IGSsXN/M59tdSFitubbkXaT2VB2vJBw4a
LhffoP9n8dnaM5tdG+Dnimk4PuIujdeMh+ovcnCTzznpVO9+oPRnZ5DjsQrD4aIYIqJUE+FeStMQ
xH2hJkTzNFz0FteXoQsYjaUGULIy80BZpJNFwdxurNYnUcRM0PUZ8/TkDma9Y3OUXpgFJDy3bEhz
1figIgcHhOW39WU2NWpVmxX2RWzjl3ndF+g+/ak9RsIsNn7T673hM6RulVmQGzzobwMawuaaJMly
EwuKgnnQ5ko2NpMoAICbLOHJYc3xMgvrxdYcRnvLJ5bHwGcDPyJY3dipqdmvo5ibo9G9sblQr3Vm
tv2miOE8rUwgfF+tXI6oo80ZPlAuv6QBMlS/yYJnArnry5rtz6NhUl+UjUjhZo1UJwMlH3gUk+6P
TfEmJt+sXfX4T7cTkdv3JQLRz3nuFJvCnMcNuvjp1vAE4s7Cci5Gl3xsAeTyuekUUlpwOu+zkZqH
MichJpd8SCKH5yu/bOLjDFfgoLUjrp10jo+BwpxDAhmact/xCiy7y5xMDnxyOMc3kUlskNc7xMB0
M2wupoI3cyBiBfBz5mfsqFSfEt9HBiYd3gnpeuZ+GDo+EgsERrUsyCFyFbm3RYzh3VjcGNZzjepS
dPZ8MMnQW0dBHx+pVTxASH6EdKuUx8HnfLWcVH+jBh6eMzIltk5jt8dcAwdeUdvYewtY1R7er3ci
Tt2417xAuoHLRHmB9pq3Da3plYwK+I5YkLt7MyDmIMaDdS9N1MEySK3PZuidMIvl+2Bom73Kbcx9
1IvOyZvMPVIF9vGyd66hJ7o7kbYTgRu2vx7KPN01TpwSccVmKF4wwV2XweoYvS0jWwRmNUSxIk2G
vRSDTvcc/qD4IsFXppc0xC2QJo05n+QWyKRdJU38EagpLyN2S4I7qybMG6mom15Poz1V838a1q//
Tw0rOSCUp/93w/opU18aTr+fCIPO95/6Y0Xt/8YEC+O3h4sYQ/EPob2R/RuZoD5rYtdZini0V/9s
WZlZEeOA0ot/sekoeRv/almZQAUEVmHhwejx762pf67uYeBQqiGlt1lLwPT90zSLwjUtep7Ppygh
uVJWdHKexZhq1jCU1x3DX8Rq/zxAf9G9/tULBjbrItfyTGr9pfz/wfJf8KmFLSrv5DDX31hLgBmC
UzoqgrcPiSYz8+9f7+dC//sHhMPI8SIaJ0TZ/fPrRTmxpsAk3FPQpP5bHvECTp5bj8obftWT/dyY
n1+Kr5rvGg8VXEgsVD99NJmOadIXlnsqqpFUhiCnCutmdlRw5azrDrDyc1AgE6WwnO7/7U/JmYQo
kE6NLOePQIyxLXg2GdI9KTsnzzUU7NQMr162fgnZDn//Yh+MuOcPyhmIwA+vGLym84j0h+9wakDe
Y3NwQWf7vBC2URqSMTfhCAxdQEVUOySMHVElAGrWMh1IQbEacjEnlFRrc4m1/Pt39Ocv2Uej5FPI
W7RZ7sf4FSRHcV8msXsKR5ePS4OQ7U2j4H/+/16LETOzJ05hTpwPJxQYYLNkYOuiUiRRsXcN9R6A
nrnvc/tX05blhPlXU7UcZ58edZlNBWxg4Eb8fEKBv5Gw9Xr3NMTpN2Wj4OptEBf//rHjJsTgihfj
LvXhrDWH3A06u3RP85LxmYcD1Phw8QZb8xJc+fcvZv2sD/3+kZaIHJvpOYfwoygmjFn6z1iVTrmN
K3aDlq458UQk87GUSryEbeG9YQHgImXMcq/TzrnANux8f6D9n8b1vziDfRPXLwpVLlWXXv/nIxvj
ZY9jv3BPE2rJowNEkqTGmIBiYSjO0Daqqm1R2GyW9Qx0AIgwF68nKES4g8hfdM9/dfa6C5KMBSJq
JvPDGVWUEQqQQnDx0qTcs8oYSUTugWVgEt7+/fH/q5fyIb2wCuHRYn88o8Cwy0YGrXPKPA5vFC3o
D2iw3OpD7PS/cOz/fKvn9s20g0kOqDWbl/vT6SvSDtFEK4xjrJckSINgj5faIT52XqKSB3qz8Bfn
8iKM/uGKWV6SeQ5IXh/wHF/w8kT98elCBhZjJdBzRzOmUHXDGn+TIorgHoPQdJ8pNhVYcwjQSsOc
lKqES6qa4JIERs2gBNUMXqRlS3O+g6CLFYoTwCYMJ06R/yCmZHTwi2/kvDD611XOyJkISYSUng+P
zmFn9uHrZ22Ru1PluEdVmtXOnCn1m8w3domlih5lRKWnZF2WuWzidZML7W8tftkdjTdJwSBFeY+w
3/kiYy/p3gFjd+8TK1eiIdKZ68rGb55uTJnjMvXO2dFWErlvbUrwLCgoSVXNj0kmzReBXsJfKWsp
ze28femGABd+4uJ1zTmA0J1yfcuW1ZBbH8HRM9Z1g7lBFLfWwSIWJEE+jb9lU0WEhJHOm8UOHP3M
AeZZt7xGyJE+23lRJqM3cweXThGnLfK2tOEMEUvysMYAMe+NGDjVcRRLsGeXVHKjpUUWUsGk5L3I
y/YFIp4tjpWV6XsrpGox7M4gThekUPZq6YivLJgdn2S0EfDwMzR7zr2u8N8K1tEz3HKbUG0rIgHc
EssTehi8t0oX9hdBCvRhaIP2XvpdtffGoCWAMEGMzP0XLfoIoxZxurboypyWi3RZL7sxQAVncjmi
S/K0du1sHzskpUvFHttobOuRfojjE41xcK9UMj/bjPLev+eKn3eH1iTVewFGZ5mUkYY7q9giz0BL
NvdC822iqsFCHNf8lionRZfhPqFdvUlkwvkpV/OkRoDgw9XRVSpzJvQTi20dBJzZburDZq9qPQfH
dClMCMckA2GJkzJzm5xhTMvTtjQNgr49LELXbdZy1hQsVd8CfwkGpjcV3XpoQk2mihkH/lEs90sD
nK7aK3dg+mVj9WrXzAiXrICO56LfpFx/jZmQPVWRonidGhXpaPqc+xc34ZKGjUqBmOWzRMeqIW6Q
b2dEz4rwYrVHHxUu0gAM31bIs6hDy0tkbslzedXVuNjXAs3P1RyUdI3E73pvmIe9N3/xDLOAkBEx
GNqShGLN9mGeRyReduK7r/Uw1I/hnOkrvNjlpmUsZK1yo7TCHbNVeczKhl1picB9pcoJN3k9N/3G
VLH/CAkrg+3nM2dbASLV1yG7klPlptDSqiKKMCkrZz15Bvkm9awfCzYQWyjKQhwLc9EscE5itMMm
cdfhuwZBGffV18aT3bfQnRFM2UF/DTELA6CecpavfcGdaT2X3LhGU6Am6QwtPjPOI3MTpZb/hcUo
khpWLJdAjWWyM9kboMrqRbZBBE4GS9M31+iYCdskKzB9TRyDiJmmE1dQqf19W+v4BIs4aPehGv0X
2E7L2kLMr2yWm6PjkvRDiIc7v9ZlW2zRCM5rZQ18jWHsYfosxvo1F3nQbeohVQwcZLBfilGCNSci
ljdSVgapFikTa4qXHWoN4ImMElY1M6X7vlDGRV204iKXuMS01+uvMcPjLfnwBm6LpvqcFQM8XF0D
vKlR1+etIgO6kG8YNbg+stkg1bRK1xgqrV0lGn5RaFwvw0Zu/07MGAxBKMw8PyidplsXLRx4bIYM
DJJm+ebFeEmly3TesUg0qjO4OW4MyQiXbBRv3D5JL8JGKIxUCmAH0bFbu2r6J1H4rVgPtdr1C4Gq
Ts0vZaCaz4Sd2igerWmnjNjZ9CXvgxTO6o6nEjzImdv7pe+2I05Tk280SOz8sgGpe2t2vcBB2HFS
G5Dluzcdk7ZuMH0D/LYkzm0bZiD5CZwhBbbtTICSudt274k0uSGRzmw9fg8yR5QbPcsApe427CcP
dQ4JVID7CJUCzku40Ly2PRKxYsudbpkcGetAl/LQqYjncdh7MQ4z2yXuXZZcAKY1CbWHbcMtiLvx
YnJDu2BM9FFKkQqy8YfZehyEy6Xfp157cCdQAAfPKnC0Ck7bdRPgPF4VZV2+EMWcUM+lyAYt5jPN
svpQmNiIPQ7FNy0GF5VPgC2yDDq1rXN3/FqFY0veSGF4n8B1E2idRurAvBbjfT0lWU+IdZ7+robu
LRees/XcLCGwRnP7+FzOGFYfQBIgRAjtNLweIFKs/RLnRzqO7SE3/HkHfQ51WJRUwQpMwfg0eLK6
9xPxzS7nzxPLgJuig4PJfRXLoR2h0nR7Yb8nXZq8z1k2PiR9wDfHFU94y1AkETsXwBQQo7LFglOq
4IiHFVTRNJY4cZTPfXxdIG0aDyC1TcStjb5qFWB+H3sw9PSq6K2Vz7cA5Zh5wrNR4zTZoooqryYp
3RsYC+UNtof+vspCEtYbS30Bg1huGyRlv0MLHU6dL+YlhdzO/JUKHdzTJKuuxn4eoxW7E24XUezh
Zg7dox6H32NhjA9jlxR3Vt9j3M4S77UY/SJZyzKNeFYuiPVWO8l1BL3rijkxeIVohEuaDol6szNs
wBUhots68/oT23l0zS6xVJKZm852BsUsYGrLtgmoIfti2qVl7Tz6hRAgg3AEiSwl0Uj3811H1M0q
GpLxpS+7tt+aSrnZccqmyVujWTPALsRkq1z7E/rOfZT26kCXa1zmwdw8oduwI4xffQWszAjMAoFM
OF6PPOG/WUOrrnohhv3Eg/BU56oqNyJKmUw2Fu1Fys1tDyjQytaCysJYJ0Mw3CX2MKK/zGOGbGjX
5UsxdVDrdOldTpnNbdQxIYauW/ITxo1dyT5G9tbYV12gZ2+loxa7e1gGLjdEa/za2CAJdxEQ2F0i
EvfCdVumlKU/H1QfZPeqstonyLHqOSxxFA8T2qI5n7JVwRYev2ia4saf84D1xhiQLBvP6TvjbJ5D
ncmaGlpEVm5cDtXtMNOn4JYJ5NpDAndjm8H0ZMrRuPKyjs1C5rTOLjQcGaxqUXs4iQKcAo2dRWrf
c+5+g/8+fRKh030ZPawDow+ye2cKn/RXBbiJDU1TBvjXQ1Z6wBnabCPTWfeHoBPfvHRKblVe4V6b
M9UdHXKMGobVuMYQK7YaPZ8EZsLT+cbAZru1TT/uNlGyiPNnPU0rePzAZb3e7UIYvxinDexln6Gg
Nv06SOb8xsTOYAIYq8ubOipLEF72ZNylJNWueWYry2WvR05Y/zwxgY3d7x3sf+R8v5LzeUwIf2ht
Nm/d2399n6Jev1Vf/+e/nzOZAOlhHPj9by/e/+e/MZwsP/SHegf8kOvzVzZagsWVwzzjH+qd0PnN
DwJwQRGNECoDh8buD8dO9BttMV4dJHwM19AF/nMU6vi/8dtYRtNChbaNb+TfUe8ElvNz98ikhYc/
w1Z/accYKH0YhYQD6e08WSz0O7ouISs3xJ8wiGUFodvLDMYhCtZXXYfeoqFN0if2Pni1TZoUYnX7
a6fxM/Twg7PzgtiKtxJI522qUQJKvy4fm1qzrGXgc9HG3WNMs78IVds30xHI3TaSA/ykpFE/2x1q
QVGNbEUHSELvXlzzOE4RQbh68t5qk/zINcW29+YINuCrRUnx3PmN8bWYuNRZ/lXTV2xOUZAfMxj5
11xSWwnbLkym/GTi5wv3/gD5B3Qb8O1VYvSQUDsUg2ysGuPRcD38GCiMh60IqTYClvgrVS1Q44DK
49qSE0iIIg1fy6JEBa9Q83BYGts+QOJMSNy0egpXf9ElIlXaxuFIvKPVkgQRq+J3t5rrE8szgRN9
djeedIvPMgfp51mxy8qb9VAZO+OzbeP7xGKBM8BVC8kMZtAtOXZmsD/TPFA0Gi+ssFhnAjp9Sk0q
tCIjQWvVznRwz4xrhm4dgMugnZLAi1ZU1KSPx+exB5v1zr5poU+1O4NB56NENf3Wo4GEVFmO4sVN
XFzxEY3eNDrLUWbxk6zShkIrKpCtrbSNzCfJOqqbUnhLG+OUlFiyoXBTEFu4X3WK8s3hVoXvBiWN
vQrTiGrNkG1d7M5DHkuWlHznP1LJ8L3GAqnUCqog/51OK37Gc8AqX4oaHZIdzVRUXlfFzzm5B9n6
nIjRDS7dUZkix98kkxc9h01BeDpO7OiZ5TpGLBkubJ/FqvGIKYmPUfWMv8egwYZK+icRG0SwvgnY
VGrPjZc2Q05qPkX10gPpykIwkVj0zTmeVSr75aBgFSEpuSvmMj2SpcEbGJHvJ9sgwS9LeEssXoh6
hM2VxANloocdLt+EBBG7mzCA53UdD+UY71QHP/+iEwM9ZtLk3TusIjwGMFXwdcK4INyFzX65L/Oc
ipeMr0ENeBpM/oHxDr+eBzp/DtFZzSt6bI6gHCf+Zm4Rwrk+sq6JZoDRgEIN5ye9QXiE4EPEvW3e
htngX55f0Q96esvBYAyCsoRzsx2WKKN8TOLnURYE1TPQpIF0R3uY9yzt3TcTTUK4xobAVMNkttWS
dDOsWm+SB2wmnnuX5Ch8C2cJsCF4G7Yi4BHHWbc2IPVV4pR8LM0W/JL0cP+T25Gg+Xx+lyGK2eRA
FZDVa4yOvFlP+JxlBk3KdSRLnvllofAlKH/key4gWs4PgHgQ5DXl8pViKV+OSU4bdt3RRRF/yHRP
y4b/H+klRT6MEmZDRoMQqWgMTojzxCsYS+5QQc5UyK1MS++yVpTf5tnjjMx9YzmnLJv4wcQzwmrf
9ANa5sCqpn6dimIiZbroxk0XsaqFRzPeI8anGsm1eAEdjuHdbHqQTGVaV9aKaai47ELUGcILIdHY
RkuoEjOWLfVb4rA2AETMmiU+5ZGOnvkyyYNy2ErcA2/Hx3seF3dur+IdpKfpYeAs3udjWO1mArvW
5pB46Bg69SU34NNhgOOyKKNyegh9o1oHNkCXlS1HyYfhAFwyTTT4dFXROCTJEUO07kZZOhsvqmls
OGRosSd2aYeR9cuXlobXAUPfhM4WeTZDDlsBHksSli8wxDi+GpA7TVjAHaTHrMILVuPNaHnulrBc
G2VN54yM5jBmrCrkiBfOtKTblmGarmFbJxBkRH1fDsTLwBcq84aWN7WfomYOqKel/uoGlXOMCXk4
5ENovZdecCYoT8GOwOH8spV+9tVpp/Gx9zx9Iar6PCpkgJgZTzI35DM6J7WB7dJBVIpClvoWzkUK
qfLSQtjD3031zgxhptWJOX8ldwlymUOq8ClkJAYxJWdyswLO7LwwFVRkMLNEh84fWIh2iHlAOO1t
vHFctulTxxI8i+fg0ktaUAey+up5UQo1J0S+A8imBfnTTeE1grx7q4KEsEW2CZ6AqDFlXZa4/Nq7
2XUA7JkRylEsWfPgDBvVFuIKNjstvtHHt/UguZtoitrMEP29VdefnWQEhN9Fak72A4PIS1EQa/MU
08g+j2kpH7DO3abe0N4z+SQUPVEWih0reKiDDvtVjyLopoXLcwDQjMIjSc3PiT1OJzcOH+fE9j/1
mPf3DXGtWLLGuom4PjCKHwY5LRc++C0RoZEX9i0zv2blVyL1mLKl5uXYzCQcx21n3jH7bLaTTagO
M14LQqojJzqrDtdkOZq1uUnjdHyNMdqUa9o+DzRN1ffYGduy7NeG5ZZbBAfNOpzM7tGui/AlsyOT
UUzmmDd9TnZQhbTmYvAdzuoR/NHE4/1ExHJ/3dnm6yjD9kqg1O0wLk3CJ4s67i6Bx+SbAYHmgwYj
fGIWZd0Vlt99G4jpfdVsi9s3fFflcEcWV5ygqZgLRmZFvRat/GzrOb6jYYk3BfTdFaXgdDl0zDNL
fPq40OSxV45xI2WH59UmoIQxZfUVlvB02S4wrdjT9l2edcMLI/l4k5BLdBuJyLtBJ5UE5FmnII2A
WYprzIbFFcNCu96kvWncuRihNoHbj1sOF0ZM15+OQlX1K2pcoD2NeIp7YTKLk88dj8RtyiB4cfC+
WHZykY+5ujS0534ex8QBwlFoSaOlLEzbaXpSCXIWByHWVR9InKrI34qAcVZqAlNjpCYmAsnSzuUT
hmhdUtcpN4nAysTDz7im77SJZU0vqzEE8F9an2I2b6uk9CEc2QiWkNOhQ5rKcmNhyuBeiIM4xfLE
kyKK5wX6Bjbd5xG+Q09gTivbFs4d03n/Noxk99BIhlUrCfmIz5My6ZqnHQwMYlpl4a1Enzz5Zgso
BMwZubaTWCcIvHZRV1UPWU5QLm64vNzZ9PqEOpSkTwlzMlZ9B0typVWa3hLb4eyYCOtHU8rhpJVj
fjIkPzgANLriDjQcsolc3E1XRXdOZw57UfeMBDvbFScIX+196uE9Zi6qRkaiNUa6dGysY+/m/V2W
+YhaYv8CTyO5vQVqVlOVMJsJq3pO+xTxWIUyzLNIFU+mIXkaoICtAjWBgGmVc/RFNR0mMyE6NEpD
TNM+30MHfwNvaAVsfx0GPfx/XaQeV0LVFWsxee2O5Buejkw54MIEVbkXIxm1IuKDD2KSD3DNgp2a
2jhHbGaBjcpVtiFmFe9rTPrdJK37NPZrtZJ56m5mnagTKS0uYrVU96dJus1utO0J0B73UyCIRPqu
A+4373nb+9+QfY5kyPjefEijrvwigqA9RDJi/LWUVqDBJMgsjY7OtapmjVrWh//Zim2OJZRJXdhf
jSz6N7EuSRAeWuzwQWCfirwarmcVCueJ5xu0/7rEIbiuoqm6zbvMWavCA0lVTYl/XxLQjm/QiOQK
dDVlQT26vxeWbSa7iMhdLiCTWhBvXXGT8JBNhnK6rAulthClogmkVRjfKcqAK7sUgjsvQ6LPQTWQ
wD47CFmJX3tJSI68n2PQ58iC011b9PrSU5533dZpKxENtgYxg15/dJqyO01Wq/dhnU23ltepx3Ss
ju3YnkQ4T5s2stubSjXqi8/dcj90rTwC6Yj3MgmfKdTGHfK0zRBI9w75Xkla2lAUxS4n8KE8qnQm
0iaLZpJpR1eKfI1uuskJXfHn+94xxe9TUZVk+0Z2OTBqBgnj4NHGhY5bu+ilUX3Ri4nbiLBzG0id
cXYL5l2/h51AnKtrbN/yuwm8Mri5XcQTw3XYs/cNbnFx9o0zZMJD7tTmWzdG4moCqbIivKftL4ox
i5fcFV1swyJPg/sIOLX5Kav4kxxXkqiYW6bQ7c7DqcTib+2J8dOcQu9zHRkmwS3xC+0tT7+LruIJ
Ov5iQ700vj+uKNniojaiaQfYRFbHx5yOgmIJEa7ZHDy9bIy9LKdM7GHPJL9YzH/Y37rnF4qQIoW0
wY790ZkRSor5tuSFyhRpMn0qaw+UytRqfA3um8pC2qykmahHcfT+Sm/x51fH57CoLkIW1w4Cqw/b
Y7xigalJtJe5AMswAmHP2mXBWDMfbyaDV/W7gHrQGCsq+B+mJX8hjLLwLn04yAD+FkUX23IHo+3y
7n5Q1Yy5Z8Beks3h+0pyGBOM8iS32o+MK+mg8ATx4QdXEzeVsOdcmbLu6QHqJCiXZZ/1+Pdv6MP6
nu/CWTAoloPXyHLdj+8nIfdDQ4CSBwZ27sXoMH7wstR+nHWg3iNp/Uo+5f0sTiBll429FaJAYYPv
Uh8yHvrxAACl09gUVXOooT5cQtkVL4qn8VthdFj3CWD7kpaorq7Je+mJWJMgajW7KCOtrnIvL3nc
cTffIvZ15U0lB+u6YsAvjhLty/OQslMdCmijK3euY2r1ylfvZmI6EVMct5sfbCbzBCxNhTxkfS9e
OpF7b403jN0DwF5P7ebOgqi8rtFXuK8zTSRMvXCiS09iz6HBS2hACx4Tj8zCcQwxinznPlF/C+eh
fnBI6FarrlX897h5xItZkeF+mdAQG8sD06SrRu16NxuqV7sop1vcs6GSQGgrPo7bCMvfy9RiS6us
sHk5D0Aqv/2HXO4/481fjTc56Fxw/1Qy/mm8+emr6v7rL2ec33/yjxln8BvqRt8n5AwtFT5Afukf
M04bWBEMPhcokPWPhMM/HIrmbxj5LFxPAd7GEOrPv2acwW+sH5G3Yfbi9hD5/1agtB9+vMggHGGP
dhdqkoWO9KNSMNEuPX7OVhMJX39qwtpjwwG9+eToyt0Aqlh2db1j3XNhMflJsNRnU7YBMzYeWCOx
5YrJLdnJLpIPZPkaSOzL6DkDG7NPIwPkz7mioiVqd/25zpqWkotIwEDu+ryPl2rDpSqDwVR6K7fw
/M0QIZX3lgKujd0jttueIZpOJG7jMHmC1wmumrVcvI78/HM0js/WuTKElKKfZlBe0DJLRhWDYW66
pZZkb20du3OBOS21ZgfKF/W+Ebf3HkSWS34E5rM0AyrUxrjLYpErlhP5eJD0UVfzqOvVtFS30N+G
E3o//Yhjxdkxkkhv4YiQnxbNyydnEKNYB/sZwiBqZ6LKqIbTUVcPSep5O0alhAcr/jlYKu/Iyp7A
AHurJKQqD12NT5DCzWjNZpPQi6CeydzuoWC2cBs3lnMXn8v85lzyN7on2qUMjXkDmCUiwG2AL7T0
CT594Ib3DK5B0eK4DXAD1l8BfbfzqS8KcQBZcRks3YfVpzcJt6NuY2tCiDcBlpu1643uilyK2cUG
IpeIjtoHmOfPHbKi7gDJpntyFfKPlSC3dWsMtmQlqGmPpKo9vg+vv5xD+9DRRMHR9jb90lfhb3iO
a9Af0SifdKFdSO1m/SrHXB+tlFKx0iAfWZ1vE6vzNmWeJPfKrR0QL0FTXoV5RaTduc2LyioNVqJq
fOxbyr8tHCPeGGkwvMQytu800V5bL/HhLM7iK+tzmklkLv42brPkdqajO04RNVPuO2sS0CbQ8nSk
pUVb2dfccC2n+wz8qWaoGhQX6bmZHc+N7XRucmFTqVdzbCENo6G4o4X3Toup96HwSddh+9hTzarW
X3dDxSEbRSWvmCy+joT2XhvCRi8wml9RpeJiG2FpV/ATL9Bcsrhe+nO87ZbaVFKHLywU+kdW1pBi
h7jkOYalDqjM0uqb57Y/9uHqsWEcx1dGvY25sTTiqa0ykDGAJWZ2AHHI3nrIUbcZmSbm3bBMGYpl
3iAW3QMcZh3fDYwjRs96QRf9YsoemxCrWxmYEAUiPxMsfPHuyD1Za/Sry5ADm9JjEouvpt3HkMmX
UQjWBPPgQewOb9LSFdADwyVJ0rcPCfece34DWwNHpXDLshOGwfFiggrCstV3UzQtiRrtK/QGjGXC
mBhD7CDipTqPbeQywZGm2uXLTAfeNT6mZc6jzxOfZfbTMwSix0ovivNgyJ6hKh362AKYCGswP9Gi
5gQlKKbuq8lsvCvlOfE2cJr0Iq1ia9uKblz5gWHQZ/vhJ1dW2lt186k2A+OQIPPYFyGNQOzbxs6L
IZFHph53tZtndJ5l8Zn1t95UAMhPYRbsXBCaRDFBGSA6zS1Qm+TeHZHixVb4wKd9uAfrcMCTlbcV
fpTCAbBIebEfCPpaD1aVXI2DN3IE8nl+pPT1Ljzm71fMcoznERRxX5KoRvJ6VSpRrrKkCbcooqpd
Lk6+nj4DR/I3jVT2xQTHeuvxX51KDyCZVTotFhPXgOjdNq1t4svxnOCi8Afa40C2d04knUc8v/CM
fBLAU4+Em7UWswZpFTcgF8qieJlzkKLuFIwnVnQ4meXAzifMmU/1KWmzQSR3i0qczfRwjQpLf8MF
OvCvQbBLvcQtV0EmyIaM0SjEPoz9AIz3KvVra9PgmrqIK10S9BzLy6zsX5dArN3YlcOhntuRqzRu
CKnpxDhiuqyy7gtqbqfcBm6gLt0KjOqQWA9JgLfWMSrzlGHZWcs6zPdlAPGdHu2gRGiuLB6w2zpo
NGQaYzjYsjYvTL3EYkRFeuGP7kQwBCouv8NRxRM73Clh2pc9uqDTVAcZw7nyPvahKQcqCfajQCiz
Ql/6rc8A9DO6CpmECu69I7qoTeTY7UVLIBU5aEnRbsyF72U1S3KIrdcel+hVKpLsOoMAvS5KhNYE
xUYbD2bnEXd1vBv79jRVVbs1/5e7c2tOW8mi8F9JzTuUbkioak6qxlxs49iOnZyxMy+UYoiu6C6E
9OvnawGJhWOSE1FzUqM3G9jqbrW6d6+991r1JlsALW5QwYvLiRcEIOYqAfy60JzLtIajDfjm0h6k
i8S0i0nhl5+hICFtgvTESVGw3cgp6UtpZl/A06GOV3NyYCgrpg4VxveVgtpfsR7coYG7mqa9DEZy
776Qst5d6XjvN4zrDAVahbcxuLGNVT3d6D5k0xvyQ6g8W2f6dFBz4NZ8OAc5axf5KCVi86fmVxyx
C8b1PilcW5/VXl4V11Um2dGEABYstBBwqITLJFWk8WhlVEkTPRzW0sSZm3H9YeVKZu+xzJRNNXbB
0GuEOhAGlNZ+CFnsxpeDAFJD3PHqIpHtD74fGR7CLTWuTAbX1s3aJ6pGOS+4P3yggOeSDOZcRfJm
cAbxanKrRErPGcdeWj+ocbF5WEXSZmbkngxpeJidJ1UPZrQ1NQ6QGVX+ekZRXcnSH4SMASeJi4qy
1Ym8YsUc+j3dqjwUeCnf8WYA1IVKMMNY3Q/rAiU/aZURtaDMyzDLaaUM7UWiFL3zLC8H77NqmEwh
s0VZFTmEkPRMllc/URkgBBdIk5Fs+99QAscowlG3mMYkyxGnUYXYco3Wu4Q4L7W/BZp47G51iUJw
rF6lcbFyJrmSwicDl3dBqSA7lzQdQPeHImZF5jOJYwUBMpJpZ+RLwAZZD7N1cdmAVoHj96jaTnQc
v7mEGBVUOOatPOjp+YgMo8Sd+oMEkeehWadjRy30sQ8766eMFC55vPEk727opMm9Z1JJembqlYvC
A0RoGRox05TymYtadjZgdv5mLZ1JVWpw8IH68SGgfmc8z0z53cobChVsHv4jurfaFKbLczWfF8mZ
C1VlJTAqld+781EWqWtCbRTnnvXczJ6omx5czpVOOAsPKIEiHobQS83VpAfkDbwRFDZzZ2QX6pAC
yEoLCTj5uYSyRZ4/snjXpIZnOqLa8meI9Xxe7IGEvA3+VkK8DWCAAKrvTMq88KqztBgooxxZw3ik
6Q66wEkG6EtyZzFBR/U6HpRoSpSr/F1ZGINLnfw2sgRJzL/LgrTwIdkLg3NNcPGZPLTZsMiA74JQ
qxab+dD5j4nP/Se0wMbVXIOHTtD9Ge8yskb18dwmf/saZWd1pFTGY75Ss4eKOkVqQQcadGukwipk
/V2mgPAwPEPp/EmNNaRkQAQ52qoG60CgmNcBJdVLpTcnPpK4ssV66s7csidPqkTTH9dwlpKnlpIv
OO0l0EWOIVmDHpLiQ7JDyVYD1SPbTi/Ds6gy/ImvIe0EwlhMBpv1+qo21iXyGHZ5n5GreeaFJWDh
wIfoDy5hC0GLTYKidqSRbxshphPLMUdvZZ2PVhEZT+o8T5BPdPSpspaMhUKCzzuC+fXNEAnmD3FJ
dc6I9dz7QqQ9+2iGUvBoy1Jgg7N7JgrY9nxGwEaaSfE8mRrM1yspsfU7tc4R1JHIEVVqiRvUsOMh
ShtPqtCQ8f0luPkHcyKSBH98luZVOC31eHDuBb3wciMBuceIGH0kL1Kd9qR0kseJd+vapNZ5AnL1
BPjKIrFGGxD8nbRHZZytWflUQWbkCODWFxBu1aC55MgmZ5GAeP0G7HXxUYKVRA2cgIKdBhU2GoBY
QMXrPCoXkDWDH8cCSl43qHIpAObmUPt/c/7fdUQczydNCeddsUyr+2VGQmD29p/bCiDx6fvIDfOP
0a996bihXYLTDxAFAMwXiELTqKbFx2wEVu7mxYKcKk3qy6SYkv8kyhe5QBOCCPKK7ce9odnnNjo4
HXQOzfX8aR8bhuM93I7n8e8c68G3DDB0BcAVW7DKXx0Eddin4wwB4GhzAZw+HwRom5DCo+5HJ5+L
Oz2bIq9NguM9+8u9f4qKMBez0HajVikwers/1/kDC99mgGr2B+CwhsBEm4s+Pu+8acJtJbpOvkRz
bW/4vx8Da7GCYYWMztR9yp/nAFImCQbVbQZofQW3WQQFtp2EXeb5ICAV29d1ZC8ood7PkL9lIrw6
CApnjK7vgab1hxxtoOXbau6+WAwGfUOVRFrf7vPtDX+jqUBWB8mb3aaC0Sd7FHxVNrfvw+FiIJt9
SinIM9F2o/A3rQmvTgVZlgSnVadRUBD/FGRzMPS234ShkHOBLQD9qa/LxW/2JgA588w6dV9T+oTn
iBOpux3hYFE0Bn1AeZR99+vFb/cmKFojndNtFKQ+HAoDjl/f3xqYC7Ae4BsQ39pev9uroKJt1Hlv
gBKSkAlMGSJDnOtgQWCDVJknsDLCsyGubZTnN1oVeUJa5zfCYC4I+jUCSM11uEMqUn9ACJ8I83aY
tjf8qVH4iS999bxHjhssGp/bXWbfc81f+8LeI3v5+c7PFOUEwp1qfVG44Nt7bz1O8ffb1srbeIPP
Ptx7h819dj/fdfDlrVv32vdq/88Ld5la0DGRAYm7Xu2aua2F+FdgfbZWVssNonxh//d3Tw5f14If
GM78A7uCgeJbD//4R6v/z1bao3ZTt47CtuHGb+tu2LfCzMr2TRSPEbyH6dfV8sgK3C9RelBxsnUx
OtsmTTq1FtG+laLV25NMd8uI2jzl7lPRcpKB/1iXuhofLwOrtNLl3pJo9nConmCw9479m+jLGxKj
itXndqEPWSInmIVQmKXuoj0Lt95S15E5X0ZUJ7Ut4yFwWOpq+YIRd929nWZ6qw2TU1fDlwvLaU1A
lMtExVJnu0HghpHbfiO3WEVn0+HCtQ5WEVHpdYJGR2X74cF+zBbXtcFXL9cmXVZO8L5c0bLiya/2
TWzmhdh+9//49S3gXVS42YthNvH4u9u+ttywtXoQGTvF9nJtURRrhYt9C8VwoL91ikd4bWWZ9USl
7zLPW3Mabh/tFEPiPjmubbVhne1pvuvsu3aFwNmB3KfCwfUEL8y1m5Fqnblx3FqbKO6STmQ9KtJD
0ydpOATwB2uIYA8y91Pn11+cm+Xn1DrwnsCUSKjqvI7cLNdWe9/ieKdytOk6RW6W5ZsLaxVnyGS2
XkzsmydYAIX92TLNltW+rc2rSfLaiYxfLzfuU2sbo0ZN4B+nGJlPlC7sLe3aLbCFzqZRn3fejKw0
YqdsbTuKqou03dPc4KXUL+YF/VpX87eO2x7xLdjQ2awf4JG0TzXgGOYJFtnbdGkfIuegN92H4j0a
khkcr9bBMYGcFOUE7b53osXyzWX2Ym8zgKO7t/5DVLwyEQFOBLVe10e6vcHLiSjMn+A8clTB83UC
1p86CX9cbtqnyh2Y1HVIXlMl6tjcI9ImXS0f4V3oaPrBYt8JbVJl91NNrLI7vKrrQP8wobpr449x
83a1XUVEu+zWqOgUt+7/8ZqT8j2k6WvA8iX+tA9Efu9nbXBNfOMpWFrp2/8CAAD//w==</cx:binary>
              </cx:geoCache>
            </cx:geography>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plotArea>
      <cx:plotAreaRegion>
        <cx:plotSurface>
          <cx:spPr>
            <a:noFill/>
            <a:ln>
              <a:noFill/>
            </a:ln>
          </cx:spPr>
        </cx:plotSurface>
        <cx:series layoutId="regionMap" uniqueId="{96E4941D-6B38-4CB1-8B3D-FDC118816169}">
          <cx:tx>
            <cx:txData>
              <cx:f>_xlchart.v5.6</cx:f>
              <cx:v>sale</cx:v>
            </cx:txData>
          </cx:tx>
          <cx:spPr>
            <a:solidFill>
              <a:schemeClr val="bg1">
                <a:lumMod val="75000"/>
                <a:alpha val="24000"/>
              </a:schemeClr>
            </a:solidFill>
            <a:ln>
              <a:solidFill>
                <a:schemeClr val="tx1">
                  <a:lumMod val="75000"/>
                  <a:lumOff val="25000"/>
                </a:schemeClr>
              </a:solidFill>
            </a:ln>
          </cx:spPr>
          <cx:dataId val="0"/>
          <cx:layoutPr>
            <cx:regionLabelLayout val="none"/>
            <cx:geography cultureLanguage="en-US" cultureRegion="IN" attribution="Powered by Bing">
              <cx:geoCache provider="{E9337A44-BEBE-4D9F-B70C-5C5E7DAFC167}">
                <cx:binary>7Htrb9w40u5fCfL5yCPeRHKxs8ArqdvdvtvJOHG+CI7tiJIoiSJ1IfXrT3UuM7EnOzuLMzjAAK8x
46CtCy9VfKqep6r/+eD/8aCf7u0r3+rO/ePB//xajaP5x08/uQf11N67o7Z6sL3rP41HD337U//p
U/Xw9NOjvV+qrvwJx4j+9KDu7fjkX//rn/C28qk/6x/ux6rvrqcnG26e3KRH9wfXfnjp1f1jW3V5
5UZbPYzo59f/Y6u17+5fv3rqxmoMb4N5+vn1s5tev/rp5at+N+wrDTMbp0d4ltAjLAnGAlH5+Ye/
fqX7rvx6OUIIHSUJZTJhSXz4Qd/Gvrhv4fk/MaHP07l/fLRPzsGCPv/73YPPZg9///D61UM/deNh
00rYv59f/9JV49Pjqzfj/fjkXr+qXJ99uSHrD0v45c3nNf/0fNv/9c8Xf4BdePGX7yzzcsv+06Xf
Gebtk7+Huf1lZkFHNCGCCoQ+7/ph2783i5RHhBAsOcdfzCa+jf3FLP9xOj82ytfHXpjk7fu/pUm2
urfV4194VrA4YpIxhIl8bg2Bj6jghGJBvliLPLfGn5jJj+3x64MvLLI9+1ta5FJV/bed+X+HLhof
UcQYoZL/uuvfnxGwCo8lYQKjL2cErPblfH45I/9pNj82yZenXtjjcve3tEd2r6tPve2qv/CQEH6E
GU0SieQPkQsheZQgjjmiX83y3Cp/bk4/ts33z76wUPY/f0sLnVcPqirvu2979BecGnokOOWSi6/b
D5Hj2alhR5zEkksw4Oef5NvYX07Nn5nRj63z25MvbHO+/1vaJushwNw//oWIRsSRlIKxmOIfn52Y
HTHKBUleBJg/M5UfG+W3J18YJbv8Wxplr3XV9dVfmIpBmEGYIgpm+TXVenZg5BGiIoE4w34YZv7M
jH5sm9+efGGb/d8z/F88La/uett8A5S/AMzwkSQSU0iFf5gCcHaUwBWWfGM3L8Dsz8zox7b57ckX
trm4+1uem3f3TgGVHfu/MtRwSNAQYVxANDn8vOSWOD5iLKEipl9YDpCc7xO0PzenH9vn+2dfWOjd
3yMV+GMS/D3RfHbnf8v/5RGLwUSU/DiJBqIZo0PAkV/1AfrcRi+4+b+f1o/N9OLxZyv5/0T8/70o
8Ktukt+P95vPgst3usAfX/28XFCBXjz6RwLBl73bP/78GhOUwFn4Vcg5vOTZyfgNfX730NO9G39+
HXF0JICpCi4o4jIRnL1+tTx9uSSPeBJjmmCeQLJBE+BFXW9H9fNrysDaEMjiOOGIiITj169cP32+
BGxLApuSiMQQ6Qi88Nsar3odyr77dUO+fn7VTe1VX3Wj+/k1jG6+3HVYH6OCJYRyRgiLmRRJEsP1
h/sbQCC4Gf0fNCfDHMdlv59F1FRZ05XsktjFXKx6Efl3W/ODsQDjfzeWkCiGvZCARwIS3u/Hml0c
rYNA3Z6TBV2sc0AX9UTkbYAdOBuGVW7+eLzD+16sjUIGh3nMKWhr4sXabEQwNyKG8VrUlOkSm7ZI
a7+ii9FTsu/GIiEb4gV6uyQVfvvHgwOkvhycxTyhUoD1QNR7sdghip3vne32qx3Hx1a3Lkk1msVZ
QKu/8cUqbwsc/6cl/2CLGewWAc3q4GsHt/l+i0c31nYRvN3bFvmrRqvxce7aak1lZf1VGYf/esAE
gZPCcOC9AF/sMKHv/KeOI2+ws3KnoqI/5cKIPKhRblpBog+kmBOI0r8erx/4EPrdvnKAyURgyPFg
c7EAGPx+wOBQvJaFn3dT74cmnZLC4ct1HeI5FQvt2ixMFboQuqN7Hhp0M8ysu+2M4Uumkmbt0pI7
fjMGjKfUzmyaU2OUO0Ne+vcBi//gBYz/YL7okLaCC8YSDvuL+XatFGXdjtOOcVLSt1GLWXHqSh0P
27IfRN4OJVpOUK+CLlM3MvQWzmC4iaS2OxyrJDmpnCD7Nhh2XxJnk1QlGnzJFbg/bVeBLnylWnUy
x1i3m87O6KLFMezD0LAV5RN2ZZ1GtsLpEvAqtoZ5dBFZHtnNxOP+1ETB36Ax8VdFJQudrnbu2Ucx
ExPyxK5+3ohmwPWpJcxfJYASSV6JuZG7Op6jd7VWsrgZLLbgckU9kC7lLkRln+JVIfQEXuqrMkVV
VfvzkcqZXvsuLGddrHSVJaxe0llSitPPQGBDC+fUz85fRcvor2QzWJH5YjB3U43N3Wpjsk/mZhwy
P8/mTrRkvoqd69tMDivAl49ruamRZffCxv6mtxrhtJ0Lc0fU6G+iIUJv2TiJvFordg8aI+72XZD+
LulHPGUJRb2DnWX+ZqIWVmoauqStdjCg7KriFtdNY/NJLOxeT7CPYp1h3yxFbycJRlvFIG+XYWX3
SZT4m6p0cjOQhZFt6KtRZNJHyqRuLvzNF19VdUmmTJFqmc6rxrtHXfdRlVIGi8VhNu7YLbNes8iG
Rp1IXlTtvhmioR3TBEsxbUaK1Ts1L/JWGMDTfGwm7jdtoOAnc5fQ+94Jc6dKA4d/aOWZDFbeGt3W
ZUq7CjzDNybKaOn7UxsHMD8xvb+apmCWfE4wbCmcbnPnfd22Wdk367CdJwtGkgqR/aTqyqSLOax1
oVKnouzt7vP+Uz+yjEyCblTDeS5FpFw2dDK++HzPWBRd1oa4BtxY1S6CtV4rPs75Ukq5nQYHDqwO
xyMZm8XsnKuL4hS5OTbZ7JYpbwYv5A2JObIkHUENntJRi7i+GIfEGZaKtsH+jUm62JZp0fti3uo6
DmlBInig0xWK9wsa+ezTso06deLcWEXHIZ7qJR/KKBQ3xnRMp6pnzKSdmsbiDK8y3CUSL49ziIY5
W2q3VldLiPDyzsH2q2PXdfOxw6pb0jVu+jQSc5T1cVOlEZsZ7LN7a0ihNr4KKi06GbaS6GxQg98v
ZKBbI2pywUQ/ZfO87AoZ/OlY9v5t0k59pkxRgdmjcEFZk2SOK/TexXjIjQpJOgaPLqNEjTeLGlyZ
jsXMPoy0kRT8yy0kK2XlT2cezTsq+rJNpxj3Oo379ULYqXwcHMBm0lb8pKtUcmHiThbptNJwhrql
BYP7yPXpWpfVcWfW8VFWalhyF01llYNzyxNajL7LJZ2dTBHnxS3p3NjlKKK/jKqMssoO9x3i9UWt
Y0Z3w0IAshEn4HQ2nsGlQsPco0LwIQVc9jcQ5sCXcdGpapdEBUTp1VbHwY3mjqFR3rZBTXXKS9Gy
lM2zv1m9Km69gtzCUGTugmu8Tudmufe9KG9rlgBg9rh5W0dx/a62KxwsGRjZF7GrjitOyF4YGatU
yqLLIYz2bxPWbtaq7nIHyyi3iLSCnTC9xvLd6gz60NooWveropPYk9auZMmQcX5LLLLNSYIJ+biW
M0s2tmtOtDTF2RKZ8sq6Wu1LId9ypYZbPdr70PoD+lfo1rVyyusJ9snLGnCeGVSdyN7gD1NUTEum
1RKfG7nwNzgRDc+redkzMkVzTpYBZXAu+Skteiu2ssPdpZ+wn7YrxbetEibvvaNrOrdqyWnAA08j
TdmctqToLjoe0Y8aEbjfQMSyvzAlcfFRiqWy6TCYot+uoq90istmolnjmuis1dUEW9cWJl1HVr4P
XPS7inbikisS5zUs6ZgjY5ss4MLd9V5ALmJGJs7IUkVZg2Yw6yCl3VTaUQALqkt7YYUL+0BqcRH5
IG9t29dtHunEPca6lmesYABvTbKC0wwTeIorY5GXPjq40lR2Ki9Vjy6gagdYOiQYML2W8J4Zw2yS
Uckzt4BpMq0l4GA71TAnLsKSVobCH1TTgQt6UsqzRJuqzUvcAN7b2e6CmgEHZ1Y6dyxZIs6k0VFW
ix5GriGYtBnhwl8ZAsMnbBn0MQ8QxyHnr45JsdL7NdQA+J8hkKupsBselQfXX2KtrsalE106mYWe
LdMUH3PN1jm1Y+QeO9JA5EDEgkfgdWD3XEN8dBUDnG5ZpW0ehl6rXI+MQ8YQgNccf5kW6pjVx4Oq
IZMoogjCF7eA9oO2djeHyV+NM+S+rVjkBq26Cyd4wUnn0im01J+jpMQki63s7xY8GHWJ2QyzrloD
a13mFYbsbBX4DR2MdhAtkpH2bapVOTQ6XUQ8c56VniYnU+PqIasGFt4UUc/uEoUAWION6rPFWF+l
jZ5qByEDlW8XvvYBcFMnZ3QlwgEucvRG91F8YiYVfRrtII/VtEifwpwhy6kiLm+xX8AthLYQyQc5
orfEDhCeSuu7Zms5bVaYSXXY0aEHi2sWIKxPRjAImBag6k1xsGhdEzDT1ILHaQdmjNAArGHEa2zj
nDkTVRstWBHfoihQRmGfILV8k5Aqmt7MideJyapFlUrc6EbIBEKVkSsxEBqHUG1DU0Ul+qUWkC2X
x34ZWcoRpBs67tmmimnRZIVuq3xcdJEuScDHbSQhB+FYxScNteqCtOOcVZEKG/h/yD10DJzoejXn
YP7hpheALM2sovc+ktVJNJZFOjsFoSeIdlfiBKXB82irp4XBOoYk7+JCpTGXpzS4Ihtacl0KgHRi
y2mL4hLldkVtar0f9v08lmk5anTTUYCYFNIQm9azrVLUQEYyJm3zKaoo24q5L3Zy7dsqHYe5z+EE
LhmgwqfODp8iHS6lp8se/BoSg2mIL+Vo4kvWhjmf4zZLXGh3fmLDBnLj4o1PprCtIYjm9aCWjaf0
ksYjPfd46q7B2hCXO69PIPK1x7RtopRHZMxEm2xKqc+nhrqUwFZdxsGUv5gome5sj8lFP7d1n5Ey
hgTSD8da6i5P5ivSohvI/LoNjpb4E0sKdkLITKsqbbGs4y7t+EILsYvq9YkNCRiETnCEt1AeXVTe
TrHuIdGOZpNFEIFdGqb5gCAqBoSAeAVoONb96TTgaJ+QMJhz12hw0lYB2lSJBY9c5wJsX3it3FVo
lrrKZki78z+mUQfW8YwaCxAiOGEgLCCQIF7S/nXGtYSIZ3aGfU76Zx/j1B4S3z8e53fsRwjonCCg
ZQDtp0DcnrM1WahxqvvR7HSXABhPnKO3g7ORTqlH/WlCD9TlMxz+8bi/o/4wLuhoLEmAmVJgis/H
BUquSd17s/O1Tu7HqLW71nnttwtXgF9924WbJFGAxcN8yHL/eHTQbV7urpAYWDEccJgEerHq4GpQ
T1DS7xZWAAFZhcVvxQF1a+4A7cfSwO/YWKAlh8wbUwHg/nkKXzWyr0T5i9Dz0Jtgq1J97Wr69eO/
3vYt/Pe52ea3Px6aon77BKXAL91Uf3jX8VN/qDm6lzcdZvPru2AyX2d3UMmeffidZPdNsDrc+Wcv
/lnFDlSI76x1GOGFYjff/9aL8kXk+/zIV70OIXoUg88QGQuondMYjPdVr0MYFKRvAh0+imNOOE8w
ZQhxBD7wVaAjoN2B54kYPB76uQ7m/7beZ3YDUfLr5+8FOmhqee5NMRTpD8OAggVsGfOXEosaqZ87
a8g5Lxy/DQtlkBuhyKZs1TGoLe0AYcD0JwmSA0p7NMwbkEjcZkmEPgb+P0DCFE/4PVNrc9FzbdXp
4GdCM2wGz/LJ0nALEDe/H5vW5mMZ1lSZgH0mZzGXkK3VY+4TBcxmWgK6mYjr77q5mC9XKwufiahb
prRZLV/TobDLtmpps+O2bjNgivOUchPG40TCFFOjat9kZdnTOo8C8Vc0BJ5slRdLuQPNcJ1y39Tx
x3rSLqQ6NM3jwKPhsirZ3KbL0vrLouiB3UBggLW3pg0NKHpVw/d9sHTdrmjy5tgFDFeJYwafTKIM
V4NiQ9iXUcfqvG2Dj04ETLCHRHmN2rQfWgh7WJj+WkICeLPWzXw56CU1NaRZ+aJaUWaF6+fjerF8
10KoGLKa9mu5qzykYVZMTZdH1PrRnJMG/zIaM/LV5EsR9+OwKxCDLLktcEn4sWBdU265reI1zoFW
2y4G1VX4C8LXtkPZGOZoTx3qpyY15aCSrIbCTdc1m0roSHtgmpo6cjM3XZNakiBILVhVzP6iGWYq
iw2k5Fampi9tC3mTEWU6EUqSMmORqovLAoVoOxc9gpDM3EjwIYee+XgG6uwMmfMAinS/i92CilNs
lS7ygbr54Dh83a2+Zus28vXSpE2bLHo+GcdpMvEFCm09Epta5+ZlbdNmwYtD78tCYbze+UqHzj6O
yzC2bcqaddXF9f8C3r9vLf2t2gDKcgzR71cN9XeA91vx+ncPfYU8AeVByTERCIoKhxoFvO8r5EkE
VSnAMiIkRDQoIEI15DcEZDGIvlDXSPihdAix/xsCJkcy4RyUbwAsIeME/zcImNCDUP8sW0GYEwk6
szyUKqBl5nk0r5KK1ho5deIHxCsQnHpg/HVITg2gA+RYHtGcTrV8Y5ph0CB9wIHI4hky+7x0Yz/s
LGqLIhO9Tk7WldNio+d+XdIxjv01nI6WHqOah+i6kbV9N3Q0YdlsSFlnIIklJp2xm8/00ooh1QWb
cDq18UpBV5qSM1nDeUndYkEHQOtI067u5WbVnNjNjGqvMrL0BehLhZlTKqLho6wDfxBazfkoZLkp
1xhUU2WgazkLgmGWo3Kh+EziUeVOtsn5QmMOKuZ04zSOttwhAoxRzzHJod5evTF1Ha69iscLW+L2
pq0j32247yMFzNSXLO1YXIo0qc2NZmY+htcPwPX6sCuXRJ5gY6tTpMSxr7CNQPCq+i3rWJJhp4DD
jQtuUO5ZMWzpyPE7LRucVsTqNwj7ZCMV/VDOwVyyPsi8Wwm5mnBt93MfaK4QvlLJ6nLWJXwThSpJ
vYn0FeGRviDdcsPixWVMa6tT47l6SApsjinvSWZ515yittV5lfjhZraEw7ZDi9a5mxy9WFRHYG7T
Op3Fy2bAfX9RGNt+qudEbueGhq1jlchKy90NTuQDg7CRowIVWRKpIU0c/FJsfSdphFLL2y4zmp3M
CyjJvJLdm9oCxBKoCZwSoHdXlYuHa9OojzUm6p71yZKvpT8FISvkbLI1yHIFTW1iouu59+0bbZs2
6xrtLjAQ92yEHckK2VxbXY+gaTRTVkHrzC+NX4uUOuwvQuXa3HiGN4jBTCO/lHk8F+XbVXCIUMDU
gNTWXS/htXVtN7Ex6JSoIT4ByfJRw/2X5UT1NZ87oOTBF/KGgzhwLTCdQdIv6gKCybpe0AM3qs0c
HTex74/XaOpuYgwezZNpPMMNpadB49RYQrcI3P6892S9my1n1SYaR3VCa4VyQxs9pAdelA9NsxxP
dVFuo2E6haqUO4Gixfk8OxCX1qTT6QCcNBO1j3ak03OTQlSecx8HUCCLaMySdbyNIr1Vbr0RVYi3
BehXMzB7N3TvwzLVV4rYy2jUtwi061xqeoOGWG86YR6c4XwPNO42ENWlGrsPLbd621R4DFlb4VNG
F511B0uFx6gEkapHIyhVU/yOTtJnc5DFzixzdL4IKTfFZMq8jukdgKG7xKb128jZPtNNCSnX4Ogt
TaIl85DF521h4xQKjHCsohNeKJYWFb6beTFAWaW1x5oPeF+7k3WszsZ2VOkwrmnoqouucCDwJxJq
MrTNW8gANstiqi0wPZ/RpnY3oiD6GmSJcj/XsM1hbcgeimH+uvV6Pe7GBufGGHu8Nj45p3Y+CZYs
extAPMgXCOvXCx1vJwjzu2gI7GKhSHVwwHpHl/hNV0dUy3xAFtdXoVhIe7b07KK14mM/gAaRJKt8
W5NgthRDgqFEVVwFIqpLptx9Rw3ds6Ed0rVC94mZ2ZgqG48fnIUlx60yuTUan5a6a7cxZuDScamz
uaV6o4PSVwFgN1Ue8A46+vo+4134sE6ySucC8HmewAer4MMHEL6hatRW8fBmsP5NFydDWoquvexb
RWU6Sz2ZqxLI1Z6YRbljgyk3oOjMcerWut+bBjKcFCriOu9NJ2/Gmn8yfbxkJfZouyihp5QJVA1p
lIwihTpB2xcZrdrJl1k/sXpKTZVEW7SqdSvw2G4DaPRwxDuzaD/dKg11SLoLczeetFDLAkmvj4aH
Jqr7kCpaT/EGdGicXDYWxPwUmKjYNZOo1zMPlZlrD51zb4gt4Ig0C7je3o4ze+9QZU/U2gaXjith
H0fw/ipD01CqDEUFpyAIGX4z6EjgvECxPelxLE6GUETbUdZduSuGcR8qUl4qPek3IqoJhxpnxI9V
U4DjynVRd0ZQt5kxbXcIOOU98OhYpq2wdZ2VYaRnJWjXVcqp4Um6LlOxn42A80HmeU6JX6NrA9D+
qWtovKTQiL+cj7MDocLjIc55ErxNV9SZEuTQiXhg+ev0Li7IcD/YuLqDmFx26dJO546s7SWUKOSn
2KtpzSHRJDfR3MzvokavF23M9xwl+gky8+SRdZJVaaXIMKUTmzUoO7Tas37et4C2mRMIhxyEVtGm
soBdTOtaidtpDuwMRGP9GNVxXZy0E8YuTUy1XBcDTW4hjsiN8Wu5nULAUKfh3BQZapAq97by/qGp
KkkBjMriVjbdfOX5EINXBhVdVTWUmVIMmv9dHYrmgmhTluDFI+UZlu26B12reaTj0NyYpXujnV5w
Vq1dsW9AK8tRo+CwGiAHl+tAhiJzixMhxa4q2k3AEhR+0Pnv2BKWp0Ko4YOgdN52US1tGpWylKkf
QnRiUT1fdQzwJoXKcPRA4+Aug+1A9CORcLuJB2N3PFrMB1n6TmRhLaa9QSNZ8rqqh5BK3tbvBlFR
moqejDc1LSadRp4MF8lo9B7OXFUDiYxNyAL1Ayh9Sm4It/FdIceCbroqbnyO5ogdT5pWN4U08fFA
As+6aerqdBC0PgZ4rkXK0Az6eIP5WVjG4QSpMckTQ4HCzpPLNTTJpFybNfPC0s0QsyFLajxumOok
TZEz12hyY+4Yk2c6mqc25UUPzJTXZu84tR0Uajt719h65GlVTg5lk3f9+yZg00GhVIYBCN2wPiWQ
QJ0X8WJygpOPtFTyF6669r4vXb8lSs8aeBkv2jTMTR9li2wAEZkP8b6CTpNzuVL+YQZRfWeAJpcZ
Lhl0FQQSyEe+ALceC0Ru5ahUBVVI4mk6WNABux73u1JAbRuo8tSIXU1UuBFNAXVEjxW6n+WMMyg5
mg8lVNKumRxll9Uex3fTCgnkpoyXCXwpdlMqOo4e5YCHelO0SQlktq+L95Ucu1/COiZuSzrlTyc3
heO5jiKVr9YNWctJs6/L5ipep+r90PGLEgTXXrVzBlX9zSImlXVhlNd0hCrtxGmZl7LlVc6kwZeJ
htxQoJIfDwkkFimzM/0o+YqTlPamvO1o4CGt24VGKYoIChlyVXwsdVleOFDPNwteiz2u9Xy8Ujbm
qyF6O8XxdIYitUkm2z6pGk82q6aEPyV1ZRUI11DKaRKoRJWMFx8T2hfbuY9Jk4I1V5cZS6dzhX2z
hyJF49KiYLFJK1vWNC0bWj+aWM5dag+/TKQ0QAtZzvtiUO806KtvKxar47hiEfCDYjqzBipu4OCJ
OG1sK7MyhhyxXcoTsbaR24J2Pe1EJQeVdlABe++gJmFTVSyzSlXFxmJjDE42Q7Gup02EzMkC7QRn
sEJ9hkE/fijWaty21TjuWjPM21KSbj/okuS4Wd+Z4JcpQxhZaPIY+BUZhugJxZXd/y9L/o4lP3z/
fcVv/ZGfNb5D382/58gvuh9/I8qf+3W+0uQEWC0UgRNgweS5MgjfojmCHj/gwtCXB318BwL9lSVD
+x+BbwpA3yZ8sxODMvmVIiP4hgHBDL7aAdwWAfvm/w1FJs81wsOIIE7KBEFHWwKdbvigh3/XhqVR
bTu0NOxJoGKc5AYbCkQri81crbeMTaa5p5Fl4MVDcMDMRuyZ8lnUF/HHsrO0g/AHB4mfSMUC1Kxk
1A27RULry7lmLfQIpX3jmfnImrH2wE+SRNfQUsA5RU9ANcN0o5XnGtIJZooH0pIhuSiTajAkbVHl
YCrUMNteKhRDlTMvNbMNZOMLa9szxMMAUy7bFoVT3JKu/hS5uYdnvjPpD5TU57WIQ38aNKhDVRbK
AWA+kOef7xFHbTWpRImnYum7etiNkJbSnYaGBRD1VleO1ZKtlYFvaukYkvni/3J2Zstx40oafiJE
kATXW7IW7ZYlS2P7BmHZfbgvAHc+/XyUfOa01RN2zNx0hauqiwQIJDL/JXX6/eXtXXv3HxSD6wfg
xRKNfAiOa3Mzv15/K2AyfcvPfxR2KeEchlZ6clcbOEIXJ0PJZ4aDyYbUzWLhiq1r7mdXrr2T2O7m
z/JqAITty7htNTnaXeSFms9+f5M7M/G3ewwszKx4KCJwQxff0Xv94JLlwsmMFD98YVCUHdItSAN9
qkJ3kFbcmMH3v5aepYa3uPTmBP7zs9mv6wLuOI5noVuilv91brpxbYNWyPBHurLm0C5Z0MmfM1c5
DcLNIh/zDw1c0kC9kbUOh87vh/0rYeNyeRAskDQncnEpsod+vTzoci7IQ+UPEVC4ycSbLd/7xkYS
w2W75UF1lwu7tQF39To+lr1lbVmMjr9iUn5/J7/qcbkTzwHO9bwQmzezId9NxODnVrGWjfquog3m
/txqRKtwvaruo/W8wiLxVH5/yX8OHkGuD6ZFpm8hL38nk81gxKpitcwP15/Z5afV9jcbRtPMZMig
zsr1v5qRWddxD+rnf22tdTLRccpbq5v/sBDsd5GMCYgsl13CRgV0/IdoN422goRjEC9ZDi4jLhbE
Q2yIemkz7OjjXLibm+Q1EH8XL5EjuSsvpwJ7rDu/WJNG2KZ5jOoMYP2gvdY4D/WUN/3L7+dsj6d/
3yc7p+kiLvbsgBgu3/OL46wQGOpteVnMYFgE1lhaTJa1zNIT8WLkJB47p9T7phnmdn/Ju3T8v06W
vUOvvrT8KHSlS2j7dd2CCvXD2vvtS1N5ghheEL3ANafVGlbvWiqPuN+n0DDf6sJriKimq43tXVAa
UmvFOiPa7pF/zfi/mnyrpmsXRSAo2O+na2fD3s0XkxQ4KKFRY8PKvjufFjk3XQQ6+IJs1Rf1sRig
McZ7DTzSNcmsV83NiaCe+Kxddd2uh7DcVvE4d5267COAszSpt81ar+tMo9yOkRL6akhGzxLVg19H
6VYn+MUXQqIjitVurqwtgjBJylzNWv9hm9rg3r8MCKUE5C70LrYaH6Hou4jBymz01Ezd18BrvcJL
OgvoVpOCjoiZEntDhIDCb32LntXo8tn4Gk46W4V8hPRD+vo0zvLPG9p9H8Udso2IjWRDJu6B5N2y
KJeyr1XWdl87wy7SR9mXoXvr2JlcryVlAdMRKXSlaMIWCDhwVTPrLCHgz/5DqjdFRly7xfZsxNj7
d2Hu7wnC4k51FZ3L0dsfT9vLiCW0ToE3PXSmKLfnrfJLiCGrAh2h2mX2eUBtE2W8KaGwt+ewXhae
nQS856XfrHQID53Xy/7kB1RrTlIuaU6CoV8vj3RaIMsK21fCqSV54M5z0ey5wdB5dflt6f1Gd6do
Mvb06Mp2G26MKZWJq6o2Tp0A+tXLRepyuH5BXKXc58mabBZZABBR/GvSTUuK8vvF/j6EM/vUgQFm
HTfwPZRWv25KqdYmtRGGfUU40yM/pYYLuj6e26KtLuWoZwLF76/4Pho5AbHIsV/5as7u91fsjdVn
cy3nL3IDu/KSeXT38Of0Qcnh7U/a87+qQm4swtkZhz69BVsJWKe/v409nf1lU8jAfyWoHc9B6U6W
/OvINzmNWkR+/VwjxB8Q5gKlib9a9K1Eo6zsG/toVNDm91MfpkScLvNaCJBwcKY2xs0An4jSKtXX
lQr9xwWSAVAEJtKfHoZQWHmivQ29BIsIlSZArUI54yrf3jd7ZrEO2ykju7hURTnsO39yPfnB4bzv
1liWRi7T+fcjfh/XQskBRbrBqHdrFmqBX0dc+gqtr+6Dp2lsLJJYzxiHJHba9nXrkmS5F5k9Lyzb
pYwo6pBPvWa2wu92DlUiN3bUo1r8fUk7Ot8QquSdI/cQqbfesk+6QgaenzdvLdl1aq73nNpGzcXu
DGzNNvr9kJx3kS0kAwo5NolqPEG6nrwL1Uj4660tGucpHADcutPQpfsNDEKO+9Z93cdYPVfuTWVo
LoeEWLmHFNNpDhqR2aTx9uLtb7Ualeg3ZJaBe5GDnPKWXufWv1N64VsgevsQ17QGtChFYCSMtZkk
RBjnBcP9w9DeVQAMDdOU61BGh0iM/+HJGZbSDqqxXZ9kiiwYGMFolhYKwrz9Plhh6YDjQBduz4HT
7OdjLVqbB7L4dZWux6327SFFsS3G+Yks1TAdc1BIVp+cNqJJk4uIJQbn0O3RbSRsXuRONxPWBjIS
LpgPaI2dhBrLZirq1GUqhiHI4EE85I9sCSS3Bf96m589FJbffj8J7/ZoSLpAdhU4HvAEfpT3qa49
b66/+lp8muqgJTq8pbdOBjRVJlSWWdr8KSy8O472S7r4yxyLY8mC3X13HFlFSwoJv/epH5FFfxvW
YWBBcfYzP27RudAOahZIk2O/kisTXk2qIWUh6DFLs1mq4T7w+1AVJwDWkGDAhpweDOZwToAaaf0D
0nMOqp+PLdVzw1QuVdiwV9hF++NIy2V/EKLIbV6itYimB6utW+7EK0vOJoCmvU79/Wy7kfw1JjL4
/RAgSCAsouXG+8qGdLAXqbWsnzJU+gj7hrGUXaJmSxV3vrO5Zj3qDOYwjCMkQEUWG1Sr+sqqgM+9
uCPbEdcmrYV7q+oskIme2yX9buWVdTGr0fUPZdC01Q8I8s081K1f0yprs6v5gzvZ1rIdwgLwvEs0
+WM/nubZC6c7ozO1tLFfW7V9Iy1jw9w2JrLBG4fRqBi6Qm9FjOTHuAui2XJiM0ybmdcqXoRXuMUp
cuzRffSrYXXTxFrscR7PqNIzW5G/qXS4HLKAzCwJUMJtG2UtS7G7XMpVjbHuu8I/TVEA+OXVYtnw
37VO/gyBmaqDdAfHTlbqU7gUPx16SL/cmZENeVV6gYxhOGionO1aRY1lne3ZzpxTKvows45d2dbu
0+pNaSmeotZalk8IdORwK9D3igdOjGD84RnfN09bMKUNiqS2tbP+Y7RsVXlWOejGaWvdsG7jqGyl
kyWB2Xodvth1ETY/Mqdrp2XHJFf9VzQO84x4p0LoUlwMqtFeeKAO8Cr/rGpR+neoLURZnicfE02V
/ZWFjRyY5QUHn3FvN9lOLOnNNn2XfZS+NfjWsYFj64LLMVJ5Vt003lLq9FhM6TBPN6gJ0zw/Kbee
R+9BNY7Ul37hZml4Yq344KLdhDXBJFUf5nMUp8L19XBA8LgV6+Wc9iLLz3Nec9okZTS7BNipy0fv
cytG3+svWRyzUAmcYA++MHZkXVE8wP4t/gfg+YCX4e1NkecVn9H0x+VyG9SiftlGHTnTVeGbLnUu
7EUIpN9r4eFIOi9NYddV7LnTfi5ansgZTio9DpVvi1p9K0oK3AZe+mGdu7kL7gslirk6BaUUTndZ
jmsUTh/8Qnp5FGMX2DGJwAxeVj4HqVJiu3bdqmemBDJ4u74laiP5uhZSmaC6gefL7eq+KOYiVEd4
1rlPj21uS+6dkLXfEqKrynKOVpqtuT5YXVmY8NAMlvCaz07qNFyvLqooehrTUOvEUAczs0445pwg
ie1n+49w/6QsWCWiPad3s57RJ11mN9I/Fdm8z5is8DNFcLHZIB6bOthDvousOgySaB5aFsDWkG+c
h8jUfK97G2o2eBvTpwuEggFnSa+4WpXBujw2dr4/HrtzM8f7L7ta9nluXHQsw0GMAkXIhWjKMHP/
0pqCRp9MnpNpJXNorwF6/DDzRsETdEc9Pg9FM+YN8yWyrUVgv7n2chsWwX7LOU+62x59VhZXkHyk
X5RY9gXmG7E/eW9FK/9SwRnw3jTZfJUjNtQz9zA1PZdNfo7HGCn1C4BbxnsewkD/sfRcFcnEnSMA
oLjD28Rc/Fw9ausjfjIoxD44NayvkzGyagwildccN/I2b/8Xmr/yVoKbi8efUy3evv7vSX77HkiB
U94GUPzcgN2IbHopc5hBc84buTJo7Wx0KIzhFdLceqQAT9so9t4eVLtNA0uNyns06WVjR6vydl5s
Wv0PEUYtZmly6oqvOB0Ym0mAOdQUxaW17klvWnsOb1YB/MJL9DaDbccOIq69jSlzcmq0pGsbf7Yv
1jHcq3Pr7dG+LQ9flRXz47uwJdbRwyjCLy7+mrFOU9vsl8nczOfNtdVWkD1t6PLH4YqRyn163xbS
Nq6Qy0cGuf8KvGnP/0eLAsnq6odsv/W3CRXbvPGPtpKti47HQsJYXG7IxdBapjuiZR3nfGzZ0xhq
duQDv5l+yafA0S84SBqWT++RsTJ4g/nR/9CDZe8/6CDXMQkMa8hL1Vj7dqg3b7//ZvTTbH4aq7RK
81OT4qR7zLS0U3lR9mtgD9fyba3kRR8NwfnnlEf4EbidJZclP8IJ0HLxostLzvnJ1ptvPZG5FeF0
6LQYmjyx+lRxca/I6M91GKoObLMCMACy4TFl42XQpvt2Hjlfea9cR78ITyXJ4rJeIXeplvYCz4uF
L6iK3KqeYtWnwIZ2ZI98Pxt0zwtJo1fd1Xrkv2s9A6IhfbKBijRYfnWHpVUBCsym4Orwz+307Ddq
oQpQ67av/TkilBcneFmHCBOiyxzDY1VzxNbHRTQq6i+9iKNq+WL5S0G8Sau2LcuLn3ByMVSZKU5j
VlHvfl/dnkYuF12RMR1n+bpnUOlUTFiv5lJtzzIL23l40ngaZv9ieBv6EqX42Q8SyrxkRGU69+hF
Nssmyg3G3afPXrp91YBX7Uv8DT8N+xKrX2yPzj7eIc8dXgwLnO/rHChUxHm1gStHrlM2UQxksfr1
rexswzf81d5rWAyBPevqDWTZbA/bx2lstFHOZaow3Ip4e4PeFGU5qKH2cD6uZ2WXlL4ofsu2SYYK
YMK7rkt/30+DO+eA8GkZDoRK6auVM69fiTTFiVpvn7wxR2ZdH50xLMHiiwpftndt1opRfplJz5S4
mlVvTH4XyWIHKduR4+42KJX0h48uMNaqjosqxJqd/Lnzqv4AdGH7Lp4fCtyvbiptSnIOw4iHvwkX
odYJKcp+bNSe2pebcYzN4nubyWJAvX0ncyuX09W8ebUKPkImz+LRkEyDKmydjvyvxFvWF6Q/dtVz
4Vr7GFTXCII/5eWOUlU5+SqZdVS3SAP8CHGL/eLiXarufF93q0L80/aD+Neco2BUR040WXlxX4F/
iySs7MA8g0jO5fDJSnWRoo724PiXhzkgt9E/oimftPOlVyHQxNmU4wSdKpytL583d3TcNh45HRaK
fdtuySmDwItGe2SV10XkJBNvimCKgxlmajn8HMnbs9RdAUCcYLdZ92G9hpuqmvb4F63pHk3I/vfN
i6Bu/0bzit6rwtnf82xL8I01XfcvKgk6UR+p3HduI69Ux1ZOyRbV3TasdneEzQ72XRnV+yc/lyw5
JZEoohEAH73h4Xs4FWliFoRYQWw7xgrvxyxIZ6xAFmLSry66i8i5nHWz7/JUYMcES4cn4gVPMNFC
bxbr27XgH+7ALfc7L3OYxq8/L+SZiCNNs1TE41vF1uTFFiB+b7rR/Vi+BSwsdPsv02NjB6NFpXcQ
kpYBxnUPdVrrVsWZ9kfxOELhM2ZcZgVLKXfSPY3L3IVrBFO139b4uuFEW3KOxGhe903eOTvNeGjm
ZV+TgdpwzsTowpq6PmZI1Vi9bxMCDrwHvZJmXfwuYnZRXGeOrILwD8DXu4IeLIf4wAqmG0Tg2/+A
lVGQkJyWnfOYta3PXQdpurAbULRVdxpBPjeB5HDfXVOu93v/Q3X3a223X56WvD79yGhGyvXfFbZm
RGQ79wFQ1VtoLMCA9/mH3anufn+pdwA6u8nCz8S1gKz4r7+X9X8jeGeaMISKVPLfawTVDfo5TLnY
4RBM76s78rP9oY55wRNuXePyyH4Gx9/fy68QgoevBVTI9va2NBIHjHR+vRc1SQf4tkgfI1g1/2vu
IQvRpx5BhDxuLanzn+b5nxekuS7AAX4qx+dZv8MVSzSGdlVbNJpYGg6KtOTE37t7EOZ+7uzfD9B+
JzhnhGC3lhfQt8exoaPeXXCpCjdFPOg//IwYc7btoP2KZc/zTovbh9Op6NRmPo6zXPGUjM0ezyVi
u0fRI3ARf0Dl3rc9QfoOLxtxeAWR5wLRvQMa18gSc7BK/VC9baqZvI49voylIq7TkSPnEeBDX9mZ
keRwILUQ2X4jRSf1uCWTprI/ebVsPSteCC1rQqjXfJ39oey7fJXUk8n8xmd1b2H299P6/jHy4LAA
Wh6MCd2sw/fQE+euHpxFTHcZ1nGmc3tNhLrea8aPqwhHl257/6PhuH+j4/5unfrfrufhS3jtSIcT
8N2cBQvZiBNa493PY29JM13EVktkbTGq0O7z/3Y9IH8buSQbQ7JV/xEO5KxAoqe8uHs7lkiS96cR
lHgBjg16aIb8+wvu8eU/LCT4bAT95LID0aO4IJrvoNp53ZbcbB5uq0aY0kuCGpHXV9+wYf60Bf95
KR5dCIOHp40i832ow7xUr2PqpxdvqcjkgY6wjhwMw3+iwN9xa/w6Co0IMp5ZpA4gsv4aXxpryFSx
dNF3qwCm/rmtHL/cU0Uj672cnEPaGiVW7RoniNF8UwXGtGWw+2SQzRI8FbNFEPz9bP+UiPxtwsEw
mQKabzmvgoHwPY1pWfBFQY7g2Gz05umPjrfsKonRcp2x/Ve/NRDtCf40MF9EtYoWODTm8NLBrq/J
IpAGoS4uOxApJGFgItZ9rTzccBcrOYuHhQEnm72siXKgwr70GqV1ejSF4zZ4oatxc4bEai0fq0Bo
PCDAG4mJVvr30RvPiHJtEvKDampbL7dlmk20kiD58nMbrKZAQnJBARTgR65E0bFEfiZO9ATZt2P5
lu5QOYQcYv5reH0rgcrX2cQH53CkULLu6ck8OYJEu3VC6pfGGZluUj9/DO5kX+1JpnjLuTpIW56b
1YX2hsm/H2p7ixs6RjX5ATlzhdT631CM5jjHi/6WYL1mdjB+M/NL17A9uQj0BOJFzVP6zrFDWC0e
65JqZ7qyYFHyNKmWuqfOg2eoiupJko5H8s5H0+h2l4VviR2k6CcD/otKeq8Po3ntpT5k5VgDB4MM
BbAfcZENdHRIxNims1XHWqJqcu4jHWEFOaaaJv36k7dG09Z+ggfZmTZyU0zWd+3QQ258yjtQ8PTA
OkfmcMqMtu0iqW2S4X+tlMR9eOX5y+x8xfi/DuEdcJ7qPjZRVJTOsWh6YVGhW9RxQ0KvODj+Y9Ou
PNvDvDibWeO95VY7JaSMtoek10XFf1NG/dBvMTT5nFPlR6GBr80zqz+7VjXML75Vl2t2UC6FAELZ
oKnN5wZESKAmfaMCf8ZIDU+f+jchjWAohJqs8jGe/Mz/AOT3/HVthv0wfFsa1WuW2gRVSSlpIpQ6
2KWM5dfYavq0DbgNp8QxNJdiij5xuLThI4p8DB917uFNytJ0fvTWHGPmms/qnLuTvMgtuV3WZm/y
ZdL2ITC+kyyRl90F+VBZYNmT+aRY1Bdu6tHcg92HMwfnwefUytvDEtmY7cNKDmeKcKAup/Guw876
2pZsx4Z2RTf+nHeHwM0ynq4lzKkIFvdYtPn4YSuqwTpSLQzHcLXwGJW9X3/PuvHRsd3u2rgiva6n
HllyDzSOQCa9mNoxOmTRHH4MukyjN+jyH3mv1aHK0MGvbtMcPBVpZKQOPgLVwE43nefy0+HaJG7R
BKeZn7wMqRNfcImPZ/QY6oeOyupcLnaFbyQqvFNWWO1j58IZxBXQUY/7pE2f5mULv1UYW4EYxvrT
HDr50XIG68q1IhTIrRDyxgU+PJmhb/7q0TV/BNTM0VENMvphQ0FRZ9md/UBHgCw/dWsjjnZfDw/9
5AKEEAoO/bqMV+jLsdp69RwmKsDWH37OJydaL1FGjN97xy3sYzt2A+VXXmdrPNGl96+QZiT0bVHC
XNURMomDaw/FR6zHJfVb3V5jP7V1gr69/WYVfXezBK513fv2vkKx8MHtptN8tZBm31pBOV2Cyour
vJSZcwiJfj/secZJstEDLaOc78SXudPzX1qIJXFye/tG16jWQenQIWvctp6Vm1Ud6na7NeOh2+Zy
ufLHVGPFt7v8brXxva6Uesk0y0peYXmsuiuzaHNyuhEvUVUvMQj0M6r879ao1J1rs32mfhwOQJ5W
HqdLPQUHb23l0Q2G5q7LXPNl7RZyRTxWQ0pTlRJtRonFLEVCLUY6jcCYt7F0qubcAmDEjlUPHxe7
KT/22TqUSTkM6ZOm0cdns3S1E+tlXBJlm66IC+4PJjgEC2TjLdmWuEs430fY9vA8bVPxrai7DbuA
VT/TqBnxezfZHyPIjcvOoa3aaCx15eaN+60P/eWmgIegFx5AMBdVQ6xGoamUx/TGD0Wb07uwjL4Z
QbJ1CMkbCwyYvb73Z788Eeh9P4nyLbgYaGR3j34IzcmcmSenbbrzRKe0M54z/5uR6mmmfn/aNJ3r
zrpzkYzrOv1rZULO2RCM45H0dH0cTOSp2LgaJrlMh9jKpunSj8rurMmP7b2HX/QUNUP0IpdOfiqM
al+mbdr+GlnghylonVsXwcPZ4qQ46EUPj+S9IvbmZroRpi+/blbbnGVlKxRjwNx32Wq5nGW7W9Iq
8hCcihZbFwGEUdL1TXEucfk9oTmT3P/kXNlWI0+FL/sv4IX6Pmoyc2GvVfRY0wTqOqXTzXEJCLmU
5zWWL/qVXJnRne+bXplPJgzd77KcCA6OXqc7d63ZPGBtH2w5jNeLCebLfF5kC54UNmfl1zgpaWtW
xsAx0eUmaHmiVGY+bk6YPYVAOl/0Fg6fOPCxANHa73azxYC2ys9PVaS8G5h3WyYDvvVDuK2NZL2b
5rSlor0voQbu6UHR0eCuq6yTmQv9pRtGl65p3rbdmMgdrxFQlaAWdfsplVtUE7PrBQ8IJgYbLjKZ
us39QKcACWNgxA+hHLRxN6vnbnmU0NiKHPwQjEDt4U3pSazmR4ve1NUQ/6chFuhPdSfctfn/NMNC
gjQ+5c406XPmVPQ1iP7WA8uqm+jqfeurMNrqIC62IfrZ+qoV6BCuaeoWMNe+NQ/mRkcTBJS9GHu+
bFxdf8DKIT4GTZR3ib+YrD1mUWce6Ic21Ueo6DW7rvOyzQ/CNB5KTaVscQ7wRm0Pa9iYMTvvqYd1
iPRCO/uSWWvntLwqwQpMldgBmUvi1aOabv/3RkjICJWNv48U8XoAIBievZyq1BBHDA21fBKntEHu
dDENfnDlOYvVFJ82uSpnwiCtrWi8cgh21mXowlSc9W7IP2RT742PEQ1sCpRBaYW9yAiVVmUi3Gh5
zCVqntihKdfHdrXFdp4pgIvEwtto3cxRsTSJY+AXbnffznxAuLcdWhC3K3w7dHe0g/JqoL1kX3yo
VuHTBimecMst+J8spy539ViHSfDDMLhFOBxWv/DxnjYjbZeObQjtmuBidOqja49VdkMDrMKP6wb4
OdmGRTexrFcIqWAsyouGtkPtMZ29+bbMgW8PxZIvFzTctGkhGFpZAFRXGPuyTE0HTTp6mFWcGVbe
HxwcuV60BEldKHoF0SdKAhGCJT7bnTA/pojURBoaYpzbFmvPMZ0yZ3QSUrhMtAmaASRyNGjK/IdV
uG1AYjaGa14lRNKBL7SWyJf8O0FIh/4RmzfemVTbS3Qs68AOsmPnLPQYvLXF5I80hmpqdVHo0P2W
TtPXbcvSpzTDExR1XhFTJtSPM5qTowoVhksOD4sg4RtouWDD5OpUd0bm42nKTJR0utu6OEA+Sn+h
2qsfTVP5B2P8NR5xfBFfp6H+Toeo7RS0FfRiuqhbmM/QSuyln/Vh47Bx76M+k48BwiZDrzkwKNYD
CyZGpzf/sNuu/Njppg+PfRCkN32LsXHU/ZAecVJO6hI0O6XJXL1EWPUKfXAajT9XK++xKS37iE2q
vS6VJ26dcnGvnQ4yFRsWpHpEWXRwHDV9a8ZgPG+L49CsMOAQPmDq0f2xo7/OHbrGebjszKziqJ+t
haanmPZdv5+6OMLzj7YVoeZ42fsM7rgCvj9uir9VpODj9bmA9zsYNiXdGtfS3HHKc/jnfonpvCC/
4BbUA6dOfhrpmpCMTZc9F3lqfwURXE6IiaJza0X1KeiC4h6PocHp6mefab76RLNJgF4Kt1PgqOJL
OztDG3uybb9IS5mr0ZFqiZVZijDJAW2vVOcw6NQCec+XKaEIlx8KyhIs6Xb+vcxk8LVUqf25tOV8
M8EoH7xOt5cSKPsZUsApD8S0pYtlYelbXylJ3oqDcF+E7ne33Iv0tan3U3tx+pcWwxdtzPwcghaQ
u/UvG6/J26TH9jjAgW0tIGYwF3YiK+JITOumwrutut55ybJsKGOn4h7iogqykOYltU6A5VgT2dp5
l7U/OsGBEn6qMCtyfF/VGB3/q6Nqy5Kyk9L6ysE7mzgS4TxdiKH0D0NXiAt6wzlPu54B2+1UjnG+
iu6D5y3FyziFHccDleepHRUqrVZ58gZK0Vx3K2KX2KSkNDdLP3YvpTMsedIDf05xPlXL92FY2Sts
Suq0sQNd/THBpk0xTOF0bIpJXgGe45icc6ygF7uc9S+aA03qVAfZQFc06rdYkI4Mh0pp4R2Fpntq
Ym2T9zz0VfUl6KaFZogSC6MlNM65ObAfYf3CCLUSOVzsD3NWnWeSqt0r3NDCTGcZzsglIvVEXSLa
O0nTSpGM+GTxe9eW1x1NN+F8QCnDIkr2LlmFW2Iam3wonrpM6EM70MdqL2OnRK06d8ipZaO2z00/
NuUHp7VnTOpTr/DFsXjbrUuMPabVehaWUzTuB3+UKoxLW+fyW4WcVTTJJMKlUCeIvHKxbsus9dso
odpe3I5OoFndj0lA90l6HmTwamEVj6jM3fXQTKuqy+s1VEA6ST9SgHX31QRqJeMF+Xk0nszY6fxz
iiuvTQ8zWwV6B5eQbEw8Lbr1h1NKrtbQUXYU9b963S+TR+fYMq+bI6177PJRWQ6c0LlDwEVXUdzu
NPG8L0ac3t6zK5Bx0QsUx+kMq7QYhv8XjfMCi3nsi2Y9RF22eJ894znZ4xuILLqdCBmqaIdsHVst
3TV/OGGXFKBj2FkU9uEW/MCMaS3+Gb33xn7Tdh/lX0Y85wIXYAgAJ6hsVTH7HBGEY3z3GYBCeDOQ
UC53dCO2VjcZ0x438HmDdeNpceQVbfEiw7GZ6oNXDePaXMuR4W0xf4UPjzJ9kXtZq0c5eLjQjz4C
2lxeWeOo1xZ9VD6Q41A7pPrU0TCWeCyG9lCijrp1EJmRuncREXPFVt8PoXvOh6BeMfRn7gTCmydI
vcZqdo9ps7h5dexmlEAR2EHThjcbqV94VPTaVLBzE27eMbZdHbnHYN2ke4aPrJ+7cKyeBKqfIXZa
THGxO7J3jqhg6h8WzvAN9sjKTHls/T7KDpNBP7PEm6MhRTd/XF/V/1dRnk73NJ+ZLsCn85sWl3hS
Ov54W9jrWh87WSMimyII6k5Uj0W0zMElPRi2IJZNt7rx0sxlczaDhbpyCXFZYxqayh/dZqmS0OrS
tdHnHB0Pg9zWhz4X80KCIKojGSgVoio6zzsb3x3qg6rD5UVsalnpsUl3FBtjbl56B/7mZPPd8Dea
TNwXE6VBs4mJasQUdnYknTBYrDOvnH6kAtOySMionSbZyiw94R+b8OXXox0iGnI0Zl5luW17dFer
v7D7NviC0dgFsAzoC9UmAIq5R4UarP1dHfrWeHAsbxw+I8lAzhGbDvVfgtZETyRItoPeCXDrLqXy
rmNXk4ffLhCBSzzLMjgGpV9dCezMSOxHD9MHmj9aZenEWXFah40XQZWJITvjp+DBBP/N3pksN45l
W/Zfao40XPQY1KAIkBSphhLVuOQTmBp39P0FLoCvfwvyiEwPz5eRL6wmZVZpYRaTCHUkCJx79t5r
T7G2MfH8XQDxbLNgYGH2tmCk4NqI/LtB02v+zqXZAZuabuGrTyGgKQ/SNp6PbxqmKpaHWRNfadyG
+68cLlVy52Zlt05dppFeMME4xw62T/rGLdKc9+ZoZedamdE19s34I+4Er7ynlgkb3RpABxCVTiAY
dPXoTfZwqzpwOTcN8TpUa7esuZu6JSGK3PbPgvUhHMmsVgfB0iINFZ6dL8q0yDfaeW9dVBZsg1Z1
9n0bxfVOGpX+7HS9IPyOPzLpioXkQL/M0Hns+Yasp5GGxtCPhM2KCuO+n5LNPsQOJBAs7As21ThS
E7+uX6yWDU7D5Lbd2dihXKH/6iaBxzAezZFbr0YOAwhm42J7NOOe7HBczf21OTTDVWwIuI66HTfu
DoNG86AmV+KGlhV/JS4F9yu8T/BdJQP4qdXWibenqLLaMFPPkKDzyMcmk7dpEvJAz3CEsS65XUo2
AJBXmsbZ5iPGv9DUy3S7tBNfE9vY/LCzlE04ms131SeALqN+CpS05xeXu8V4OUlgc2HRjt65tzsJ
WFuzyeJreI2OZmnU12YRGZdeUuQu9qUIjgvpaf+SnLnxNhdpfpy0poej2WcB3jTjlbTOUKF/uP4c
pHYPCQeCZjqHg5qzfgO0geQ0YB+v4P7bmcVlJozZ3klH2U9alDTTDZur3GQZUJcg4ZpSvADoiedN
iUHkpsb5om9dZc8cCnyDtEUb6UCbS5ElD7k9dQqmCs/nkfk8TMyuhYOEYnZSpmINbRp1RFVAaT63
uD/gNwzFi9mX9XMn63pDTQ+7R5yeGLjikUu+6F5iqKAxs9WkBRqTx3U3EDvq2bt8reJBO3Tk24uw
S3P3JAdZHyWwFODtbn7FXsC90CLde2JjnLpcBrHz1hiLCdBU789jNxuHvIdCH2Sjp9ZpTS+x9FSs
eNy+9y56CDdOuPgag1OZ+tO+so2xOJPiTSG0gljquNStoDXtYcv4Ii6ruU7wLCrxnETz9OxHUmya
ftCJdNo59QxF9B27sx7CsJWPHuP+XliReKtxxj/rfIkNBYIXjijCM1kg73rCfLBvRsmnzhteMU7L
22bQ52jjyVoXfA6WWz/W4Fp2wir3PA8AMgxeb4aASC/ZomlXqjW6LxnLjtCbOKgA4a2WzZSI+knz
Cus+SwBxBRZb/UPTVAKJDgdobprv88D2v9vmxP3b7o0HVF6OAOXJ2bjPnGjrsjl3Vl9b9klmMMmn
be95q2eqa8llY16Y5qxs0RoQQusTwME1SKkMMiRGaNb6JJODPiRlthwwmM/yMUonZb/blVXnF1nt
ldIKIgvIjRZ6IzyhjptXjssGrQ3fRuaL1NFDDIFiYWz09DkNutzp9OkwzBNbTMhQk72zrEp5X52q
ktxU2iYvAJMr1050O2TOwz8BDdGJY4w2Ft4vbNKM8bi9ZjLafGiw11s2FtWkqb/prTaDH0JoxUC4
7RtFMQBKahrnuJiaOFrN7VyD0Nz3cQZarL0bTU9yhEnNyem6p9pT0ZiFCMQe5z6iTOkEkT2r+6EO
e4iRjtjqjTn07duQL6OYN3yXJp0DVVuMZJulSbgzXETENzMf9OO8/iWWE+t+sU/iaXTbL+BwF8Pe
pJG34tfx6LvOdKnJngPzZQZjuHCoafA9d9z9uTz3R7UX1ZDqJIfsrI/+igv813aZ1J5hZ8ap+5HX
zZptKn8YP8rcL3jDtRpZ6t/Ir390n6w/kRg3YuWaHUby/bXag+WcJ3XyEt/KHz9x/OGqMe2qQ5qH
z2/Bs5CjPmlEPtIMUfDHn/yXIK//is36M5r1/4oE+/8g5FWQL0Kg/rsX4J+Yh7woXfyPMtWVAPHb
1/yOPNT/hqNGEDnX0W0IzyKd/4Y89KiqAzRocOZxTAdNn//0G8xhJcsi0q4tTKYO14HsLc4fgjSE
xv8KvoGg9S9Kvs8ZjH8AKhIJW7NXf5S8fRblXoQF88L04heVJ9OGh169dVz9GePePb6SC/Jl7bNX
CqBoSrCRAHE3gd+EuL9dNGBjpirnQ18wyUOCsAEQIR91s47OpbWYH0cf9ZE+HogvrhfWXq8zrhXN
V9K6+lkzWG8tmhxCk7hG0HhrzECrpu0Qu+dsTL1btaQhVsnyslJgEiRPyo3JuXnba4YRwqTtjjri
TzuWJ7Kf5FakJdkPTIeud5c7u4/ssHYVXmuYVg9G6pPmAFJ3SFLAxyD47hTAqz1roy+OBTTcUApy
flkk11JPxWWGnyXQ9Sq9FU7fbW2cjLcYZbacXp6GiW0WXCp2Y459Ubrja41XDf1pVGFnNdNbWvnx
Za44lJgQyTcMuA6bWMXJ0OrcvWIaC5RVTNvCND9If5g7DIpRmOa4NAmLvBrjrEB5k2vw8xLNks6L
bKnI48kq3vKublTiVuey7XeymImOaKdozoot4sl00ZgMaJNbi7PfGMUzjK/miz1mu9JXd4uQ5ZlD
tHeVFl4HIsxzEYaYfa87wJNqa3gjQmfV5s/DUqd3iF7WwcQpGHBmnkhOxmN335padE/1kH1p5TPn
Iq20u4tYOu0Vc1N609WFesZ32H8g0vlPU2nmbE7qQYVO7XpXuAPKba9y69AOBdqlYsnPuMETvDBG
+0KaXvPippkLgBZP4FOVo6La1P3sdaMQN1a1AKVk91LnHN2b7oqdMFFeHLO8eL4xiE0ysMzoYS8d
uz6Kss1S69Wx1YiJYFAkUIHjMlfAgqDE3+jMW+wPTLEz2G5+dY2R8p0pijn8G9TuZEZR3/PAx+tc
pvW9yOHymw5JUEtRBxHTTvOVmDh8ceTelLNXvghGH23aSh3GMHGg9GaQOeSxgSTwtk95OC6KnJnJ
Tp1USjrODAusXFsE36cZCOFbN7jmQTPJZwYQRHlVO8IyXULbDy+gFowM03Rq6bp4oC2pOk5roM01
8NOHOrPprRFzadpDNOcXbP3541sWdWeXBREceWaOc+4M9WVf2w6Zu5n3ofEI7m+EnJJ2W3RptZ3H
cg4nWTYvCZ+/fQrdxN1ME9VFmEQAZLCbKp4aAVBwhs/7kbYLYM/BbL4x81JJRArh9PmbZZxzPTp7
BN++IAl7Fy8JXSxsQpyAJhrvDtHQu7I0WX4vYOsdWQQOD31msTokJujQ2sIfLtm0n+fBlo/uVPI/
FrjuDvbITST0zHre6n6/spGtDLsqV1pmS37aEvvAn1ng25dMVP7WI9B1Uo3PuJLE2RDYS1s8Wb4y
vqhKS+stOBb3rrNj61DnEZVUk6pZVjMQG/FAfJRoE3e9waqOWrnwrhmRanYwWeUH+Uk0Nr12TlgZ
5ss2EsY50jPvrFp8KglXZL5ZWOB95XzA8dEuOZFhrucbjR4/0Z2phyjiZDXWttCpnKy+b2MKJupi
7TFb361SlfV9Gs+9F/R5VMlAyNEL6oxXbnYt+0qwl2Db8Ml0JbUA514BBnOLiaseZPIm9bwXEl9z
YDD0BtDhbyBb3YztfDto/cPYUpc12vXXKvVIh2DM871rQw4nXcW3yajjbJLJRZl1323lX/pmDfhU
84PKcM9Tb+7MMdlLZ3mKu94JWUx7Vw5plU0T2du81zZGM9eBZ3CUkTzHBph1GAxEKpyz1WSPJNdo
Khm5h+fCi0PHbUy0qGolbMw36eTjOcnCPqqPZuVGt4LFyUlMBg75Op6RjDwn2WOVzzaeP1rbucmB
sjUtxSJj0QQSz2qCHCY+IHDiPzS+tdVI80iSNpfZMvTbyigBOBr2eyfkReXZd4xaa2p7ILTNRvZF
i43nXvM4AFApslR9uWOylQD4qnGrleZMvQypvY3RGWzVHAflgUE5GJNs+ShpW6KBrIKRnlAfImFI
siukQSvfm5lM8B8svMGpI3ZTO1AKyBh9lTvi0cGxx760PeTTXB50PGoXiptwqHtDs52qPCLzNhxB
qTY7jWV+qw/rIqpG7sx199hx4e/hElMUMkYvumAxrgHLRMX6DlHz3BCB+pYabnphqVb/6joaTNo8
f5Ciz17nWTNxUcOHS1kgBvpAB0uEz/XIqsVqSV8u3A/MsbiIs8UU0Ct1i9hWaPjRfVvSm4Qjd6tX
3nwzAXNotiScUxlU0tDnTbV0w5bKh+qqFs5NwT3/jssKiKwTiVuWYxZwtqGqg3LQsguw4k1o9dq4
6YXRfOttIyf5bBzmsiav3jSvQ1GjqXvEMjMxPuvRMmJK42nvG629p17jXbf0lzZBfJ9b5H6xZu/Z
UqN+kOHklKZdd5b9CCRBD9aMyyaji/LZ42QQVJwWJdbjK1h08ZYhwftgZzSe2RuJx3xu1xnCJSTW
Y149sk9X9mY0Io+E6pg9Zi7AdIIt1BhEbvZNdl1xJETnbmi6jFiQaOOOZ7ra5T1fG5fmFlSefuNG
WX1HehlQdNIyWRHTAS/deTfN2HCm1+fiqzIEJjIiPoHNhLXpnHQBVmhiiShlOrhBUrEdifLS8zdE
b+KrcZK5OPZGJKYNUFvnxvDbYUf9S6nzkYifqNrTTo7AgZGbxkTfR13rQdTF2nbMs+EKpY1SGVFF
Mel5uzE21qJ4DE5DfVN7wj1axD62UcuOI8Jj9OS3qTyrnJKqLYIpzhmwgdoNgUL7wKSQ74Vet9t0
KqKgUHZNwVI3fa9Kwzhh/ZGPqksVGENObeT46k3BvZD9gJ8EykU+0KyGfJS7HPKSKawcR+2o19zA
cNW2F0gwK4FPZkEWERhhCcfeuEVVm63ize0Lj+BBpE65o+nXXVR1O8JjyDBGMgLxycFzN931VGc7
S9P2sRE7QeEtL1nX1U2YVWMRTKolWQqNE+5nj1sMD0WAbcDaL/VyjbVt3ncwEzYGosmOZM14u6yL
53yse55co0eQtC3u26xXF56Zay8Eb2/gkvbflIsVpsUUuPMbB/QnsQ+cVKsSQzIyHDqIzDoJ+s3o
6WeeoPWJ3TU0WH+ARKGzkzKbid6eKQ4hmN5jCHfpXzQEOUcPzmUl9ljL+qAQdIyMdfyNrdvehAW5
GalngpiUDdsJg+MxHdn80ncUEQqJrtK4PVuRbZOp8LLDvHBSjjIv8WWIRJmLrWMuZ8wveSku3UFz
0nGbcQ4XzR7LZhYTHUZZ5SPcK7CrvSJOh7bGKfwpRu8nhuHrULXYuhXzdJiYf5crm1EFESkuc3tL
Wwk8Zq8xEAcH7JTFhuc224DSSfHt9cjd83uSI9VZG8eMauOCp+GXqbTuNITYHfaKIYitQd1H7oIG
MC/9TZzZ9Y59uXWN8ey5XUzWj41zTn1ompgu5DnxKyMsWCGcWrex3yhKnYPMqJY30Qt5rUoKilIx
fuvi2dgq9lzX3jiaoeu51hGSi+LuRzeOrwrjSrlOe44ZVVhjDmZIbOgrvq2IaqIhe1V0WVCV1Fk0
/kXwXzX443GmI7S2PWrXmKICNF7Co7Ip9pO00j2AvweYXxMVBdblYjJoF0X24RoKdHtbdjeOyIOi
tt4TWNNhJFP/SKSTsiAkC4b+eO7km24p+eHmNrVWqsIh7LGBNkFmshv075GIfJ0FEHyQMB9lflgW
MlIMCdTsWYRW76hmXL4UnV5c90n5zgE0hodktJgqlVzsy7kCDp5WyTuNFTz1kSI/3NFZ71mRlATi
0nFHXow1JTmwrWGY01nCEaMAUJxNJNyTmVEMQkIJe5tu+W2IqMMnDdXsySHAfwlapLoCAuXBC5hl
ccqr1rWDNfrwVrU9i88oS6ddKRIeBShlLpJLCnt0owrf+/BYAiXBGNvinJKS/iI7l8ZOs6zelgRQ
GHBc09K45btIIYOuqoeKoX9ri8W7hONa73pujFtMwocUj+QGPSflAU1jCShX9SIkLV9OC8J0Y9MH
GIArJl1l8MNPtDVOJxZ1CQdfGKgPmLe7ONrC8YA3xRKR5+AyY4ZViMqh2bPQ7tp+/J70ZXnhmjK9
6FoaJglRfgPHjmQ2Ry7Hx/4q70DMNnHnneEkjLdxIpuzmflLmKuW6TYDdGrHtbftIjMNM9+Ljvxi
jxz8otD1k3qnZaV3KJDFux9rp7+09fn/sdqHbQ1rkX+99Pk/EKTqiszGP/CdP77kt52P0KlQt4hn
MEaC6iFI9fedj6D0B/6f8yPy4+sUVvx95+PS5sNXeWwUyFsQP/rHDgi2J/Z29L8f1RneX9kBGcYv
OyB2nja/F33Rhs7v80+ho7Jl0T/ljiJ/32Bhp8pOSZDG1Ls4tX5ZN6MH0CprXbkM+5yAeal/wYjN
wjavmrJ/MEpLLh2GUBOQQdHhh1ZZQB9A23j3qcOjz4GWllWpGIJGTThTLKBs1AnQQnqRaUpRF4Gm
YJTjAXm47BlEF4Qb2VxXxUwDJrdL7lS+11TUCWXTsdbKUT9kqTNfz1YUwYxvG5znzjM1oeNe1aO7
ckFgd9hZc5WVnI/LbGItYNu58ZAwRFVBmpBd3filYucA9sffkhpnv1J0C+cXp3Bo9ETdf9UbgxMc
7ebjNaA/XA9GImkc6sZhPYObsV7sq2nkDj7Ci4JWXKcHp4xb98b35ZgF/awDm9EY12F/00QkP0uJ
tBUNl6xNRU1EZ1H2WV+ECYJvjF5IrRGtweOJrubqRSpaj9RnAVK9diElVNzQg/dZkdTH87Lp196k
zG7HZ2LQ81O01CxNurhteNzW5BNRo23+UJwEg/EMa7GF5CGKfW84Hd62fNw6cUNzUy86WPy1WJ3p
BA10whDQjHN2eXRcu0/UhkxXhlR+v08zq5U0JvCc4FZF+YlmEvy6a518a0itKhk5GPic2mYvNn7i
sPss0wJ7xJ+8AQXZ1SEHF7Z0zlhekApNQsxag8fyRamtoqAuIGQzxrvZkBTrYq5p7ED0hfpOAbH+
upD32+U2n8ZdHqUcI2A/v5aQbo0dAzcccHrX7kUFChtOSvFckzzZRPooVNBosQTuk8R6aHTuiVw2
ZcpGEm2xUwKjWGcaLhoxiXEbx0W7m0dcW4nb+afJbvH+Rt0QDEgkR0qnJ3dTm2UOgsbES20nQ/Gh
Z1p9IJhoHGSJ8RyQb/SVTwO2ZvAj/ltUjpDt516O+T6WrfEQUV56UJwRdviZXEisdDPcI4G+M+dp
4Th7SwjmEYGTT0B6qDkb0y6OyAEa2vHEVekU1jFPbM72jmnsqVl0oo3dL0Jw/KNWqTdKzeTw3D5g
9u9uWk9f3gpZRiHQhflpSJvyIloI6wQak1QGoRoxcGy0/jTXU3XT2jziNrLOMvahI302Nma3UCRR
/ejErdwozae7GhPFF9muznRk1OKcW40R9As+aax9e1mTRurcyKLswMr1Oztph2AmfeTv6gp0P3cW
GlEuP00kLHeaU1dGPhFevfhWiXw+tD7ETTZSrFOpYWWGku+ZnlohfAi6o7AQXqxIFM50xuuk5i+E
8m1KT2J/Cv3RcLs8RI3kfWRb2SbN4NyqHm8pP5ZM/jD/56n4Pyu8W0WKP3sqQuWou9eP+ufH4o+v
+ftjkSo7BBAf4cwBIL1WPP1eeLc+Me014YxG4sPz+IcUYom/Ebs2iXSSoSGZ+/NjEU42fGWfeDAx
fJfH7l95Ln4i9H7K3OnAaT0X6xXoUEja5AL/KI2srSI6hB/tkiu8zfwdNxpvHp55XlhVd8x0EPUt
ZxzPS7K9yxCZ2lemX5QktUoGCldubKqImnjdo3i5eV1pmNSwwGJ/ifUM1wnr1n4/5Jmcon3upXaa
XtmxGrFqwOnPooFWjYWf9YhTicGPG/9AS0hyJcYS0wGefAp6qEmhXgMDL+7dI6hhaiVzUxXpjBsh
GvUXo+pWEiYk+2a+h+sHXZZ1aKzcOy+ZhsQ/pankvutb7DVLz9DKwB6qtSSF4yjobZqp6IUl6tR6
/6mJ/J99agRCMXHgfz1MXjJEDu/5/PPH5rcv+l1CFODguc5X9ID9ef3/LiD6f7NdBjjfIHjv2WJl
w/4uIPp/E5bhC4KtaNVEy5kBfxcUHUrYIAERXyE6THTvr7VG/lNelyHSMTwcRyts3FibK3/mBWC9
TDpvieLjCBCeDjJTuHdKxMuOoU/uU2I0x5GeRUxxh6a1LEVHjeez8BjlBdjlcW+2ot3rMuW0/NPL
+N+Fsn+dcwn28sfZukciEnGKSO0ff7Wpt2dmQM85uAhi9cn3c/3k4Qvkd9AiO9+IgWW7sDTY07Do
ZGzSldSMfYCJfIg+qEIUdz2KbIs9bXZL98vCWHEDwkRJjLK9eCmxKDNZwc2kD5LTsRcWdmbop7K3
vV4LLUdq3sWKuQktPa8oWYOWZ1FiAtso7x4Tho6LGvRORmGOXbTUMfXFHFoQLcqNBqDmiFxHPsGY
s+3U+Q+tBz132BL/M28X4Qxg58iYqa6FBOQXRkH9IpmatxJbLzsek9PyaBHfYvgFo73x8CgJ6hiN
pDhKNvv5DjEKL37GKvuOMzeHzVhRPUGvfRRre2au7tjGmdgPg9m/Mw53IKeouXOy/lLE9RGUVv/g
Vul0K3xWTy7htEuyQiOmrFELU3dpQeNSWXfTQpa/quJkh7UbEn8yiPqMw/pFNzFlaWlf1+GSF8mz
ERGfA29NsEKLa+2OeyLFWW4y0y+ajtNV7C73Or7iU4cvcDMtfoXpTzlMiF6uWW9dX2YbzLc9yAEC
QdhW9dQ5g9pszlC5zaCMvPLWxmjLWtDsBOyuqujNxyym/mMSWnpalhbLZGTsWr9QD7OuT5sqoTlj
chp7D+S32jWuTPJAdM4QAB1xAKi54mIyo2brYpeCVKYTxtKb+mAtUgWijZ07XvX20nPyNfhZ6McY
EtzRh0hzJG9cxGFU6cVzw1b+oXbr7HurgIAH+aA199hqlhuzMqYrc9QxB+Mq29HWsjZV89ejQ8ig
gI2+NdJaMvQmo7VbWvCvmyZvktecyx7PWTcFkittQ+WAOuvuqG7oLRgvbdUPWyp0/L3VJsVWarTK
GCoFqQGf5pzIsqMvZTFAaIFN45BUutFO4TGcg6W1nGebbxJoU6FtcGYOW9tX4tWIs4RYyzx/W/WU
6xaBD+/V1F3Q4zWi4meZ89Ib8wILB+DawRjJyITYMueEhI1bUR8D9T3buDYONLJqpUvsxW9puNZN
fw5XMteycfpIe7CnHnnS0gp58KdOXJJWAeo58ToeRnfpekogSPDEOLwv6cXi1bOGiLzimG2zfkx2
BFdIt+CAsN4pkFEO0rDqHhbFWRPzDmbVZmnza9vGnG7WfhQYXrp+ushGU/RSWNG4HzkGFKEhUdbd
ikqXvZuTasipjoE+vby54zLBGO2tg4+8t+HQ6tNNJnDecydUL6w4vW7TeKg/QFmXSoR52uWM+apS
NF/0nfu1IvU6hDZtZNmmFsIbKWKnDG0SC3uoEjsTzTGY48origwkodOZwGIdcwQLe24inNsjr6Aj
sXYwvKexceoLS905HWtglC10ZQx/fXGy+GDgTWOUARcNKHiHTZW2vKZDRgB03QM/9wvkRTrinyJZ
tWzaTFlvJ/SI6wiGwJXGGr8Pscnqp9TL6geSkFoRioGpXa/57w7XqL/Fbpscx8XurhWO8duVrvmI
sbJ68GwpcGYMFNM1Kt9ye+bmy8Ejf89iDpZAAFNK4TSzc277dC60Z7wKC414AKLOhqm8dEvqMeZN
aYAO7Sy99L91i9keMf2plxjPaDDOYjwjn7YXhA7DRaNngomqTi5IJdDeJtvEukx8TBKuwuFAYgYO
aSSc5E6wm/hCaXt6djHWiYueePmtZUHL3IykLKAnu0n/tZ5J32wsNv14u9edbOQM+WvS+pyvbTGN
19IrYU3HOGQwW5seBZf5LJOTNkkt59hGexw2Wjl+5/7un30tUbvWdfqvjkYaO4h9fbmi3Y3s52xm
hw4G3LZVFNVzb5gOcBKjZxrMBP/iouM+z4ccAyMxN9KmpCVW5d3XSyziLAvcKxHbfsxwZyRsU3vR
Hv1JpfStSYoUpec4n2/bheYRLNQ78gaDyR85CnfLQfM9M3UVKs9qWGZP5lMqJIiDxnVvgR0Jfmr5
brS9z4Vo5+YJR+5VFnHrX+ziKian8T719cF3WXA6Nl74WJS4G/WqocLIym5mu3b3Vq01fAHBq1PF
B53yudRTN/ZATskwBiMk5U0hJ7ZV1G1d+wrNur3r2DhfWnZrFQFI0+oFHvP4PppFf5ljpgo72tr2
61zyVmh5/c5VakN8nF3ssBYeE29L7D0hQzbSqMTjtLs0vRa3NSUpcG9FT3Hrdpg12mvwbvjmbu6w
DYQUzOlPTiZltW2dNn+zpBvn29mvaJ+LrRgvT9Zj1d1Ijt6ckhNXvRJXo0ixydORzA1C6EtK0ykZ
6Y63K3nVrGw8abqVn2cdLuUU2fssg561NTEMLYiUiXndp8qRG5BQxinKK+vAiFV/JZwhd3LQyrAG
HIrxlCaPmg9LVn018QHzPdPxwyDbvQqvwAPcpCuvvbYXVz23Mz5FPSbmGJ2W5AVREfoMOfFwgbhG
/gpY+KUHHRdCjib9ge2lOeK71whDKE+zNiZuqiRAzEIr1OizPqu1D5blwXxnOXTETsVaF7s2nyF0
rS2yQ9+fY1/xsLY9+xoOOzugmo/YVWo4wg79qSePqqyUU4hdWlid1r5a/LHuO5SM9g2DbTMSXtL8
o2v1ah0wbaPb0sXpb2ex1uB2OIIPXraW4/pEFCnB1KnMbUi7GTCEF/w/bpaNV/hmWd8o7iNZ0H0W
7zKedF+MbK3jHXEEW/uBh/4dn9oFCCbXQLT11x7fMet4ElCsRVERgUI4cZOKkohHq8X8BarSu58m
VmN1u1YEW6jylx6bPzRZ32z2Xk2B0XWXzPkUcGsvbzIquJ86pNozCTv3a4sQt6+duJMbkiA06wlg
fx5Lqmrf9h2dg1pc6uYmEQuPjNZNhn2KH/3WoFKxPHpN6lPH6jbf/Uq30qDQY/1AUgd0RYUQvelN
eJvhNCCSy0vHm43a+TFk/0cieJibb//7f71+lGkVphiv0nf58wnNtn1OVP/6VBe80t5Efu2P1tAf
X/X7OgQpQJig4tlpGJg7bb7h7+sQw/obSoC+Msy9tQGMTclvBzuLHYoA7oPrYl10fppGfz/Y0Q1m
8g1dero/NQTxV9Yhv8CRyEOtxzlmUdhrOiz7VRL5+WBHMyhh/WGYbipl0sHDNU+PlsmzJ8h5ZN4h
Bs7HbBrXu4yeyxdZW+NjbvXMoL1ftV9+evX+m8PcP2HJPpFeHHQxX+sc7BxekZ9/G6vC8+Mnw3hj
tJW4iXMaLjeDW5P0nEYJMndU1vDistVkOi492QZQ+Nj2Q/R1LWIVbvXhS6mf+B4JiaeiEI+Qyzyx
nx07+iYACk//xiVu/HIwXl8/CyQ76yzQiRh4fjkYWymZVYiX8gZkdozjCfD348jJ3NxJd65xlNAm
nnFSIhy5uA6ZGZw95r4koCHICtfyI+HWKJCVG0Y7mdbcrMtEB6LS2Tks3TpLbvMB5EDvJwxiAK6e
6Jq+BBJuT9u015xrmg3Hcv/n78MfnejrRcFSSXd5I1gqsGxe/+if6IDcK2OlNdRN04zjP9WxJ/CN
5AaXRlMN063ioHrfRKJ4/vMfu15rP6/mXOHij3ZNapaY+A1z/bV++rGYzWKr6ePqpvIWcQMCebiB
7ARUOkqe/vwnrTuBX3+Srxu47UkgsFX55TprkBg4uib1jdfo+DRV3RX7SHLr3HCw2uo4WJfA1Gev
DjITm86/u2jWi+KPP54LxbANy7QcdqS//njXNVN8/hhV3Ta36VIa7NectWuxt5ey35IMq9cZL0v2
qmgVlJa8dr8RLQWp7s/W1eSYnR6YKgP7kIFeejS7xjDDxONg1mhjE+oaPAqOVkAbL1jSLsO/CSqI
f36joO1x24ATR/cDkYU/vlG6M9DobkfatRii8jXtqIDZCC2X1To5UFdzVEmav0FhBsKztNBqa4sQ
Nfk097vE1lEHcxK7ZHOy8Vvame4Hi5vEPf75WwzE8NdXGaMVF5HDslcQIHHRZ3++nJzOS/UOLtE1
8lYT+V4o/WTBmLEKFjjOh4AYkX6HMRYbIzl0N+hEhYrWNfti1T3oJC/P1Lgz5rmFir+orKwPyD1y
06AePQJQwTwLgjUYPkUVYrQILFHWVzdqVV2wJgN3iAVSDFFQZBljTMoLQBvF2cji2xhwysRG1m1v
2EM/yE9xB+ckL2Q6G9wbrGFZNrrysqti1YQQ+6xjsupENMUjGSk9Id7ERZcetE9RSa36EucQLVyy
6b3pgdQMuoYMhafV3WHuGg7U3xkPbSIU1QSuhni1UOT85n9KWsw92tdh1bmapic7BmnnIFiSfKRj
4/C5X7Wx9FMmG1fFrFu1s3lV0dYF5QmQxLQlzNTuxKfcVrDRhOSioNsH46rIlb2JNtf4pySCIBTC
6ZUXPGoMFUDpRpqWbvE8lXpyaXR+wzlNovv5mWYgH5XLq+fU3bbXp2zZjblHNzxpq1eYC+o7bDzE
REh2CIvVp8g4rXqjuSqP86cI2a16ZIHl+KLif4VqusqVCJVIl9mnjOlGjK3up7hprTqn+Sl5doif
+JCQQdWqiKaf4mj2KZRi80Y0nUx3unJIlhYR1M5WlhT8pisF5YNTh2EsL73SpjVV6nfcyut3Yy4z
aXaE3Ieh0W9kLoHNkVpulz1cPRkBKEthVH1603Xqvg6cCVn8D7wHEWkEnQp7MvMeNQJRxPNQ4nZv
txRkxXrQFVJEp6TVmY4v8tlVSThPhS+vnF7+F3vntRw3smXRX5kfQAdMIgG8FlCW3kt8QYiSCG8T
/utnQW1GojRi9H2+Dx3R3RKJKpjEyXP2XtvijhrDylCj3/Mu3EktTsMrKmFLRj4DAAyhhkW+167M
k9bb4MZisLGdwFb4WugZHkaxkIksFMIQJHnsEVW3G3MnR+sfUhXs7DIqFt9lJ8hexszAPRVxi5Bu
UHOk2NVrwHyrKHFftX5wEp22gUm/WLi9e2kzvkPlYjmdY6d+OalmmQ+KOXULxSSKnVWSOCwNU2BV
Jrs5l8V80JUqat82cYb6zmTPeFJIY2AfLIX5pNUFsh44AURi84+uXcHNoFrvu7J8SovCK45W63X5
NqOje7v0ncXOG4+1cRaT+o78yInRAuzDdqjLO17G1gnLm5nt+ppPsK06+lMoimhK+uhL6/GicNlh
sj8q6xZkn9GfWsu28yAKragPHNCdzNsdRX1SEta5fMV96EnAGh3QEXJp4uZIIq844DHLpA/VrrGC
pErCYOnDDLvk2NYewRVjKnwL2vCCQzVlbKWHudgZdQhayok9p0YjR7oC1hdjjLaZJ2Lmo/y9jeHh
a+X2iaCw0giABgDIQntuMXLOINJ5jsxLYyGkj1zpQWjW/UymeH8pa2+ughLD4wVDI15JESxMfsCD
rmDtSBExyo/YNMr41JCsMO3UaC/JGUFG3b1ITfuTPYU45V2DmxcB2QSqVMkFYQXO9RRQpEWCk49n
cJuQovExR3xnbtIoHe7w840vdRtbh8EZ0VvRU0U6TQ+P32PnFTkqJd2tS6AkdLJVZxv3Rgd6YjNK
olr8jvSJaQuzP0V/BdsFxpKDmf0q0RzvsdSb9eZM00btnVyh9Ztm0aGJblalSDyWfLAKGJdxxhvM
e8R1yd1NhylrA5e2NxoA5YXmddqCW7s1XeLDj5NIx/6iQ5pL8RnP07WdacjNqrHg0FW1LFAjzKJb
IIY565dfP/rI+sTnojF2KeySb9GjuoWgnVXZ4nvZwKNT51GW3JSEjEDT6akKIv6MNdXsyviqMQRZ
7GimY53LTYxRf1FoMYbyBCcX/BiAz6iQ0cWviwYPk883YgGBnrHWyV1Ji8+kMQ3aF18AOR0Z9wVY
ok9jCRwCyEU631rdpKuziDI3RSAEcPbO5W2xV6VuXDZe1HwUDGFIsRZxYp4qN/L6M3IBMTPPrdNA
vYEovK9NTuvKdJo/Z3lmX0+9wu/fkPGZPY0IadQBjk7xSg7BuoYkTR4H7ANca5uY86qtl4X3pOkh
5qixjtjVo23fzu0Y39IDV2fASlI7oDdgAkjPbYG2Lja9xzbVhmibmyWPyaKFlncUZWU0XwsW5Pnk
GtxSWxBo3COpDXljB4tj2PKSGZszo+1N6Yde3g28aenDU3o36TMp3969NlOmnxavw3QA73BeG8+G
M4BTM/lVtA1XSt4IxvZYc1kY2eLkxbQ1DN3FNDtQJgbVbFxHHUSB2/WwjCv9ElCRol2UZ1V1UcpJ
nGsdJIdt3JTFcBYRWBP7rq2K+J5KRH3RAZvSknQSNdBNUiOaqXFwG94Cc3OXQ35KPhjVYrkD5ikt
mx/qDsgWvwwyHFIXDNQnLazHF4bT2kBIiJLZMQEDfDMhnlj2LXClZJuQ4A4sxOxS63rK8sW+LGS9
EpzqQZcXwojpLtGgHJnRAJyC1eqWyYqacfDWuUrlW2OypjYYckht+4WsJz6qmCInmEPoFIhi4SU9
4ak37lN6VCGPQ+I9cq8X6rr0kIbserP2MIEUMeSrqf9IDs7o0nXMBufBBvFEZxLorYDBl5PW1WBj
AFUTcUdvMYhxNdk4oGVKrC6rzp22jq1rcGW5PBJK5fG9pkmLLrJWq8egUHBfNlRjfXeB7YjP3xI8
sVOxm8V4U3T9ODe0WWGHwbVFYRU7F9+q0v92Ut7ppBD8ZyGC/P9bKTv2N8mXT993X/76mb/n4/of
/ArdxrDBuxztCHu2vyfkzh9sUiXNGvYkkM0d9it/T8jRlay+XM/iA5AJZrGV/auRQvfFNtnBoLhk
A2/ilv03jZQ3mw0Q06hJLMyRNi9xCy3Lj5uNiJtnceuqP9DNjhjbZR7lEiBZ71z0xLow9GpLLEHk
IQVeDKfju3P1i8bJmw0Zr0K6JS5qG+QtiAfezsCbBpcFM6luP/bmsHXmQpK/Y+YBzfDi8B8cCm2p
zuYZ0cNbZnVrpYNhFHa3F0YLG9k0yPhRMQ4h12j+g2/FqfS+2ablTwrWxZgyyDyig8A8JRTcSxO0
HRTTbnLeiz5ed6zf7ci/nUAyBXWh01i2UOf+ePnoLuFvtjmBXhLSZppN3sK9fJ0wOEdliPC1siDg
h+hmaBhU72gY1nbKzwdf4125iympEXh8v1HFpQlhre46qAJCbohIibcllKR/h6/nK9qIOEgWJUMQ
noHz5igqci01NGG/bwn/IUbDLAEu2VPjrPaPgg3q7++TNz2kb4ejb6mb1grFl29pBshXTUZHXb+P
ZmYbcdZ+Jfnh1Y3w3hG+cCYxkr7Tlvj5NDJQMNGVCbTXhv6Wzx/GWcqYBztiqtsoB3mlc7G8avv7
77Weph8vFkdhT8sMFls/4QM/XiwmzYxcmqzfW0grNpamnRMWeDWjmYFDUdjvfKdfncXvj/bmotE5
BihMlufeHfCphLjEoqGgA7GKLCoEyZs2y15+/wXfJLba367cGuEO+IL+Dn2eH7/hHGfSHUceOyOW
4kpUIn+MABQfob65ByDmGYrTWwc9q9/keIVlp7un2rYOPa7m/dB7w7afkGW2o1N/niZLO85SeBhs
u+ZugTcO5S/yjaxZ3lmYjF9cf6gZDkIlGArmT3ecqyJpVhBR9skI1AX5wJitHmcbd6cGsDBhJuqD
eR8Di7O3NfNJPDMAmq5hatWXyOAtP6oj74paNHrnWbB/+dFYn9cnnOTEtw3V1CPKmi1yR/cpxloU
2wFtW/CSruy25AyqBwLGAKGOEqZulS84wMu0PWfLjcekmLoBFllJTaVW53epbyz2f8hKXGLgzWg+
i3qzvTTloh2XDJdzA2oqAAeD6wbw8WPP5u8Rg3Hoe+wj/VZozg5HWoLUu3W3qKtPXYakApRZ73eh
7RF0SrqyyB4owtRlJmaLyfaS7VqrB4aldVeV5yyHBvEPMHJ4QlOYh+c6gLonrcXwnJaZtuY3vWaz
ddvBioGLFWWHTsbdFb+53P3+bv35AXG5Yy1mKyjkJMPLH29WeIA2YqL1oqv4Usv6mHaxfjSS6b5f
0Oz0PeT4/+CI7CzQnNnAu7w3R/TaaQCOmXX7NgyPBmQWVOafvVKctxZ9EnYAH35/vJ/f7Rg5WG0Q
xq6pNW8nDArfe8m16XACA3s1BzEeI0Q1W9ds30s0/vk2dUGPSFOnZ6rTJ1n//LsGfNSDkxgZSuyJ
x7TPKq0xjtXYO++cwF8eRUiXMoWeAefwx6MQvKMVHWFfuHtbvWXc6WkH+hTu9e/P29vRFusY38ZF
PEO1CGbNfnOcjJ6HQTuDVt1kVAEtsHQnp4IZjSKoVYSKHFGLG193LPqZ7hNbyn0lsuS9ZWltM//4
wlhlk0y514wjnDhvJkRNU0GuHhyiE6bc2Y7083Y0dbodxr7E9S2xiKNRwu9t9eprXo3Obdal4z6y
9eGiWBbrRPPw3VDuX34mxgwugyiPmvXNayXCJQsMzVJ7MGPlUW/tracjmEQa1lyGqu79GML2x5yu
hk/q13zVr8wmiYog8NyyoreVf82Rv1xm7hQsy/jc06r1sQ7XdzORn+BaEvtgk7d4KmdA3Hr3XnFh
/vILeAibLUp6nv83AxyQ9V4xuyMnNZ5vI6yBu34U0UPMKubXjZMGoTJ0v3BkxxurLU70yD65iXNP
epl37Osw9CEsDltaKd5NtTjVvSuWrwv2nJOFUXZH62EOxizVeFd0OSGnQPneuTvfzIC+3Z1sWP75
Bm/uzrFDJRpVs9rPWhqdQpSO4N2mEouuHnRJyyLfIytPU/0IEmNAAAOZ8fcfwfr1SXR1NPmIaH8K
4XFn1hKGH2olF3cwWXPXfqGsukaCgVjc079U+TA9OaYRf2YM1/VD5JOAEAfQY7BqRmpn6gqohqQL
A0p+BNZg9rUfc8D9hN2ELIrI+IqJ2WCpdO4wW25twrsDxE9PyBfagzHYUIPwLh0wrX9yBv1Ozhwo
AtCNp8xT9jvn/OfSzZXsBgWCaChE7JZ+XHhs0niAq7IgNGn+VIbg1NM80BbQytViW+/Uib9YtiUl
NztP0tGpFd/sKBQJJmXLorOvo/LVY4bJW3tIN4L28TtHWn/TmwWGI60TaMEoWn9b2EOh7AFC2txJ
bXQP0Tl6Irx7lf7P7CbsOaOToyNbPoWSYIvf30K/ePtKXZC/Z6Ed0Cm8fzyjXZQ08Kh1DA/O/JEB
6vXkNLekHLzmTvfCllcGvz/et9rzp+9qYwYxYMkh+35zCaHrqilJuGXZhpe3vUXdM4cYtdE8+haB
DTQO76skh78w1xQ3wk38QUVtAHbgna/+y5sJMwtvFiwYzJJ//OpJD38J8r3aj27VBXrtyI1g8oPY
uYp8O05ff//Nf/HSlIw+uMwGe282+T8eTpLmE2EU4SLP7bSPaiP0F5J839kj/vL8GnQyuJM4vZDM
fjxMqlB9E0yj9uyRSRoeJni7JWg+GbracWSIBxwDBi652Pl2DCOEqIORMy7SzhYYoe88rz9vypnO
sytkU47cxX77vI4ggsCtZHyYgRAdRsZ06trlYh6g4UQFhOtaFeU+XgWyVdbr7zxWb6fc6wrNuig5
2dTtKHje3GsdwHnTKvV2PxsifqmddjXGt1F3pRLDLpg8VACN0KIhVdZmD0nKIJvcDnABocvGfouM
fCTH+2KILXjgZtf1hk9Gkfry+zvjFwsNSduEVfLoU+e8jTeLNTeZ7VI2ezmFaLoFnW2hGm9LLZ+8
c0p+cSh6w8IBDkUbjrPz492RpIYCx+M0+24Ji1dhzc4NauMCLrvU/4OvRQ1KGqdcW2o/rWp1WS9d
7Ypmb5tJe4PNRe6q2QnPSCKni/hPo/H6z9Xj+1y/XyxiHIm2CCUiYoa3nQoTW0ta9RwpsXTU+l1Z
3+H3Nbe83ZjAg6bYiIoMot8f9Jenkv01ckkYfaiIfjyVUaQTNxPbzZ4pzeDjuRg3SVqYQaub6p1D
Ybzjl71ZNak0dExvaF2w5ry5k10w6X204MBh+K03OznPwPWSWIxLwAiqzH3ZKjOQ1OS531jDqO3Y
OfbTdmF+V9wUrs3DlSDN9o6hmvNHsx6Y2oB1d8k9yuH+b5AwxJ8qxAcXGRGrahfFeZRuFGnycM35
SpbvyIrZtTfYwAZH5D/zma0Bf0uYHC1bhCpI1KMsNu5lbzLDzcVkm7vUKCa5tfB7mB/wHyTFV0l4
HQNt0g1kjPSfAKCVjtvGDyqvjPmYQ7Qm+CcxCuJq9do4FQvN/73qs0Fd2kXZuxcCPnp4g3I1L3f8
tzYyZyLBZ9r0wssIo2UOF124Tom+uEcuTsi1DfhlILgkPLWlVh2MNkOUNketSeRAnDwWMKmBNvWo
WY5ONEa17/ZkZe/mLJmjbVGjCDhPB7aTJJh4NSBCpUYvC5gHzXiEBqbrZ4XGWIK+Q1GbQV3Ya3EF
4sv85DDEwa4XdhPQDAKx72qbgeaeOVg6X4+hM9yRU9J2W4JmPOdWrwqXnAz8Rv2RInbaNe7kJTsB
GRgoIoypxSfBytuXq855m4dr+48MOy/bNMp2H2Ddwu7Ii2oFIsWDQdBnDQHR7W/o8+56JDpPpErk
H3INkk1HlPwmxIF/0FZVvNV4Vz28QiwFu2kFGOJu2AwiZiDNhHlvimwkFhTgYdQPJ2tFIJq1+pQC
UNqgAMfBvIISGTB/EZY2bocVoqhWnKJcwYqeSORerLBFKuaFCCQAjGpFMTodkyEkGlg94DQuDcDG
YUU34i4Gwpc/IrzcyhXuaHtFuyVjKbnGRolpaIVAuisOEplITgQUlmgFFnBagEba0COTFSPJVDc8
hp7I/CnNeooK5cAUEqj0VgQlyN1js0IpkwW0MVyRK6IPmLMDrsymiYhBPcMm1BGunpJcgZYyI7LR
iok8AX4ZuuKW0e20NUY33i1Lu/jzCssMv2EzKV1vycypn0sXqGa54jXnroFfCBHzVa7wTfiRdeCu
QE6nquxju0I6HdhXR9xQ5lHNIDxpUpxM1I4gZA3M9fOHYsV9lkl4cGxxl/TzBwb15XbUQUq2ffih
+AYWicBOHYfeKXfDyh1BL3KPEzY8qZVJAgXO3eopnBLy7Bck0LBLsMbVt4BmhutmJZuofuK9COyE
jAxnk6/8kxkQilqJKO7KRiFFGx1O4Q6vQkFOIaJvpahkfzJV+r8QK1SaK3GlWukr2TcQi8nN81SY
0BcD5xu0xVz5LelKcqk595fNSndJV86LmxlH/GMzqgwYMHKlwfAvWFp4ILahbdqzOndnTHDqI0kc
jiIfwwzFmAULwq+PmmHt9DRCE6Mxxa73jmZWnycHA/zBynKzDwq3JWlirtDunmua7NJN5rgtiMt5
sLUT7VkdylrVIEJoOVObLivzYMEich/T1b828xRKQFFmyXFMsRTaqH8uDfw54K4GHB4kV0ynOFH6
i9RD6kn6u6vrTM/Pal6ynzvlRnKbz+D909FOrPNpUvJODFn46tHcB4FYSiaaNRbhYJnd6YE5U/Ha
4p0pSQFRxjNyjDZgi2ZfAUyqV+75GCCHmPcdFcu9O4v044CYnJsRgCns8OYEgDT3kwlLAlpG9UQX
jjFIquJlFdBxJ8SW13yIUXl9bmqR7bJJaz44DYh+ItS6/GghkNjBv1RPdoVcBJXVCC00tIsu6BfF
w4F1ACsc5oggktLG1WRaR2QRGQFfk7llV+q1u4x9U3Eg9IW/3xHy8NiE4yrEgeLmbrxoDBNCkUTj
+QWjwWNNxuR6D2rjKfLS+A6/N/J9hyH/DvpdrT0i3+ArOqvO+CwyFz6qzIbHwZz68SIKwwijUwPQ
Vq+XiwoK17mIBb/VqpO9wGt4N3SmvWyoRJqTrOP4iql4/UzrDrIUeK8rFP6NJGCzwCvaT9lurCbw
5eido6s8rwfHr+3YvuIhaniouLo04ZtThrP8yonj+qUdopZQi9a4VwnnGy/lTPIGzjk35qSCnpoB
45vNTW239QuRcmVLVM6CpStr0mTPmU0O9lTwazVkukYrmlNtgDRdBlW/dHPdfhhizuviOM3nyojA
Vy64TRn0kxJ1Ip5oRnTXwXcdlX0llkYbN0PlRVcTLnZMFRLAxheUTMIlS8EkEWFl9hJ5d27wWq4D
ArwiX8NE10Cjj0G8uH0fqk1TQTWtjdm+IiY5fKhlHF1Ku6+eZSSzoCMIgggoFJLGikhTX+zeMrdR
52LyIlAwiJCNnbUFXx4Kz/TgEjQLGj9MDlbNT9e6Fl31HggyLPM2FXipu0wsrCbHTLXqkDDwZaiv
szE8xUXHXwgHDyhmNOaw0Ja66jcLzzltrFI9zTNNazji6osTCdsPwzk/Gm233uU9vAlmLqZ9Rxrl
8CiqDlDfWPEhc1vPbt2urT9ZaSzvNA8KKSLpMb6aZVECYQEq8CFvlunalap/1Ospu03Wy222oXtu
pwYh5GLgQJk27zwHvPSGIiO+Eoqz5qbxfK1H2vyqA+3daxO6oQ1N+/AWoROcXT0uzyUYRKQxS3ZL
yT49eDoTmWVE0HVaABHEWw1j1atT0+aDBgztY0O/RZEYKrWx9CFGonoT6VLAcNVkeCtitlybulfN
fATQRwpc3HMnAYRuWXql4E5jzYqv8iytDDJol+oaQxJNXFzGXGtduTHBilbllr6nutfK1dgzDXpB
YEYxNq9alRqPIkKIMYzK+CqHFBUuj15zw2qxYJJL69aXZglMrk3t/itCkMXmmoG41Oqa0yJ5k6u9
PmZGu8FRYdwvZq7dep3OaubI4etUu81NF+I86xuzvuyGuf5IBlFzY4BKvCLaPNl3HtDbRLkILFW8
Cklcnm+S7rqnBvOPftNqrmKNr7LCPlZo5V6pqJ0L9sThru7DlkVMmg59087qGQhb7vOi3O4yLOpo
PxCAfBCy4NLw2jy3WpGBSnGi5FoKVe9QnauHth7Qdi3xaxdV/C9V13UQDrX1gnkPsH+NUq0WKPCw
vpW+PVhyb3C+Nkw0RYD/lOfwGz3XIM72miKExA7wQo/4woWfa9Ud0IeLAawOs0g9YS/TtsGIkPay
of9DLAHc6aJuOWwmwcGiRENlybphLYzX9US7mCQZWeVsh3cyNLH0TaDXWHQLWMIlw8bGsPWjnXSn
YZ4JNePZvNCjscX47ZSnKC4JEzYtSkCP8R8t1E8eiJhj5pQAiqvB+kJAzalJdIMlDU/GYqlmW0qj
9mHlnQFdFk/U20RV6FP14o3rnKmCSkRn+diElcO0LKYgHdJqfnKnMbrVS9yUzlQfZJU3gTdqaJKS
pjqQ+/KJ/l/xkUC8ZVX2cpJMjWDdVLLD8Z15FvEaeKWOmYbnilgdDCOFqHcKxd1ZEfbE0eRmccO/
ODTlsSP3jSZZ6rzotiflnTSi0LnuEWZtaEzPZOyE4hNiS/mI3DY/JInzOIER2dMujakDKeVI2MC5
VyVjfJG4NG4qwzyG1mK8xHo47ghP0/edaSyBi/02GAceRuyOIHkyWoXRjNOM4kI8pcImpWOqdjxO
LMAVtNpNJAELr57m1yHrzaepFsalV3gLqoVC3BNSlfoTNewOYMH61VT+aNiOczMPXCV7wMWzc6gL
N23X4jUh3/7rwqjJ9OuoSy6blNsgKfMoIbqjxARX13O8EUWq/KkmdoUBwsZbACr3jqSgFxEJsfOU
nXA5H7qMyOyNLbTzak6nm0U3nzqkwDseRZIjlnSlkGFggYh+WQg7fEAMR5khYKqyBMIucrvk1tVb
4HiF5Z6pOVnjjuJtbMPnJU/RvipwhFd+PHoGQ4t8Oc5zNVxIW+O1U7haxgMnS7i6E1GRqRVXG/Sz
q6ayLdmWklbOY8QMbbggxiT9UJgChrtBA57WGvnPzVLT0ugTbbr2Qqs5n2lms6tzBuLt+jbNTt6Y
6LfAFE9t6kyHEJf+4KrsAkALEO5yNUEKoMozAx7ioVUH2yWdMbanB2PSvA8eM1P2OZ/aqlzF0vbi
N2tOIU6O2N0gHTQ+IE9tj5XpvBiL/Bq2VfNMxZo/50TJsGgp7cHJUXJbA1TbDtPtzSypWHIiZxh6
ex2mzwlpPeXQdEAROyQnkp1HEQyOrpyDkxlIbnFGVlcagaFok2enuqJ9U+kb000hpfV5ziJUGXb6
XBRpeWM2bnEjE/rIm4RkuH0aQ6TMlam/lCqNvxCQQxicqfELG1QAJ7sFeD0L0x0/tFQ8XLeETQ7S
PuL7Bk1ax7x2eaN4U/2RtyW9syU3UEVGNCSPVZiY99TH7EyzlR4eZZP6UmS4pFSvaCIorOSvmSjp
KqilC591lRov2TdNYSVQ4apmCp/NDMKYL8IEqHW9hOqLZtdasTGXwXO2S2aXd3kzsTCoGCT4zsGd
Xe0E9M84gMPD7RGbPQUODuvqLsbtjWWA3MZnuCz8jFdPeRs4wPtJnwYMUG9KC7d4MCg+JdpS5FJB
iUoLB7IJ8wMYsSjVWbLYHftGvRwMULj1CFOe4pXfvJCQB0gC6qgbxMKbtT1pLJQAHRNSjG9T4Z2n
sS7KQLYFRWseQu7DTcKrjmz6Pnwe2gEWbNQT4LNBEF68mj1+4U3fWLjLRmF5z3+eTHvQIgKjGE8m
/qJ0lGmOsUzVhv1EtQchE/lWg58FfMbaFMDvUN7Z6MfKfZ6ktHtQFiRsMMmaPtQwX7wr0MyTsYPG
CkK07ao7e0RRwSVk3uqPYcP3yxybfkhb61l6plAxDPtiRvhx4Q2Y4QdJb3TTm7h+LqRmxPfZPJj7
skelD/fNuckgZhOUXLv6PYJTNR8m2vDhlej50gdz0PmMVOV86qQMuXhynkocyGNlE1StJzy79P7j
OaAvw1kcyIrpWCTILUjYvSQbPqx3PqtBfU0wgOR7r28RhvdekaTItRMyO3Od52czcjmXQ0n/7wSD
VwN8W3VUdHYM6Pyoy5YmCrHDOfyHBv49j7pgw81LmPcX6Os1Na4kkw/fz4In8CoeyDJs1hIyd0qT
KDC0gQ9GClsRAIZ+YibdHsait26KyJ0IXMiSR9Jax4cRlsefbfX/alDf0aAi9lyFN/+0hn+Kebms
2i7+n+ATF/IHIepfP/iXENWTfzB4kihRGZE4XNTvHL26gH2GGZTBn/sN7/mPEFWAPqPhRP3NrA7T
78o++0uIKuw/vslTaaujiKCL8a8cvXTjf+j2QlZzxDehEYNZ2xU/jTkxn9ZKTo55vjCxixaUMRE0
96AyoZHM6kLrhLetCwf0/eDaKQJ1YS0fNTOXhk/O/YGwW+085LNvZwIPdtHcVMgfF3VRReWBlmt/
cpvRoUby5FnVl9odeb21X5WRdoaggVQwUbBNduuJ9GGvIySjSrW9Qbzshgy3xpdK0dOsSF8wmyYp
oUOH1j5tMN/zubHT29EhS1gXrKI9MfGkEdeE5Lk0VzAmIJEYOiVIbRwaVVuwJ10KOtz7ZI0FISih
II6aL71tjLQUaxBPQwsGwCrnC4DoOAA6bPKD/jmGeb1pcqVtwzQlIU9flj0NCt6FkbnXiKx4greS
bhVIh2DJEfhM7VWbwbUn2Lr71JqdtcudwmUvXxP6UUiOXwBe4UyJoCtd7zCrHq5IFEO9NozlQHcF
w15FuNlY1wORKil4I4/lQGULqJ/EYC0kGFvoNch+3baCKFlHTYz72H/n6pQlzkVseOHGsIpbiB8j
sx1n7xX9oaZ1tQnxPWxmr0LTCb00MEN9D4WJWVM8P9psgfyhW79EnZHFS0orlUKPecLW6CW5/QvO
4sCapuJU060/q1uEHnDkt4giYDnl9c5eGoJu4a5vEkrHTWPLgxd6p24GM+9mYCWSJdQeZyupNhZc
p62qahftwjTtKAlBbQ3ECJlVnN47ab0cFaibwHHGZqcmw96ZsDQCNekCx5HNsNqN9lNPV7hBm7T1
DHJYKGnP2LwcQVWzlNItCXrVIjnOo31sIU0CHNEEea5ts7S5r5R8dKflPDUpwqJBip1WJjqt3yXe
O3UBajR9Tmnb7tMqbP0xhW6h4zI8Nab3VSxaGhBrZAfcE/e5mjZy5Jagu3fjVWm166OMwI0oJFEC
fffgGlg/VK4TsmIfGzM1nmdefz5KurNJy15IQcAgErv1Nk3S+bC65PxlKd0N5bXHewvCuhPV4hAv
goA9es2+DsiV1IwW4C0RopkzhYEsFcIPYtD3Bol228qikpfkYO5CK31oTRldlHpc7Cz3JfKUfsJx
0fh2LbV7gkALePASPpOTJ8ktL2AX0ojUN2kG6R6eRHuvlxP8T8fLbhfHFXS1lwsACfnOTTPigkJI
VEsGuAdNsbMtJ9IMO1PTrxPZLlt9yYqtwV7f70FQBVhsgRg5qTwadDX8JHIHVPDRsbMH84wXJ+Ni
rOMP6zhl12PoCkzwLL4EFxLYI3kWur2mmNip/jCHAmYPXBKe3IYeY1w7vtcvBhvmrLzLNGu+Dute
PxkdtjOsnBJ096hl8VbW7rjG25CqnYMqsGZF31G2xB9opcVf1M5LVAH7KpPkPmcvCZ0NH0QHOKnG
YUPnAjNzFs5nvSj74MTsXZgFvlJGu2BAKvsEYR2fmuzudDc5ErQrT+6yGkRa+xYhc0Mf3cLB40FF
WEZC0YWYyLJtvM89bt+EwjQ0+usc+vFGTxNoBIn2tRDLvANNfNZ2znky8vcxIO5HRnMUEiU535FG
5lyrakw0sJNjtFwbQySfmioaN5G73KnKnA7OQAVPciaxwW5PjozuQq5PCNRoy4ZbipDRi9l0dn1h
fvIaCzplklqkiiv7DkRchD7KWxE4wNeNdD+J5uuAp3bjLHN4SRlP5EZuGCdIU9kuJcRpm824zSh3
115f4R5iS7+qcvNZSnWeRiI9Knt6RJPFnjsBDp3PljwyaynvPW94ysEiB3XtfJUxtNchJE2EPc29
afRnjujay9o1TwlKLfCaVX6R0/1m8n6dx2EZhBax4GHTvLYteZMJWEtiWPpqL8gJDlCapkCTuvwc
/2KLxq51IfyE3iFnk0nK5bM3A+GfxXyomA6eEcdDnL05N7vOzdecAo5YLss9ttfkmq7IeWrwEpo0
gkQyNpd+ZkTIv3qbsN7CviMyIQ5k1yRnc0PwadvgzBroiEcdFJo85vUSF438mGfThzHs+4MzO18q
HBkkFOUxLqdu3E/lpO2wFNg+WETvqssHOny4tBvMFnzw8aLGuuV3tskGLryt0qXajjIhViahGSsF
ncJYe+q9GiWwNn2xkhoEXN73R3dYWtYa+Mkz/uAD629ygheHkJBG3xaoj+33rVvAJzWtfcKkaxc5
owWpmISeSdTGPnLSp3EgWIBNyf2M1U5lEJ5qLXq1tNo55WUe7jQnZ/BTE3MD0sndGqLQodOwYakA
ecGwr8JdC70AkBTpzuVLTlXbPYikC1XGPcuUsjxM9GmgTE1dgxL7sQsHYtH9lN0HQRENd1/hXoV2
6431asbN1oesSgvyqw+NyZDEoHEvzfDB6nEtSkhYc8tQZGuritWbQebC5oq62wztW4p/R7Yfq2Eq
0VO31kBiLPI14LA2/OY80ZgLYNxd2va/Fi/gpUk3v1deG8aqYvj/y+uL5HOcRJ/K7z1e5p8/9LfH
y/xDQPp1GJf8hUH9x+Pl6bBysNsiqFtrb5IS/6+0dv8w1pKbwENLIhlZFTB/l9bGH2sKIqh9dFoe
Epl/5fEy3ihFqM6Ra67FNcYngSrpjWijmeC6UTeShgvwEFftEBXJdGgJhNuHsc70bYNQpKjO08zQ
xodvc7OJphngMwXC8JOTDCVoh1lPLcBRdioXsNWlyEXKJKrBNO+F8K6Zxiia3N+d6V9oXNZP9p0C
xCSdkgWEU4t3115tb/z5d8puV/UjK/ACAy0igMyIS/Dt3/bBdIUuUSkhF/z9AS13FZX8eEgSMQ3y
ypAFSqC2b6RkFI8krWMXOZPSO686R0tJkjUMuU8FWfNspxutQU1B695DFM3rqhcDwWye7If/Ze/M
duNGsi36RWyQwfk1mbPmwZbkF0KeOM9kMBhffxflrouyXF2+dZ8bBZQN2FZmMsmIE+fsvXa8Rzxs
NafYzziwa+mvfSovnvRBjB6jlDrDV077TN0S8kuxJsjzODhx3VwgYMP4mhAFLDdWEffepgOdqiOX
VBKSBWe65ReGJ9V9qemZ0XR1X9H70PTLu4CXChnWJzsY51jCZ2jmf/jLPb6RLqpGWsSgNAwyCjw6
Vb1lcxPMdum+9jZ99MUxGCggW7Ku+6ApIBQkqwZkzkLsx9b6zoF20D/q0kQ8WuBIMae+8QGGPu9e
DKrA28RjfdwokQVqh1OtfRGSNjDsfcHURaUV7yhcXJtQHytVH/rOTZmxd4awHkWeWsOFgDorrrGB
kHnj+YvXPgt7wqw/9gP3XzLQ2TPEGoKl+1o8GnYpFFpc+pKfbDFy5TIiIxL2+Ia+VN8GdIokTQ4d
xfRp2OLatd5oJ2TfO/iKNDfAuwArMswcTlEMfdLbgMtik3Rmm8+fE/L4mmPn/zgtBPnJaYU1oeTp
q22XeXe01/jRJsMm4rkWh2/Bc8ZxeMaSL9ujo2lU7biO62Q7Wzs3mQEOZ6vcsdMPi2bGyuzIxbZP
S6pMz3r9Svz14hBiBQFiJp/5IkS9bm2zcjT8SEs5X6XJrO+QsBCJmiseXhu1cbDlJGrhxOmZfCN8
tniXvedzyG2kKHdO7CcwfztyQMWslkdvFOO14YbKB4YaOxA3GWe+JvnoXi0Y6j8a0sftL9vyFlhj
8irA3h2ZoztBREvNf62TQj61tgnSAP5CA3vCVLdylhAJ0nzmildlXCxnoTw65Oyz4Uc0LMN4JzLw
lluXYRgSFzLAKX2zyutvzFG59n5wEwMhV0XvjyTyxSG/xt7m3JHiC2wWvrvM5rD4fckXhP38tsq/
t2pWDCMZNOZeCU+jSbhHBlHTjU2b0HpcxPrNl4VBdogB7dSjJNLYv5HLt+yrgofLz2seyqJtoIIM
JkHtz0SzqntaFDwIUPm4wJlohXcoSrO5cIWmrxargQBM5jhUlbFQt47tdkfGwFi47Xri0vsNgSE7
j9Rqxk48beGO4dDaswxXUMHk9s1FnRaifwS+YhgfjQkM8eUoeqO/XVTIO6HyZPnV1byEHzKoocU9
GdX9UVVGT7SatO2TlsgkN5rodM3wY+RaKnOmmxuGCReiNQnzxGsO3sJhVUnPOAroPr/dyEgc+OIa
g/R2KDLrQzH2Dj9FzTZrKCnf4jGb0JFEgRWk3rPiiC1u8jhkoQgSkka/+MzMr1OPVju1WMVr4tFH
R+XHSQ91wOpRkCGKSsavdox56qlnhaBrrGLwqjdNVddesFEJaJadX3JE2InC4ifhfc7PQ+fznY9l
b13nuNnUUzDFXfHNpd8ouo2zwOzdET0kxE3F/qO7jZjyBJd8LYKKEq7xsL+nwtY9aFM0LyiZE/MT
yesQJjjTXde2GT67cmJ+pa0HnywN8MdVM31gSMrxexzSLTfGENlTkp7sMoy3dhxTjVVoW+hcoADY
Mm10jwY85/mycXIS4J+S1JkGxp6uV3OGbFcJTwlbee39fhyIq4vsyvxkgFLZjPU6+1k4Q2XprIKj
VYjkc0k43zeV2DEhxX1NNe1dTnPfLbui7NUdubTJJ9eW9a5ax6dNPdj3QRfXn9DzVntRm0kc+bqi
th/9nrh5xs7oQjqbWUFRXmVtUn4QOceZkI7znjhjRTdDAXjskZ9I8BQ3stTVpevIaTfNfnnHst5+
ysMpfZBOeTv7AIsO9Jadfbd0iqNfUx8khJeHZPDKD3PlDMm+B00DlJiqoMQReS7hwu4D20FLjKZp
wCtJAZxJu3lk02mfa7dqU4QLQ72HbdU8pUw016ZQFtIKA9cSeehmrltP2ZskkxUkGn/4nvWofsrJ
cY5C5wnwHiGu3QRg3pZeEyNbtVAObIdeyIuOCdMhKLuljHLy9U4+apF94lp3edy0B1MB1ev5jM95
QRoQu5T0TvUSE6+yVEzyaKzED4g1vYNBZsjeRTMZGbmhgz0zTA7e6dhdsGAD8anr5TQbVnjSI80G
PB+4SwT8kw4x3zGlUfEoM6m/mvRELoDcc0iue5yRf1+h/FLMORig+I+JQggn/73lu2sYLeZlG5/V
SBsPUWeJAdNmE3KMPtjmJtmiWIj749+/6lr1/FwV+b4LBxJ/Kl5soP4/F2JOrFM/nd3wTNsf0QKH
I0ypoxiC32jn3+mLKfh831tdsCHV3o988z8XfDJtvGkI4Ss5xUog8s2eNbtm6IbujwXj7z/UX72Y
j7OGywnNLnxvA7F4ho2EIvAclCTzNg3h0gMDv8jIpt+ZXX4tZAnICrhuJO3ACnzvg+gSkEeGMr2z
7S3WdT1RerszTm9EGAxf/eZ3ZIW/eD0LogK6+tD0YMy9s3lYRMIxCqzcs8al//HHFlSnzIlQ26Fr
3MKt5vL+/eVcZfQ/3yN8OPCebCoOX977Yn0BeY3wbWS+7NVUV76x5jyzoLID12CF4g2zUvYjErP4
vWnkbB9//wZ+vUkDRhxcZxwFaPrMdx+aNJ/OVBiYztOUMZaaoZEpa24u/h+vQkgwfTpo2784pMpY
zHVM+PQ5GdP+yIw/O/hoM39zMf/qs3CgRE+AqZUHb73Yfzr5eBDQOtfgs4TdEGy9jEhggUzoN4vJ
X9wmLsJBbAScdjhuvrtiRUcbv83oFIoYKgbmbm4KucxQgpZ4tK7HFuLQb450v65frOnrUx7ywvzu
3QcjnDFeaDY6Z6OJvWdrCpKzNiWlCIm64Y7oXvoy3qC5Rf7+a/v1YV+tZjhZ3yCdvzwRaHsyJv6u
OBcTT3cMV/5i9CCa6NwLfmNH+ouPyM2BaZ4a3OfIL37+7sAu9rxUJc6qT8nKqqzmQg8jxlSHG6ZY
T3BqvWv++efD7gNDAl8k+st3LyrpWNop1Nxz6RE9XVfIw0ozSA8cdH77pL+Zc35+1LGeILl2GONh
cfrlSUuDHlB6aqLWG1Am4nhwZyRjZnlPy7mHuF3iBogXymQ1U9fN1FoDSd9SxSTdDg6Hi8Z9LROG
21Y62FSdqGHS26CA3/Sby/LrHc7s0vbxuwMpoUGzPmd/eo7qzJ0zgoO4w1cSXJTFWfuSK4P9UubY
4zb4Kn+3V74nOrCJYfzhqWJ7xqj8C7IkKemXxOxxZwMhYY+Ie42wG5UavwY984cobeP1fqenfg2y
tXuR0l0BgMgh7rtBdGj7kwk+FFUSur+FzIh//NSHJisl9wqeOZO57s/XxOxQQsuAp77SAUW3yXjJ
Sgz7PJR2nW3mzvxdG+eXZ89b6UIO8VmCWxQh/M8v2GXDWvQv+iwdRGcDWvUcNiTSAXb23xJc/urF
6BvZJg0alpr392agBUm/XbgwWFLqFq5DeInAk1OOa7ackv7+qftlmeaTBXiwLNNed7z3ZruqMKwW
F8xyRsTMwTLJRu4sHkROiX//Qu/xJpj6WC7X4oHhOFu6+e5GLu00I+3Fn6kg+nS4NTnDTRGiz7H4
EBvMuS/aXNIJcRInuIQLCf61bH0bTkG5boNNp+6B29InMGYOS9FgaWJp/b4/moZHK4uuFx6Ccu1+
zFBiNPEbyXI71ogZf+ff/vX7cVeuLQ3T0IXW/L4UyuolaP1qGM4CPeV2rqfmogK8e0jM5R9XXUS2
cQ84q9wBR+b77W1MTDHiBe3PPR7VE3hAPn/XYDI0hGounBoGyG92mXc1kMO2tia0EYYKNgEs07tv
qdaVbXW965y9TjnfPE/Ic+8Ao35riHj+QFen06X7ocFt85uVTry/RTCb4i72PJtXBgbFHvDzY+aU
ZDE7c5afLYtOksbSSboP1ltQyraIZhUHn4luLtDUNYM1XCMQ4wm0+yQ7ipFB9YaUm+XenCq6iPoN
AIlpcj1YTD3Llfa5j/qKicdh4uff+iMeGX7SDDMhRGFA8ksBxujOReD5sV9vr5K8Kn3As2e1Z8Dh
DOGEN8CchGhISFFc0PcraBzFyF8l1L0gmUVx5ZoGIDvTKqq7mW7Dde+NBjO+zLttFsvQB5TfyAXl
WONxxLJhXtKWNuto8N0phPDYt5dj4fgMXMpWz1uG0JoDtM7OpLJYEZJ1dyKCxCIKBYUHAqiR3rcp
5+Z1VXc2PDMWJvRoaq3S+jr3AWS+3Mh5XtD9rc3QBbPfLWx0fu8bHfxSr6FFeQgJYUiPniw4FdWd
5k81fp8fxSc+FzovYbnWNSgm25e0LlHs0y3P5nVO13NwR8AZFidGTeq+VbpKb+2KPMPLIoGJczfY
A1+IwCtPmrpVtcV9o032i34aLSCbpodMGYXOJVaUBjl9aw1f1WDyKWY7d/U326sn56rvrLUVNZd8
zUim+Yd8dLCnM2/3oV1JdLtC5M6l5GqiIm+Zeu+zYizUnrRYXp4+CJ2rUac0woNq8cjotFeyLsP6
2PqsZ7KoOpVPxoNiYI00tNDsWqGJuAzuZmnDNK1n6Y73FgMs4ry4XdJbzquIP0Cgzm1kMF47SdlD
bd1iUTcijZMW041gCXd1wh1U15KDhPDnzL90ZGzNp1QZiGNHclIzJFLIMTcBFgBQ2egIxEYgbe7J
nzBV/2jVLkhYUg25wZCreuLayHr2hrc6gJ49d59OIDMdU6+hb2Z5PkbPmEZIwGScHNLvyFPj20BL
FKBvLTjQVrwZO1XWD3xsFqcgdYdpwDH247Fi3Ae/YH1mZt/Og9caax+idheaJKjpNDvS7aU3L0aH
Zbz3XO4isEqczFLQ3UhGhrVnTgrZ9HnJkPzuVUYf/sdoxgqc19i110IicajtCORwSJ7N105sT3se
ywfHH2WZdODftj/fm2gypvSu/EvSYCe9KcxM5fsmKOCmVmHCY1q1BpOGcnG4sERJOSCGQ5Fkd0Pd
8UYsk97JviXv/b7GkKs+ITK3DUmjxwUuGzShmq5cVeKDzXNoQlMfZ8s3BM3csnnQCedusVq6wCl0
0dnm+Zv9iv2YMQAa55R2BfeKwzSn4Akebf+JwrwYkw3yxAa5VAnL2yD/KNYVvXmDGLtz2UMa3S4l
Tck9HTQd0JLIHcLtTVPRaqNDPgY0yPQEGOi/MsT/05wUv/e64fznOekFiUGvw5+npP/+J38IEAFX
0kH3yTzk4BD+LEAkOMSlLvxxgHnLJP8jUoRa8d9TUdsjUZVh6grngxhPJ+qfkC/JNWc7/NMhZi3P
qT8YjrJTsnO+B+91gD/KPFHeRSWYJUXgQhDgeda8zF1EZ6gdwfjisp+I6q3sJr5u6sVyUaCZRh9u
9Ui9+1A2nWlU52Hw7F4xOVBs9scgnpACTbZ04WfCcMaolaK+9PfwlCtnvh5pwzDHQeEyO5FDGMaY
7MehrLxL6XTDlyKZ70YCOuLIEox/nNTz96UThsse5Nq2pWp6MAKtIeqPaQYsLbQgRW84AOXMGa1+
Nd8qq8SVOJCXtfH7IRuOJfmM3W1OgOpD38XhCwM1O40YDsJ26HuZtxd48ljBmiV8NhCxNbwEZcNO
0ePNDi3uBhxcC+Rau8mCm6KrvZcOOdzWCJv5Uyad/BatuL9vpsWN6CIgK87xR42bxobzsBkJ0ToU
uipP+VSmn7zB7Z7FYItmY+GW/dKEwZdSLdc4J7A0ywLlHf+Lr+Tk2bjvMvMIIcDagfkNI2WbFX8H
/+YdKe6wi81lATw0J7TandYP2c4BJyFTjqEQzZYrjzWpErDypuEjc8j4BH1sPmiQz3fhIJazEebI
RRbk0yQGxkZ2RESVfeV+cO/yApHMThIdd5NWdQAbyOuPQ6OsyxnYwmPKmOigMc3fNtrxI6nQTUZO
MIorBwHZk4EC0tl4nbBvGgeuetiW5InjqDzJzNIX5egucptNyOgsUU94RiVDW/Q7e3u29ZHZuiJu
gszdT8ZStbTNS+PQAd0/OanQX0hP808poXgP2kT0NBldc9mgla8OyAGXGzVpj5E1uGhnFMhN/vh1
LFBlp1eGK1pYWZn5lhnc/TtBmASTuT5jtplLBKs/QoYZTt0HhhXMJhE25TCjoWO7N7+8LRP/FXb/
TnlCl5TV7T+vqDdp9lNgtfjxD/5QnZj/Wg9S6/nd55iDC+J/VSeB8y/g4BamqABSMB0hlr4/1tM1
r9elFQJPw+OX9ZDwx/oa/MtGaUH5sPJcibQJ/tH6+u6cR2eI9iWqDZ/eOn2X90yeeDYSmZK3cpLK
hPvI8lTcp+vggt0B6tHiDk+hTTQG2l29tzid0IanSYYkVH1w66B9cYhzfTJtPK6JwnDwpyt5+2OZ
/zM95ZeDGvlU6Nqxzq+yEva2n89KuCl7asjQOeXSaV5xR6jbN2MqVjUqqI5IjEPYmivArCmc3xwS
6Qz8vPXQawVExI6EJghiKbHjP786SRtlC1S5OxEl8Vzhx4ymGTvMVRH2jbf1Wte/hJlce1wmz79Q
TphhuuizT0rX+quPz5U0TL3YZyIJhx145vLA/HQqdn3XeHdEO7VLpCbfPcWkqFxa2MD3qLSdjYaZ
gH6gQiHo4P25ScVitphqpBWZGKDXFdMHIDLpikzeKTW6jY38g06ZJ16SgINXg3WKxNagufAHR+/6
ppzuGXzVMG6cGkHFSJbknuZLmEaciHISIJyVr9kbBCP4j5PSfRnh0KZo9b22vu7BrbP0GTMheo0t
jwv+oagggWaT63FaOHOSQL5J1uAQghQJcRVqea7ztbQzhtC6RAuE3LhfxieyGfw1UqBkqTLRmEhs
Q4EHvaFY9nNaegfMnVlkOAISPZFn3X04GfmdOWTZCmTozBfcLB4nRQZOW5gL4W6ebPghgDmCZZPx
KN1zek6wK3WdV260k46PBDQDPB79eTox7CMwtxb1eI/1FIGxZc8D51rPMvcVep5gU8djgZDV9VrL
oEej7Yta9SaS2CQT1BcElGzyXjt8rbnhHNlABLwKh5jU2XWf/XwJMBF69W1R92RXJJ3A6IeGBiXv
iF40MbE1oWXpmcvO7u0CnuCgRZB87VKBN9HM9uEo5ZYnNTzhAq7utcBKybY85WedB/mWwFP/FSBV
e9TkE5Jy2I4MNvoGLbMYEygduVi8CLGpQkLOyfUQjLl1EWMDO4c4Qz/auZgwsKbIHzkRpN+c2ZQ3
VmMpGCO1X31jolg0jKc56nZuRjRpaCUdkA0Jv27j+b2XbzGFP6SJkdvXU5FNhCHmceXND2huMtUC
2yQyMIrtuIPlBwHE4qg3Fl9rKCWkQox9fhBmM38FvQ83ldzRiuxMDpDSvBq6sM9eZQbG4BjW0iFz
dujjs5702h+HCv7sqSzBWeWK5lUb9jgRqjCpnqeiM8YvdTwB2yN9pUsjb0QvuhsneDq7Jg6WK1Jc
6yUaTH+0dpPE4PawAD1cjj/SLAx4/TGGvB52Zz+lSfsJux7UgmK1aqxyKCgIyVyYR90lKVvBWF/2
KWqObYcq+3VoaCBY/VJyqyuSMxbmofeWz6KZqJTPX+isvsn15F8LACQh8qiQV+vXz0a6i/vQx9qa
d507xKiwpTNgZPVy8ijR8hk7JPegcBulj5wt2xfEL83LLAW899CVmOWxStrBbjAnqiIO0NNnM0fD
fMWx0jWvw3imf9OKtnnthxLjQWuUev+2lOM/4ToRDSuo1lZhWgHz5VplQn8kzxp+T1RQ3dCSUjHH
YyhOMA+XV3eakNOtCR8mvxQJgyPuo8VCm03IsJ7lc52oMiOQ23Dr12kZqQCXno5n02sivCmDJH2o
NSd4nsYMVqFBFlYXiPJm5ethiGgyMWwGUCZ30xo67LzlD2drFHH/lkoMaoiEYriSkkbpimUz3zKM
0d34JBDzDrh315hjkJCBvHa6Nf0YKXI8bZE8+p8MueYjc3HISiZrh9zkJvAIxJze8pTTzp9fGouQ
5fQtbzlYo5djhJqnRAC1KOah+TxY4wdbzd5JhmHuHqwxnO+mtyxno1hznQPwFM7Gest7Fmv0s7OG
QFuTWVyltow7rsxSX6bMnR5FMSkETgARvriy9shZt6103xBjnIvGQBdluerSwf5HBIpMLxEh9cMG
VXN5Ul3QurtAEVxtv0VYC4F1lBsIms5bxrVe466dt+Rr6y0F23MHErGnZk3HXt6SskljJDXbekvQ
Zh2HKJi4zl7FLPhDBRnkv4Xj/0WybGNlpdr6z4Xj4zf180n83//ij5O4/S+m5KTmoHzmxGGv6Lg/
wj1Nbw2lWMfaNOihdVGZ/Lty5PgNqpo/YnJFYxtR7v9WjsL9V0BGFDWeyfgfUbP3jypH6s2f6yO8
3HQDaBaIFYiPmmD1Cv5pameOhiG7pjFPM1vdkzQcfM/l8iVQorwmMKbbpQbONVWtDc85uBqGlnVc
5t1D22DsM/vhjHITd0Lg6yunmWC5x7YXE+RO23EiMu518tdEXnzJ3dEJYowMlIkJuS6+u9h3jpMV
otogTLT8k7Z6IqdCZJ0NuLYO8RnSN92QGFSMbXsVtL3pw0AHhKQwX2AUBrxH4EJO5r1OTJAc7dz3
3YcyqOHkYkeuSuuM5cajGyzQ1+381HSGfYqxtj2PTpKVzCRB1JkmQqWFiUhW5do6+80iPjpkk3XF
RjdW40aollRwCATS0dPECN+MkZllfv4YLwaEi43lF7Lbpo3bvOZ1HHxNvHxtc4qBjKUdGZKm9CKQ
IZn5QFWWt9uRtzAcCtWIi8C09erDAjUU55aW0UzU2bCnN5zLnW6oRrboS44VKJAXVWf00MvaHo+5
oQIsRYH7AlbK2cCjTyFnoRtj7+XLmvKrTtTNEZfbx7zJcE+OM0MD2o/HYk4oZroqSZ8yldE+X2R2
8gN1BWEPoek0PQ1JRSpYOdzaFW73TS1DPCyJ92VU8UoCm1907g4R3qWoUPYpUcVHsjFWe6GVnxnf
fU4w6ezsuJgeOLIzodMGpAsuqWED1Xb9lrQoP/X3AeZx5lb3UmcfvVJ8b8psZHbfzBvydq41azlS
1fGlqYYzUcz1sRjZr/3MJn8bLeKwtN5F25rWvu/0bZpUzaYQxUdwP9l26o1mV1Tym5fV3lXl0U+e
w8bbcNohpQzk0GbA41gsU3FwpGNtlJY3Ire9rZRyjSZH5uXMLNjxVPZXwTiLHeN58+Q3WbavFbiZ
yUhSXPJd8DnDukNUq5t9DtJOIUJYll2LmOQ+IZYEE0nyjUKquXGN8cEdM/VQ43E/mC27KplN2bEu
PA+MhEl/u1lcY1O7036kpXdiXUj3fS/CfVK5Dj5NIzxIb/7WuEV1GtOx2casHZsCYz/cC5V9bmwy
R6RL2yhJoI1hAR22TWNXEBbHJXLRBTOTleQwGQOJTEI9Wi4pAX1ZfKSxf8J3OG8qyJ0bdzSeXIiD
G7tQ+TntXMqd1sm+24hqP03aj3KLhlMxk54wyA4fJvmHxSXuwQkR/8gTP/VBtwVZbnxvRg9nnYS/
7uL9CwBn9rnUCyINZRxFYU73iyVn/6F0ivYWS3RVQ8vps+uWBuJ+bX4B/+CkEVnllD8S8jhGo2np
5JBBmD7XREmg97DBQG25sQq9iefxCxN+OzJjKW9Jh7ciKbktklCW1LBKLV8hkJnmLvGd5Uz1UjOK
owEZHghazFRkLB62/I53u5695vG71XUzYRpz3O49NU0pyugh5Fmbw5VtZ3btfA1efngZXO4WsUae
cbaWlXmR1mF1ILwe0DW6+4MpGj5ZMZ/8JfcOfgrIOlezAEmWGDu0p2AXWo1At+3sXRzqVZIQZ5A2
9LOiJ/HRz1p1XebGK4/UEzQyEh1goWAKHs+j0TloCkSxJWE9v6iN7Gs8BP0WQTXUyT4vmw3n2+yK
Rhy0xoo6fKvxId92VfyhK0UBHI3G7WXrlM3ZCsc94j15KaesvXfs0HgonMF/FZWbbZMi7CJdhX2+
QbrLYzwrIRD21IrQxcW88uKlwXE8DttkHMdrEvSaHT+Hs6phLod+fWoprry7SksSAkFD7AxS3Yja
k/j3KPSzZTjOlpkSvMXci71EB4RKevUdNc4LU2v36Mgq/NKL4c5Xa37hUHCEtYPx2WNixlnUNHbC
lienRKlfTFh0NqPVjt/jxnF2uTEaF4CC030gJ2tbmzBz2kZR2ILx28dwIzZDsFxnc1DcaAOm/pKR
yFovk7/NENNt1EBcqARcvmOAhKc4dFDqziKIwjyH+WVB/zWSnjV4vAonVi1NwO1m1UdF6O7rEzNS
d+PNvbtJrPl+QjOxKbAsQDSt8KFNTXjslILq0YWn3pQr+kcRMAfG6svSNnJnck6KJsswtiCZui0J
swziwkAMj2GW48sOimXb4bTfDmN3Co0QX4LRfiez50OV+c1Oh/O0N4cWrcES4uxw1hy5WmE1nCp1
Noruqyz0VTnG04WlwIDr2e2iUvj1jaAyuaQJ0Oxqc8n3czaaJ42E7miQRcF4lRaFrOsMzTrYF1rY
y2YqcOgJMCc3bud90vRL4VvQTU6L8ZNoiuLChaq/sZa63MQ2ZTzTTuuSe2A4DBnApbkovlOJh3vV
6k9Jy0+FbsRalgObuiKfNBZ0R1j6izD5jL+ffnQ59rdxIeIoxVdyPTuBZHPHb+6ZCccA93sbdt+c
MSv35DbRWlHOU8XpMKqKoftYrop23TsYGCc1fu8nR9DGz4stBDUIXsOc3kILye9C0bQnMxD6kjkZ
l8EvyMCNSSmVPF2sUvIpWBo2jNF+yDKvxvCl6C+ogHXdy8rP9CkEvZSlOU1AD/a59JeoDo16P4BU
uxSWwKm/aCeS9vJ5SONlI5mNbOaQ9zCnBZHqYRd8HEyhAZPi82Y3XV3wZC/A/pqLlrcvxyJ/4bEv
xqtxroPHzl/J00RTP9CBOnkAwCKjDJO7CevkrTvG+Qs+7Ad0bTPZwMm1I5rhaCMNxOSZ5i1GyZgL
nYL+/RC6xRytrXhOHMHO0bFHgsPgJ3zTcl62uqN1lXmSDlfSiK9urWp3u/A9b0RrNTfS0uPRhA98
JIU1+DQXg/nCAfdL3sbjjTZtI99Jmcpj3o72jVt5cmcRSwxrzmxJs4FMEIVChukmdl3uCLO674LQ
vZ9BRZoRq6ZBiYFvJHKx2H8fejuAsDvkCd8pMmTCsel0HNrWcnlkaroJR8RzmthLGpTbJbEfSKsA
8Tial+RT5c8DVI7PdQKsb05jvc0bnM/Eon7Fnuo+1LiGvlhJbuDPR4G4uh4mdWrnBjhiVqT5hN9o
UV9M3CBbeIHDg8ZfcML148P1NqDH1N6t9uoLCGWjv5VsB+qIvCLndvak/zVOfFJzxeDfhKObPblt
7xCanbnbvprLHbamNmqbVtMZ6ci7bUa7ue9tp88ipjHDtSpEkG7MmBx5ekpTstV9ABxAqmG5qRll
HBKrz/exP4972tBi1/K+DmPvGYecc2116HD/P7GaFU9scdNzOSvzocjH+GjmfnYy3ZmKN+68c1dL
5sIZGGIstd5M3pOAWnAhGZmA+EL2E4IHYcAMeI/IxTI8i66XEdIoiFPKqVucMIm50+bQ342k0D2Z
gZ6+uu0sj8HQhBfkY483TpL2Hxrb7QuevyYftyCHwHu5KPqorvRHBM9VAzPMHebHxGKFjTgnTcwH
w9aGjVG2i9xlOc8DjgBnNYbFpfdhjgPtPScFVrqtDBQ7awDHmQexZ2a29B5dUadwvGvPLtIXgmWh
WDT+9EDCEvqhARfkVVmr7CWuyCUCyFg5W4jR5WmaanNLPy8JNo5TMHgbqrl6MmMV30n+Kk4ilte+
Ch/oCuMyr7vpc12Ri2KkPhkzo04wLFCSlrXsxs2ITPvRQkm2YYgqDnNQFZd5M3T7pRrTbZOAXW4N
XQ4bt2/d/WzV813puID7XCDrjP+yYidza7qsaoLcHZHXx8lXya1o7Xi5D/y8b24YmSl3G9Ld77wi
QkcpKBawioTL2laYhCBIlHIzC6D5FX43Ow/NCH0T5cW0NAGTzWMeplUI8ohO4gXBWAaYltzaMXKt
+y3xfqyjCjsUpZNnH8fUc58EPZRpi0Kn9Y99wbP4GfttvEWNHieXmZQZZN2FOeSO9ukqP5lkS0Pa
J80+HfvmUo5Ge8SgYN2rbuQsQI/woF2PtAHUUOdu7ttTzz2JhMXOLtvczaJYTP73qm+cL2ZdwIHu
M1q2B2Cnj0MRxtkLyTvg1OgMXo08j+SSau0S9RME35qgTY7eVFGCW2NqkFPT+x91Dlo681iddyFZ
HftBDPrVpLC+mBdiwkvOx43fmoeGH3vWohvv2jZrn1Nwrvcz89CzbpEdCbiBWze16EhbaUXeewFr
qjEZQ5gEHR9UwUCgB4h27Tjdqv2xnA8DVeQODWsY0eDKdwl7HcU5liUlQHlPpX8y2lpuGw7u9+Rr
hPseUdKr6yjnWBU99rmClQnvSABloUkPWWLLbd+4waWNG5Cvd0jnz2VoSKIZnRtbpeFXs+5vIHBB
0RhN2H5CLMfOApmIfju5xPcSqA26pXnHfdPt21C5u25hVMO8d8Wb5FlK0kOV0sxmG4+Bm3waqOlJ
n/Oro5GB8yBnjRj32YNuwuBpiLArLPQu0UE2sQNeIfSNm9HWy307p4AJsFapAq+SmyCZowI3SpjG
afqtbT3nCsdYxkLbJce4ob9fMPpVU5tHS5mWEUOPatcXo2TTmZc7eAvhNeNiOnJ15h0LL3NJdSPN
xRya5gxn8jYIKrkZhoER8ASOEsJGvq0bCBYUdl1wjbOxj0idL3ZWGTubvAztlyS0/A1DB9S0VZZW
L3gaXzrbR1Ajg4PjIgZC1CW/moqNFQ8W5MGKVrTFwZNpugvTWtVJGS2FTffBTxhB6fKVeKh0h/ML
0G2tnrG2XYBM3i66o+9ePg+5XO+3yWx2BJXT3le2vfPQbqDXCeNznuHKLAZFbG5iglcD7WZGRq3A
rvconqbEUd3/sHdmy3EjW5b9IqRhBrysrR9iZnAMkiJFvcCogRgcg2N24OtrIZRZLVG3lZX3+Vqa
pZQDFREIwP34OXuvfVX5WcndQqQVYqVgbWNJvMrjWN7RfzDNTe/qPtwOjOFu2o56G2mavamX9o8O
W4VfljQP2sPzIc5C89tYckTLumw4FC5U8tGo7VPWQU+QCgh1orsj0NBsZTKJOjIRBQI+qYtQ+Yg9
bEMemYsMp1km8Y50mM+c1yjFpjKl4zlnxUXZ4yEmRKSdnge4EHSIx2sHX+cTpdRjatT1OoCIcpn4
zrgG00fhWCVM3+aa7jviq0059J+EVV+PFrl0SWY/lQZLHrNHd6f8JlyPSFSekZMVK6duyFo1w2Ft
95H3OFcA97xZ2pfllFylRvnSKZKZpzZ5aHzrzWEl3Y0T1VEZk/6eVPYL8ZUgrIfS/dp6SM7MuHFo
0RdPmmHxm1KFMQPyIMFvRdeD4lurnpGeX9yHU2fGqyrOrE2nQih9JvkDaAcGVCRiGu9rmFDA7MMo
ou3UjePOa90ppfgvLM442tvL3hH3JQsWQY+OV/l8PEiZoIiSzuBJwBtrSuBYJaXknDJLm+Jow1el
gmvCsXElkvIQIyI1lkmRhC7l23Nebocwt9ptbybqxrb88ILf8J9kGb7ZsX3vZhWLR5gmR6a18jh5
bK4M375EUvX1XmJS3Wq/d1dBgIjRy/URCqHkUbeeGrYkuuFLgJS99AJVGa8nAZqJqBKCC72OKo/A
lD3cbHcdtzZLgq+bYTxkpOUGQ/0Jms1Rc8Ov81SZFzI2riPRUutgud5mdQDCeujIjJDBNpB+flQe
7b9amO0aUCTAI05x68itr5p4OIms/YquhTs+msg00+WpdhWpDsUUXJQusSyB0SV7zi40EIEe30LX
e04tt72EuAjVpiGkIUa7v09MhSW9KqyDzjicNV7fXpSooOlcdNXKlN5XNUbi1BsmbbhoTDFMT59k
bNE56yZnF8gmXWWd8znyButhDAGa+3oam3XWV+M3rw1IbnAa7Dm+x3zMrPtjU9OMMq1sbUWGe503
wFLwMaT2tjGlhIlQElyRE6U9O6Tv2Oko+m0QW0WwysxEHpkFri0SEnYyndRra1XVC+J3B4yUMc9f
pJ1EGnmoNF4rv2hucZcYh4wNr1k5AQDTUJI1GUiOSMQQZgmeGvLwAOZunWKaPlNn8WjF0LNgioW3
JA9G1wim+i9G6r/FjTXhmk6M9ljThj7N2o0w6wewpVVqjh9C7fV3tp24802jwwqoYoDDlC5oATu2
cxThcSSmI16ygo0vU40qK2WaR6iC2oG2ATcLf/fGYlw2rD02g0MaDY9T7H2gQvAeSL6qGJJP3YHn
YNr6TWtxuAqfRtTaK+bc9kNs5mrdJs5taLXRa6HBXmRFFK6JSLFTUkawHVyONkXNVV7SWq27Ibmk
huj0DnRSBYQ69fujW7L+rPzOVNk+jka9NInyZDXSC6OmKXwL8/HMON8ZKwXWx6+ap0a59WVdh8Sy
Jzj4GWGZ9PgmlUXriXXhxa+0cG5QfJuPA3+Avwnrfn7uyV9Z8RhHNI1oUEP2JAnj2ukVHCvunnpt
qpGI57pMr2alFK5eGjwMbfuYimmCNmvZHeGwOAephFhlXgrpB5/IViHQQPZZdwCLCa3S0DVFa+iG
DLyNfEBr5egHr1cdzSdTKn/FMSzkmzDEEzrV+KsHFZWhfBzFGoHYNN1PctByvQjIkGfrCTZoy8Fb
22zRlKCF2gyOehspr7eMCE4T1G+kDr55VNLvNp7qgRKlMLl1PNjPWUYFzvySBXtuPOuurSsLs2M9
hPctslUq3iau7vLZGJ4NN+2PTlLTlylmEV5Da+iepTLMG5B4037RHgoOr61zaqEz3gsj4vjSWJG4
NIzE/jzlqTySoTA82LZDM1TbPU9pVbKsrgovLFE9twkJHV4L3BhFITtWP9IVhLgu4uyGDn/HfiIa
J7/MLHvydp0/enzTRbaFsx1nGy3buzluGbb6k7K3Dm2oR3MO4mPmslTiy5reclVYLxGYjJidogs3
dDqam0SINF7FWVo/975X7cYlCySu4EWM3FIbDjvp1oyxCyhjJPKV1uhlE2n0b6PZbVXryytllZjF
JQT4q2quxg9oGTCrM48vNmhC3LWPmpLlpDNO2NvVjTeN4aFIrHjbDrPaj63prh0ll9iLZuyuwRI4
H+neGmxio3o0qe+ugBCPu76j+qedGdClMZL7KcmGdYjomaZ9lRGe2xbXfSe+GEjmtixO0cFPvG5j
wCqB+8qjgboh2aY1nN/ECu9K7esL8geHo28E87jyo3zjIofgphHg4fyuOQJo768ZHssrzMWfy1Bb
W0yP5i4Lp9d4KpI1yTKcDMKMtqIVFfTKmunJSJ1oFzRWskXi6WwNbvR9MqgWkslkX8iWYIt1JcsJ
kkpIgomjLbSqZrDqvIpa1pyblzR3pzVHhfmAn4BsgcBq+7swAHlBoZfnm9Kzh/xee0m6mRI2m4yI
TtgERJlcGUGNNp3xDT1WMEFTlexwc8wrUc03npz592aEEUFPt2OHRcwe5BPyyY9OzGLtGeU2hcWJ
k1K/ihIXlIgZeIxjEm9aIzc3ZWBUO9uS7mEkVALg9j2R8xwVQPCAyTPBgcfzLfYmlN5Z/azaOrvz
4/4QGfaBwqrbD+hiPhmaMYjtGB+xSJk7c6ZC1pAY9opR/UqH/WuBkvM09uhCKzuH6F6FbO3WchBM
cuM2ZHYN09lOLurStDEQGF9dI+ivK7tswPRpdwUxoqHRI9yPaGj6VVzoq0EpTUxN/Z+x9f9KQU6E
9CKE+/+Pre++8bxP+fBapj+DbL//4J/T68AFjmWjb0QyfZ5Q/6B7XCSR5CcQ/32WNi6qvr90j/Yf
/CvKMcTjlkB+x0j5L92j+CPAyY28O7TwKS5Kxf/7f77o/4q/od1dcmnK9t0//ygstM+68R905S6e
X5eAV8u0MRpRkr7zgLEMYV9WJvhMvEqsxkudQO05Ojd2pPE4o9QGtMLy2BS7sQOFv6KmaS7csOLO
nutmzNZJzsZLX7MjmC+huWowXEBE3Igv3O/R7ej702XBiWrD3qJhyZN1xizFaNttZk3uZmZ2CaHF
aRGbgUVUUB3R7VKVZcm8xzhYPTXt1BynrE5ukIOa24CC60NkGw4qanjX20ZQNWyTqqgfYtno8mCC
uoK7qc3glSgVWsrSAo66qvCjkfKgSAYretCffVIeSNhOvxkW6dIjAO5rzc989KaKliSTAPcqgRPE
2DdAXbQKHJoYKNlie1sZKNdEGOeXiLuzW06d3TVpGyB4owyOkxkR21Jh5tui9IPAE8Qs4h4XZa31
2LMB+FBHigKguFAMCvF5OR8w2zprywho2vc2XuWSVWVbQvwC81nHW1tw5d3UtY7jLIq7Dt07e+Nc
nMw5r+4yBKK3CZFXdERNWR69ALRhFs7oE0cGxcjtzW4NmfC6DCyaiFPg0ymjozRn69Izn9FRdld9
5X4EcNQ9WG2LgBzFKTQQm9xcxdwrlESa9c4TwAIi43onxIIDUWc9zFGEZgGG7+SYsM1xr1173tDe
U6GF2dbHaHqEE2S+YRwot25h3QfDXSFyWCgjYYBubN65nOorCKy2c8NotX+h2I0/NIWjb4c2Y80t
/K0BeGLtUUciFeqKvVPq/Ag1JLoC0ViePLNzr6msn9PRpdtZmXIz+f0SlBZHD0yt6q1veMVhNIu1
WVndWsosu4/62rztjTbYRHoJ+4bRLjNkZFgexnVCn2ATAb8CVjZUEY27yNv1fiHfxDh+odgxdozF
yHlJutzCRI77p9W6vmiZDYLaF84WYyxpbI7twpf1ThV3G+UwTVqg56sipCmLsewjDiFcPxqKWILE
mRTZkHfZJt467smytHorPeb0vz/CJ4gvVJ7U916OiGMi6fAYhC19eXBm24aM6HVOAXrjDDX3Dbct
2Bh/svdQ8UA5leygGXGxco2IF8kUkqp76lgiY+LUreK97xZTbH3gCKLTHc3CcVF+WvTp+03GrpiE
96Ovc3JHJ0OEPXWd9MYHj1IT1YRXEyf4RG5LnG0xZqeXPvqSUxeS0fqs3Zk6ucei6OxKUaGvI8Rw
4vUxwIlwstFTK0j7eWbR5m7gj2IHtirD+0jVXmYXIyHICOsqeogroj5mt9w3ldEMD0OauuMDOKlF
dxmfRZjSMYfsRcqumcsNFUIZkFXktfYaiQMBakPLEG7DbRbHL4WV0joC45by/RgVzBHKv8ncagqo
mAIn1Xz8cJwWGhnw2nBbF04n4wPzG/elr0pG5IEEXua/cI0EyhVC4+mDdaXDgbmMZOfwix/Ji8ys
qDVo5/dd9FjK3p9oVyJl5/DakMZnG5b+LhL/jzPhb5wJaKPd33q9nl/bJCUsqPqJivnnj/25T7P1
/SEADNANCMWiDkMv9pfKzHb/CBx0ZojMELL9tUUvrHkbaxgwTN/FBMZb+HOLhjXvuR67s7PQhwAJ
/CPrFy/xg/HLJdce+9jZFoG6zIZK8LO6bK7mmnWqZ/Q/5ND4ylT3pyZvO3+lx7r99EMJ87dGg/OL
YYTAV2EKF5vBe0JA7OllR+3cUwIK6+VMWpvgdT/JlIkXPS5TvSATI4pnYb39Gy/twO8n8xYayS9O
e0NaumMScDrHlpSigUn3ne4S9L716HAwQbRkNvib24i9+m9sDj/765ZPjn7PBt6M/J0v7v3L204a
l4K16pQXBued0BiwR5tdPyuQycvL6YKgut9/5Hce+D9flFsFcCr2w+A9BqVUKLZjJeyTBxHwsXQI
zLJRW5EYhK7rSXVMHNwzlRFLGJ7bpOu7r75q031uUL2ua8TC+N3YiA+tscQ5zvPsvpK3TMuOrphp
XQ4qYgiXzqARV62ysKFq1G/O+vefg2fj3S2KVArCCpWvB1vCfUfMCMfQwWKb2Cerp58h+9y90HmP
HTsEQP94juzR8m8zmd9HMCzfGJ4YVKEhDwa//vxg+AZSRu01gNOwhDwySUmZxZbJG9BHGiJkr9x7
LpRQtBbI9aak/2cMm/OX51hnYgroboSCiyz0B9kn6udS1lJbJ9/A1Z4uDwwtWfCiQ23d/P4CWywm
768wBwGerBD6UfALYCmagq40zd46uQt3xaDvJndY83BtR46DhV667utg+svTuSTPQN7gYTGyANu4
ZBr3+3fz64oUOI5J6IVnLbHd7+9a2zUqUZuReeq7mofEDSLs/3TFzAEDBQCT37/av3pIApY9nkv+
wg327oRiqYzUNGewT01LN4fBApZ9N9bVZR/Au0Sk5TJAaCtagbBLVyKfrRuo35oGeQYhmOHaXF2e
cbQxsinSchf8QCcHsT3TYpNkwMdeThmPOA0qPR4Fe3a++/2HeMcgOt8sAdY310QMjW/tPdwjy+Oo
DxF4nqIoIx36DDM53ze6K9RL05BHloe4G4jlE1cFzU/4ujMAmHYS9UFNBZr0VLrQdmbwoM3Giohx
DBsww79/n/9iFVwU1pyiXN6s9x5HY9CvG3wEXSeCmLgg58tsKbB2lhlZj/WCvfz9Cy476E93NnUi
dzV7rgkIJLTev2LRxXZmyqk9nVGyZ85DxHj0NcKjQWqA6ei7xvGZokdphEGfQg9Y04gUi4BdCdmT
4BEwnhDI7ygS0/0ZEJM6YGXwjFWX50vUsmv4lHaJuGqHoLqc8ACSLAvDwaaFdTNPQF1+/6n4BO8/
Fp+E75mDtcvB+pdj9RxKEdSAiU+Q9tHhqGluNhl45tvayemll+h2RuLIBjQatmfk/hqUZJTsRBIz
9cv5s831pJVY2xmZAGaBXXmYY6OD+dDigi6tmMkcoCikNsifkayZyWh8YHAWdxuTwGKsWPHESYJA
TwgWmDJ5MrJ2xL9LSJhaITOrVm6oylNfdsll2BbZlV2E1c2QRTTXIF1w3iWI2vgI8EJijpryL6Zs
AWhSBzBhnWbiyCY9JF8nr5r8YzdBt0w79u+jKbwC45STqTssihX0Yjhf0PSq1sTThTVkNQSBoZ76
Ms9G6KVB8CBEnZikx8XSXzU24C1axXFDP88XE1GVnR1+BtzN3LEsAAgdiHrq0KP3PQFudk3Ow0WE
e/HKjkkQXZH8eMRJKR6mcbDQJ7lL2Ksx4lFYZV5XerQpbImADYeTugviImc4Ldwk2oTZKJ7ipGfb
ldwjAdrmGDMOmva6SBB5UxqAg7U6kLZF5XmvCFkpE8qQ1YYSkIV4UOwC30mFU9ACiYgcJiFhy2hn
pTkFBVfMcmXPzmzRmVUoE3ozUEdY4dl0TZxnfWVo/GlkAVUFyV0q1eEFCvvkZpCi+xIidEaJS2dg
b6ZZswHTG980touLTtBgrxG3j6Y5f4TYlR5tZDqbkDrgM5DpilkR2VuBsKMdvdrqUyFa72PlGN6q
Jl33KzeK/hb3UUaAVxKXG7Pn61knuMb3ZLx5pOsEAxjEuDCdeBWVWiMsxcEDyKP76tZMy7WXxurR
8MJUXg7kaUsX/EkuisdgiCoTF3yST1WwKUjzMeSqmyADMTriEBstdm/0e2SUraWbElK2gn42+cWG
hGmhPmIz9x3erszoi05kG4c7AxPkPp85wqKS4wsqDch4ZgzkiNXecF/rcIRajk5PTYzyo/yDBpNK
mPTCB2TQhhVsCIjQXVrFEATPOOwktNhM3RLz+xpdAp5eourJkbdmvlSU0sbaNGGVjoKYNObWC75Z
DizZqYsiMAjnbj1P/sI4GTFIpiY0wi4PWY2K0XuFKCyeRhtyXDvD6/R76H2GyzoUuIXYFk3CxL3m
CQ1psC3Ytan2eHOcOKpLyjqI3gvzT0K7v5Ql6dG1uSi5EEuKqw7sDInqxJBGWC8Frj3LWrJ3YyLn
oMWlFD42ml7A7gF9811IuOVrY7NTrzqgs+2qSazshskRSwwdO3g8NTl4Iqj0PY1RNvUUCu/deY2k
hguvIo9NNIA+gGQkbL8CLONSisa1Htu2Xwx2y7st0LpkSAJwJ1eUnTa9snS6w1HGbyUQxea2RF1z
iOPBuulnvpGBENbLyR6tR6SOYosza7rvU44bzhLifQZXJx0so820VI+TzbW3iokPxSPJK8mEHGHM
JPo+W37H6IHxYpxRfZpy8F7PnFSaq+1XlYMOq0Vcv2TAMZBppu10fy4UZugQsNey3H+1NfV91uZ8
tTVvRhPU+NV1cuJ+Usqhi6peZmAJj7RfReYNwdrglriN+O7OkeNlVYOabSuoCxHvyMxMivBqwXd5
llQvOCHYzSdpg9iLiNx6/U6NHCofYWvdNrxzHCtUUFU1AumuDQjv63OBg64B3NGckc94Pvw4S+kz
ZQKJAGgmF+EsGuQMfQTKgeuRJhJNS8/FIOtAEWLb4Q0qW4P5Do1yzAgls6LPuQFdYlWeHyEr8kA+
DbpZyiB2nm7TjKfQHduvuWj5jlQUUtzxjwJfR7MtXY+1rVqOKjhX0701WRQG+KIufL7pm7J1ggs+
TnWJwNS/RyOKrJkYEN4tcvaFc8qOiw+FuhzD0o2JKBSVskvo7xZlL6DyEHj6NfgqI2F6FnEGtHyo
wdgT59DZArfjzWAAxQWIPoq/W6HAPJMGj5kMEdh0tZnuHVtwjyBm8l6TYuSaauaHHAGWRUDmDu2v
tOSq5DIVV/4Ey74WPGHKX16+GLtwnS1PfY7+/SVjzH95ZiRR7tcHvO98qxg0iQJlI+c6jJSgokyj
p3OygAZN/4p8lOfVpMG7/Y6Tjz2e+KZpeSfnO9HVGTQxwPLLvUGNvrUwHzjUtDWmLoHbdLwIq+UL
ymqXpcmuovpQNJZ4ShF+MovmONpuGW1SFNkhXoOVPcbFA2gxj4BscrVsI+QMwISJrUmH1uPoNFxk
x2bcuGKdF8SmpkK9+LHiQa+tkQjWBa7GTqTvwWazAjUVgNXzgXceDdB7kMUfh5gjasrSba5GjrSP
CwT/kbk7X0u3VGkzve78e8V43jan2eSOUgvQzwkTPvvsKXFV2iHh9r1dbJq+5ySz5DE0atCCZqOF
ybZZ3k7i8ylkCn1R9R3Pa5ngec4lEcfmPGE8CpzZ2aHGJpvea2OWo1TycNluyOqYtA027YRbvucG
jzQgwQgA2DgENS5xD2GPJ/rcu9fNuAS7Y8NBVtSY3qurl5WF/1s8ldrk2ArO+0LWFU4owJljjofK
56fzPrHrB8YpI7dIJLnQ83Jfpdl57dNQ+/ZVbLHIU4rEy5EcTcmMjJd74nwBvq9Fy8F9yGzWhWVh
beIlaeB87zL/Z1s707J1kE6fYdNFp/P96aKw2mc0AvZDWbvyOuhDbpHQ7JuD68nhmMQTsUzfbwiU
tOGbIrhqIN5qaA5E9goEgMSjxNAlHs93xXf2P9p/68Yn7XVv1SV4TQ/jM/rGxf3sl6VVMrEtWYmm
WRrroLZpQjT0ecnUWD6QMS5sfYQj+bpxR/7bRCEENww20w1N4ebALWc9enDKxo2VxzxZQVSzw8Bk
RreouGn6rGK1d1LrlpHFfOKkzk39nRbZ4UREhcvz5YJ2KzZVFHCx0RAt23eXcZUclK40g9iA8M7F
zjSuacWzKFRxQ7pJbYTkI5SAS2duuI7HzKknXjdWk74vJrfxV4qj2pPQE4UfyQ4pQt2B2f9ou52x
ydyGWVVDLTQ/DJiZ9aHrhzK5tVo6uxcly+gNZhPehUeOMlPhlOH9xrSiGfCc11OExIYUT+ao0n2p
UBvueFRGhh128NCHuri1He9LYkTGWqKnOuDsxrJCMvLlSFLBW4xTYRXYdbRycODJ9VA5PMCa7ZFU
ZXakKUUM19HyFFQok/8kM0htXqpY5SoPb+fe6DMImfCJh1VcVx3CSl1cpEpl147bWtaaXbO44GSv
DyVT52nNXKHEIeJUb0Ln1Av+grJzz1kQTWvjXdC67cxjvSz+R9THNCJFklBT9W7FCYbgqgujsunC
0LMBMZ/DU3mIMzQg66ZQ/B3uExfJ8WZ9RwdwxOozsuA0Z8TlQI1TLCVdnYTQAeOOCo9p+bqvR56Z
hfp5DrYYHcGjKpIaKKDZ8PaimdgOiblk3LjRyLOgz5tJlLBuz15aSbx+giVJCiW22bKHWwinn6Jw
YbOfD4axGZfqSLysYsnrWNMqIj2jS/ppzQGXmbhKRexejEpYN7H2xJNldO1XkFYgrh2JJZ7bidmG
b7N/omLibi1iVqtzRsrAK6/P66bI5BLFzIZJ1icUWTtf6k0VEV5fNAi8N5GifTWSD/ZyzpqvOta9
puYR6nJunjRC7mlU3s5fPLGreUbVvuZslxxstBHf3MGHiofehyeuM9CzerIWV/AVlgqjpkdisDMX
CBDdiyCYzeCCA5vuDi3nG2T8fbOvyNuB2GXjxgrbznuFw2c94jisLvnErEr0ebgkQUYYB05hm5NE
4bOx+MPkPyZ0rDGxwH5QiHZvmjleloNzyeyZxZsPMwB/XFmYu5ic+HDrT52945WTx6Tp9Qed+PNV
gizzA7YLuWl5QlidOe3MOzbERdzoF4ipJ1cZdw3Z1xppnijDrdM4+mDHnvGlV473lTCI+RtC3AED
rG4pt8ccUQ0DsEtot+aVRVG2z2mufFzs2w2qxQhhWV0TD7mFKlEfPUenN2kArjzO/PS5UF38QFAz
Co6+yKeNbD1zP4XedMPAKvqQMKL9UtUTfxL+z7SlUi5FfEemOyfW3IxHaJ4dmvxVIwb/5dxW+M+E
528mPDazxN9qMa5f2/b1S9K337qu/RHq9+dP/jnk8cUfaDF86LoefUuLGcf/DHmChTLA1MHDcPrX
OOevSY/9B4F1tIz4MZNW1UIZ+GvSY/1hk8VAY/Z/0FXvxBe/E2P83AoDSMArwOKlrcrveXfvGsoC
fJKB1E6hec/fkioWeyOsAPOELJi/70/9q1fi+Af1m0mLbb3v4OakX7qztnglG1FYYapPauHJjlHS
/6Ne8ffPxGvQ3nOZr9AH/blJHncGO6KS6tCNElhNb962Q4F4DzPSP/5I9OJtl3Yi4Gle6+cXGoLc
Ip13VojN5ZvM5Rt8vLeMX/+dl1kmjowExS/fUedToSSeVgi+6NEKOFSrdknhkKCU/vml414VKHSE
F0A/X3q1P8wXYmUWbpXwiYaoaK40AvdVVNG7bsrsbz7U8if9pAEKLTCyC3WeyddZUvTTKwUDnRko
LuqQjEQdo524n2LNbjc9qWVz/v0V/Lkzer4jQoQ2RA7gQoeq/e5jGRYSwMCqABwtWRFBSwwU1FXY
Q0b6aoZE+KZu46wsTmv/zvV0naX9Ts7BL0EHaI17G9K/Oqg6rR76BWXsCQP7fsbvfv8Zl5vtlwtK
xcqqwCiVp/rnr27usx4QbqEORk/LpOjVBNDGjB5+/yr/4ikGGf//XmUZGv1wg9BURxnYg4oyaJhf
2o1+IjCpPJbNv3fpfnildyvTKIukGkpeKcn7aePr7HWZKJJf9HePl7VcmZ+unGAOYPt0z5nEi18G
XXE/RhmhC/LQLdWOZ1AHdzqLUem6H+s0MA6Go4YVCnp75zUCqUzTHf/mqpq/XlfcjUyhAXUKCp/g
3R1a4VQMi0oVBzXY1UaZA21LZGlUcUhltiJCHGSJxtrVRKEcKEWrzbk5TOOrPA41EgP8NBw3Qh0D
S0Yy8iVIUnDWWURqHkTDXR/ItwnrwEU8W8M1BhlQWGo5+NiiqnE+8b+g3Cm2poRxAFbUw4pVF6ep
EfazDOzqwosyHC/FMG2InfMO0RIkVk2l2I8Zj5QMtB8zOOqNYsWZOdwMNVVs1y1ScYlHpcOb/tAZ
mUuvfh6/IPAXe0ZhvHff4lUyl0NI2A7o+gKk7FtaTObn8xQxbXk/59KyQBq4kRy2dpWI1W1sz9Wm
QxPh48JmwIV2KUfcVjud2PtRo3ZMCzU2kz7cQLsy1oXJp5sL1s4iCzrqpRJ3ScD6xvSjRDTGLlQG
UOLIpq5guKHbOLoFIURA56pLy4TdERIFsw8FU7MgN20SzgbvUsdkmcdhlT/5o2QW3DrqpfYL+zni
sxN1O3IuUIVLXIAfDZwLkkCJbu04E8uN9l3Of4bb5E8tVpLL0GiLE+3P7lPEpblMslrd+n32Zlp8
pz2EweciTN90O0YPqPCqi3FZnZOWidOUY9SnfjWXo6HAw3CHv4EOpWbcxKbSkY1H12zAAbOiEkmT
xZVWHnEYhg7s+ji9iR0lbjM/Lt98g4OHVWVcRDoWJZqhMQwB6vDk5W3skkRDay7hgLiVKRch6mEY
Avub8CWo+BFMAh8pDlL5ScyaXZ7jFEnOydI37IZqJmGu8fN9WiLqwC49KLEBjz58TCJF1822Blpk
Jco+XBmYG6+MKp2faSF6j7qUxZvN+ejIZ5yACrJ4o+qATZTRo6p4uB/h1HD/eLRVUjoD3iCxryQD
yeTQHK8arYgLZxxBLzpCF4BJQMXVCio/rfbMF09tTbyxcs3ZWA8uu+w8iXCPkQXOB8JUlTx1JbTO
fR+W2asYbWMnSp4jP6gIUE9hlezbgb7PSAH+cSbUfM/pqMtR/Dd2uss4McxbOIKyXjVAZPsVfRCY
8AL3rj3zbLk4GphzjV77YcAP/hJnrsc0iIyyQi/utqYne8Q3F+cC6QXGmhxL94h7Q36qY7s86igu
t41Geyab7A1nubiKLN8hemYG/h0jnzemJdIqKfzkBiiI3vZxLvaZwTfUO+y+PTizdUJiDZZXET3g
su7lJlE6+VYq4R0YAzHO8JeTk2v1H1U7DXv4+0UDlocbYR7D8oit4q2NMAfDBDQJz8BA38Tfur4J
NkkLQae2D101fIb4lh4Ljq/bPgIFxG4cnJKeh9IqeVumlQ/XQ9cwiAYdtYMVTOSCCuRzaKn50hR6
V8zEPDFvUN26gE2AOD+FiOx0OTf1+YAOP3Xa0IARtw51LQ0ZnnrEIROUIEVno82m7dywutFzHfbW
svUrl89tF9lr2hrhbTjS0eRIF56cgRYboeykaLqRc9Q9d5RkQf3UL8dsk/nSZij5+F5Ll3gRWIrb
ruzHL6hicuyvLWtO4srwZPn4el0Tt6jHQnmeuvsc6E5zqmEuNM0EFGjpL3jgHE5RJZsra+xZyc7F
Xi+aep+bOLIzZk0gKfpq4xMWhDOY7mm6aFRtyxq/JF55ococ4w90WO5gaLBNmt86qqt2yeiEfAmF
uuVwTmlf2dVlboFS2Iw1CpVVYblrGXB1aEOOm8LvLdJiWXWJHHnpZGh9M0dWq2G5RzxiFW4kIRo0
7XS8G3CKsMZRzMDX67ybLPZ22GSIb60aGA8O866axFkUu35FajJXaA7IfUfv3DBBaMd1zze8jJ7p
t8TsBo+DIrkxpAl4jOa+OLU9a48Rs3qMgocediXXXFT9zsk8qKekR96AkzA/C6vvgBrQEpRVfxvK
Nj+gFR32Gf2UPfgs47pr0lsndYaPhKq1t5NOumtU08+p6YzPsFjAdU10R93Z8g6zSOdtmdTFrTKa
6C6XL0FNrm3qJG8VVimYIekHnuenZjDjgx3iZoZjVUM5ctStO7U2Kuwp3rO4fza8ql/ZAZse8BP3
wkiT/KkuWXmbkhXHLGiTY2ZWFd2bcVLfF1nfbdVu5jvYcfwbV5Lm0Jp9G0LJlOv+UICFa/ZlgiLe
StS46loB3nTKcxazjHMmWcZ2Joo1imt5UY61KeCAEjVZyqZgnjnUhICSDJ/ioo1rfGFeNNbFiiSu
D21hF8exdoojwAuYtxU89KOTtz3y/GKy8w1d1CrwL6fR1sXM5pM3rH9FMEb3Nclh9CFJrDD2LpqC
5EgCtQNXkki7ITy6AxrWVeT3yHowqIim91cgYoK3dsoSrOWgzL8pD+cUMtngQoeBshbsTdPSPPXM
bd1q1vUpDIC3rTtCXe9KP6B3lrm9ICUlRAbcqaRB0+/01lCw9rSfiG2Q3brS+cOYOTrHFe4zu6O+
J4BTBdNwRAggN7hSP7thf1BZBrJuArvlekaysxmPbVg4hpPnZca1xUg92+BsJCXUtac9z6ntEF7f
AlTJw+5g13231XX0KhNPbmkPy62Nt2ZTBbX1sehsfdOzR8MrixucPnTUjbXInfmGxzX+EueB1a8I
egFmG4AOyHLDuEg1qpUdQgHWN9dn+QaxweQTTcvIGETgeFB84IPsyYZZhxit9r+vRp1fitGlILbo
BgM/NGldvCtG/5u981iuG0nb9K1MzB4VABIJs5jFHE/vWZI2CIqU4D2QMFc/T5Lq/sWjHjJq3xFd
XcHi4QGQSPOZ19RTUsGuGrJDXBTO6YAQ8s9KNIzgSE/OLFYRynrbnBpmClPb6i9pUpA9ZXF9BWHN
Rt++gJJZlae+DSVitkl1uqSmop+DjD9z8B05L1uoqZnbBdteYbC36mFyH6KQNSgmMqWt4xXhHaA/
5wmtfZrpqAsi8mlY3g22pGy34Tzlj2aSpN9e98CyxPNwPUICjz/Jql5lro+SA9ChGpwqUanWuNp3
CQ9qE5Ez4BZzaAgm0LsY1UWPZ4pHNZeYqSfMvpyFEQNQAVq/1/LUqK7a8qwHLJFAK/ssb36PeySV
DYhrKNhoA3ZdeziqOXgRtlNAqfJDW1iPgzmftRnny+glTyVS0yGQ8t3Hs0G/7KMBoEZpc6VXQ1VT
59a/ZXydo2QRjXV+UA0BKeBRaAIloUlZxnRj6KaffHw96z/NPgTbYS5hQCGEf5TIIuCMDoib5Wyu
zWis2DGrTdLhHL5JmVg9QMBt1jHXQFWP169H8FgtuO7ENPV3UPuNdZjRhgXDrPZTR4zz8f39kWfD
vQXGIlkjtmBcjsajR0fHrRMrOQTk23tpRLRxkZL7ZA3+UbHgKhQqNMTVsT2Quu9HfUgGhZJalRxc
h8gVXo6xLmu3Xzc2Oouw+ys8kVIi9xhBzS8fP6D9Zz5MfCB0/QemmABJ9v7aM0RE1aKpdHC6MQqx
WqArYYRh8I3OizxD61HOVwE+6Y+lMz9mwdz8NGqpFbGUjNYg4mOAy1GLxUWTD3QgIlRAd8jttKg5
0VPFdpXuaWiF/YmB82n0VnH5b736k3q1xv799p43T/3T/3ojHV4+FT/+z//+v/nT96fi6fdC9duf
/KpTa0cEShAWEHxYfu6rI8IvMoLv/wVPz6ZCRvUM1Li2Wv1VpxYSRoIHnBmMMPUtvC7/XacW5l9s
Gsxiig+YDIrgHzESjledBgQxFS2bmWmDRz5adalV204nHAMnNQMiNh3I5TAETnf/25hcv21rv3MT
j/cefRm8fj1WuEAe7nhxL1aH6OKijEO3gDPKKg5fMZj+VTEqKhsfX+t4Y+Vaen0h3kt10GU3f7/M
eBcoU1K7OMxWFVzRJiKeguFxipDudF27qNR8ckEYBXzl73s5MQKbF6BXsM2WoO7z/pIQ2WVjeW14
SOY2BFlHm/a8QmagohIKwhDSN4BEk1KqvTOHSAlImXk67+mlI/vaSOoQUpEer9CxgwSg249BNZHx
E62hxDYl7XkTdMH+tbwzLuA5Clpi6zKcytO5pdCTZ+SdudH2D6/Fn0BRpyFDSy7DmZwC4jMVBxGV
8X5uTHrHUTdvm56qiG04y4+ArvpjnDnto1dHFya77xZzdkRv6xyJeFtkF46Du+Y6TsVwY3dD8XMR
S3W1iDF9sAEwIoIQ5jvZxOXaSgq11syqg1mFBHtLY+99hQBd28zjFncEWGC96M48q68u29on0M4z
8WRi0nnI3bFBr80YD82cE4g6UxAiFGzY1XMHBuYcguR0A0grHlaAUeDet76zMzsb+nlmBGO2meLW
65oVyg/R2H3lDJBzd06NON15pRcgEBgyz9fgWM0aWF5RfieJBhU0RP7faZDZt0Fk4h4xml3wkqLy
Q1xLMF2utFwhKndpQmMYSAGQPlxVv2dx7uM4VDr5lZkrIKCuE1Xn3jAOiGuW46M/L2RNYdJubDtn
7qUIHcD5TOVVIqzbeEpMpKHAAMRN4G47y2y/Fl6ldtVk9jtfQXJcTWiPvLRFEe8xoHieW5SSKSzJ
swjmHvzyRcbFtmNwYiBVFw10or9RuzZuMFJdzs0l9BGeR27uxC2VaWxI5yGnGmhUO6g+IcdnOgc1
lqQCc5KdY4s6vIAW6r9n1oxO0hKhCLY1+iQ4ZQi6TRy6z02fr0drbC/BlYHC8vIXgEKIEGQOdgyI
J4DgfAjAmjBJsdI1UM5YLUYxrQkUynVFr2eN6Bj68HV/lhqtQ5muj+a1a/rpk/SRkF4M75sIB4Fw
tIu2F9Jat+GY2+du3F3LaRwRrYX+fBooVs8kbXVB196GdKx+TAWsS9ka/UVml8v3fqrmNW9Wfq+n
LLtKgtLeZEvf3zao+a7L3r9tmiDZDnL5Ygwt1OgltregoLtLVBWW7Rhg/lCWpECI6ik055ybEi07
D+Fi+5Bk/qicVY+/zPyMEiICOaEadO0AhgxynxiMoki/dKnaZFGRya1rD3OGBFFDjQfc0Tyd5HjE
zkgcRo1pUoswouUxgz+rAArZA3EBA1E1G9ArXXrvtKkfIXFioaCpxntv7lEVs9Cc3Mg5blETCjNY
pxLEHigavyz3SFK53pcJLRryHACK8gT6AWDtJDdmH5HNLkHNPyp6lyb+uES3KpN8UtSJii7dpkWP
iepTOV5HLvb0YlW7GPaeBSHAXPCp4Si/2nU80A83y9BA5azF2+QxHUZD7pqJPfLFm2JeVIwks3Ga
wf0d2jv8tMqi2VtBl301ZJ3dBbpm2pol23BVePKgzD5/9NAOb7HZsNH8HCmTn8pJQSgdF0VVj+Qx
2EvAY6ejHTbn1kSd3C6gDK0mctcZwEkAUI4ma7rqQHaCNQhd2MIzRSPXRq4NuZmSSCnTyE+IsfFq
cEqwAJraBKiAgu1EYbJHELik2oqCOvqtoFUaxwGd4SmPWp/bVZu81UUpXWYuOxMJOGPGYvs1fJu0
2XbTG+Xd0pnUXWRpDGi6qLG4mYRT/3Bo051zI0m0wweLsHYO8Egd3CiH7z6P1Ylv5sFVLhP3KacW
jjBOrqxd2HmUrUdw5uvML7g37HL5nTR6KrY+xW2BoC5llNRdNv5SVHdRgSvbipx4ICmu8OZh3eab
17P1v1Hgp1GgJsL9/wUkiAK77CgI1H/xKwi0bNAKNPfwhfbonrs6zHoLAhFO+gvpYI0QkDRtoUH8
Owb0rL8AKuhmO612DSQg0PmFVZD8SgJ58Mnj4CHZ4h8JR2h662/hi74dUHxIBrk4HDocX0eJie+p
uSgG0/kR4x6f/uQsCYWJjoptNP2m71N7foT0lPS7bhY5laBulvJ5CvO6PMcQoGrsXW04gLayxjc4
K0vaanDj/TyLp4fWLIyUDdmp3cWlFIqIEa0AoRptxUUHEhVu8JbYtCJcUHsUeE1Uex5gR4Iizjmc
oYk5c5DY+KEOpvT3okMlj9ORozRo1yi0Gn64K1XaIeqMNl0IqPu3F/kfQtejNiYatqTLWuCNf4Cu
kJu+D+6Q8LQAVi3yR92NCuRUEXlxnq04wwiNgkgGXHKykrL42bhtMt8DnkD1aG2zU/I8pTVG08PH
t3SUSXJLnhdY1KUkbSUwK8dZLK5IOFB0bfRi5abMLpCkj7LTxRkaGBWx4Sb0HrDYgxYArr72KYSl
E0wYtM/wFHuqpm6mM+AN0sDP1FSdGW+XMFpQJ81x0u22ParjRIStGxrT1gVW714uS4Yg+bYgM6BC
jLjSgOr1xw/1PhNxPJNBlrhJ+iZKKi5r4f0whzGwC4OeJmVxeCN3skyM6hbJjmq5/vhCR1xTLoQI
C2Rvgn5QJlzv/YXQA2yCxZ3CF8HbtsS2BvrrmCvbZIVPgrLyFc44UsS0ZmRu9Ovaijx1y0n7KVbj
fdqgHxniuq3Zcr5Aw9zVQ/JbCcgS0UzzJXVf6M+17qVEArxHjqwwqOieEo8h8PpPB1liYMpWQs5p
Ak46ZvcaVmR4Ve6J5xwwQ4X+01wb9F8U8iLzZwWd93mYfjo2LopbpJeAJ9j+3j8dwnR5VifSfpms
CEnzHzZhfYw2ZY0B2mlUNXqIc9Q9hs/M1/+YSQSMEi6iC/uT2rx7lNPClehakJrd82QGKMyjK5r7
6haRmYTR/XguHWV++iHpWNukbtJmRlFDfP+QaVVZ2ajs4qVDg7jwDiiQlg+53bNHrXuINHTUp2AJ
zeK8SmhPmFup4mx5TDuvpv5U5GyIdFzRng5u0tT1hIN6e2nn5xlcN38+DKPjAKr5+Kb/eDESYZAA
ahZvx6RhebShWUGG5YVtls/QLVvuAnZ+lv5U1oxgR1UVLrJeISYjNAk/vq7154sJeCvkipT44Ocf
b1uhYZlT3Urj+yLRAgIA7Mlk6NaeT9ndXFsC9bwc7UYn855gBsON2TRt2wb1uoDMqu6TYhlRygJZ
vPTfI8SAg52g5TmfSSDg9AA/vlvWBe/uf7L6VwklUIJ6meAg8CedVVKdbYuhrb7HfgKTaoWKWr9c
d4hxMqmWmThe7YOu7txLQ4QJq6krHYfDoHRRciZSz5xofmYCFulPF1VZvgEaRAZIT1lOlf5824Cd
sGZ3kdMQuV8o4wXgfVThZcxUhTYwb6dse5djuBSoeoYrqCR6izZQ3uOCNuV6mptx3U9fl1mHECs0
YJG/x/QyFWzy0GjdJt3ZToOG3arB5U2XQJy0+OGOaNJYtHjDbsFgPAzkF7quTE1wGSn3CFU7KAdK
0oP1BQ04xHm2A9oxy+OCT7a6V23jqtsu5b+Mq7hM2UFWMeQA3pkdI2YBHARhtWxep6I2WOjko9pR
u8LJB6FbKKZo6ay6MbX5pGuhigxf0AVA5u6loot40yN8yWE24+3OFty1Tgo8IY0CLm2g5snHqT/o
qxkRwjCX4MmT5muD0bo6hA6tj4vcATG/H61uKs/ixpiH02EaJubS5Id650ug3M9nvkL+OUMxvtdn
ZuOHNqut9imOoHmHUDtaor8eQKbo240rfBoDbRqIzCYDKs2S6dcBDmITywvPNAr6aqHLvwAhz0WK
iydiof/6jqaGC7YVSSiTeM2Uq9DGFPEiGYNBJAgjH6Y6ZnPEzI9nit5G1cmykZGTWMzzgXHs0S+l
TzDQNrbiQF9RGB5R21zDjYGpMnsNj8dGr6dLFfScWiKrSiZNGrppcVui2+d5O+Sm9XSpZWqzplQZ
BMyayIYKN68Fvqn8FW4VobfrI5rV4tRwpmR+bopJMYYVrUPdtmZjtMI7PwcAlm4WWCz5eEJ5XYE1
x45Ox26pNQl+NyNWqB8iDWDWXjQiVGWE8paWCoIbodgFtu0CywxJfzvU87cFgcVPZKGNUKdBp/Bk
3VRz5bAU4EPgZceb72HFwDKuem4JgxR9oRFAD/9ygpi66po+HEtw9pF2qDZicVHgUlQoub20SHwd
t4VobCWXHe0h+QVTZH5Yg931uK3Uwakzx3uyYAQHtL4YzgVRQ74pJwR0DmmPeKu3Q2RaT1EdWqv7
2i/5/8ZC1xuZ4xRa1yWhI9yBLQAT1vnczovePGKInE9gFVu9pB2KfSAPTAdDeUhQxI1QdWpLqHsA
PzajgCQq4JADdrZdWlyo3KH8uW3aDirYmrrSoGc14rdtv6mzQPfaJx+PD0jq5n0QS2A0G7TWPL0z
xXmM8a1rUjChd16LXZ/NkWPiwbXAgIuUWS/Xcp415sXvqFoj9o7vwlwSKIwVtgDogWUtQkg9HJe1
G6YiuaoseFZooOGwrXerRM1g3tC86xQdVxp8ybyCj9hX3XrKu84YzzIyW+4xNDreTeP48FcweLdK
HqYMU1Tx7gLScKe8rPBCmHxqRIhE5Vs2YrabbS+idIY1UeMVg3opcTuWq7CP+/gQihRFN/ggGdus
+7yMEGVjvdnOPHOQTjhXopQWT3GMjHsVD5Z32U/UVZk8mMfomdiPc1PvsjnU8xITyo45FIoE29gz
dEIXftfYamjRGZCCrbJroEhDeMl4H+Vqgus0NJfd6NpsuSkmB7ylEk0BzoJqLhA0WweNqXfBgcFn
5poJ5h9qZ/b1yCdJYRp+1+MOzL6UmUqXO3ucIGD8ACZje6qdyWX8+thgd1CMImsBBduOCaWaVtAx
5O03M4g3qIvOwc+7hRuPJ2Pg0o4FEYeqMMUnzvq59jjlixA4Vbf1nVwfsn0/NEzHyYVvAxbPb2f2
h9mPDedqMucWXg1blHSA3KJfEm8RFkCaAPcxHWJpzdP5GbAO2civPIRdXw/OWDUCtEhGtRf+bBSn
ozBOhnQBSU5FT0SbJhzLcOuYGGvcgYXg4ZHgy9nttWAQd+yl6LtSGS1ij4WdDgvhNKj6QY/gr2ld
JKP+HRRwwcQFAKQDZ7eCg4+YseFzaIF/Nhlj4bVBO6J5kEcm69OIElYuNnzSQwg5hjB+aSMdlG66
IGt7FOoWa3a/QbXN2zuzmPL7AOA1wsVtiyP6qYvNK+yqSg31c11wxsD9KxCjRvsfQEZV1knzjbKr
u+wyTGTzFyfNl/a20JLST+Ni5ePVEqBSivl6Dv8OLNtYY8MAuw8KfePA7Rp24yjx/Wwb9KgxryrM
wjqHqYrBRej3ylo3vKOWTX7ymwXIQKlaB8c2TBR0SL+04wyHE7ibHazq1pj7r4FtDc6dm8Pbx80W
4qF2gMvtGfW7Gkq8FTJPw6jHUo2TLF97Sz4uyyZI8sVsdyH0AohELA5wdn12gUSBVe9U4EW0MwjQ
lntIYmBME8/t0bmn/OavhNPb1nrGuAuzHjfqu2ADtUy7FnqejQmtzKODZ4t+01TmuJyFAcI4e2u0
QASH9WSVmIF4+YJaeCikcV3TN3Ie8KDGIGJvgjepm21QmdN0P/UTflNGB5jw1jGcbgFWyKxeydZ1
24fFg++KgHzvem29R2IboBs6+rCsN8G05Nk+THpoXwsKwjikBfSA7XjttUvX+N+tIvXLlxjPWTVt
kGOeG/olUgwgR7268la26GRv7vuwbKS/GTJTYvkcIjvlXiJAYGTZXrk1YW38I/ZLMLQWAKBsAIps
SZyO3K0remFo9QceJr3+FX2bcx661i1M4Ap29IitEsdSXYiilg8IANe1s6nDsQ1hmJtmRIwyK08S
jYXmyIJpp1nHmpCYqPfu4VcpfawEbCQs7sbX4WPLAc5yiB1X73AFbBq2ElSP6B7v0jkfI5yrRFeP
/tnSRAYhqYwbxdFDzyHllEF7A5jwfkZqsg93g6x09AfNSmcOHr6N3O2MRRk9qaEpEveLxKibW7Fq
+FbBHukTag310Ei2Sdl1RPZ+RnHT3ju2JAoGAqWjaJT/a/ay1Ac/ONJjGEMwr6KAwbVVVuku4gDg
OyckAvQq2FOKoTB5UOISn3qTlEWrN8QitzmjR3qghCagn3oGqC49fXKCgpi40zYCPGzv8aP1quVO
ORJ9knWFbg1fZqZVyFrqZNVy/2DC9D6ZOV7OR9BSDbijMqw7q30K2kDHq0Go2G1s8Jnu9xHh8Qr2
ZeqV51GVKo5FOvY6liprT4cscdDrMaKz7/bWz8Ho0AvajLmlBgS+rJK6Ae0SvDZRTzFh6hYX7OEY
lW8xg6bc43aFPqV+nWDILTKOCGbqioUbjPruLREaDGSNnXFQ7ecEu6CfOapeBK4+5wp3MHQGtlqH
f43E0rCEVkMtFiJS5Lf4xopmAS4/GX7TPsx95M8ZssQkDriVxRTKL8gIcTNvr5ED07IeSf+G/h4a
yMQTi7S0eEcD6hYod5dRprASW8bUDIOvKvNkChiqdqNiBFAtXXW/oBPGU1lLrYtPbTuoJD6pzVIH
FWZPpxKolj3rRN53GyZLQb3OmtbJaLZev8GxgCglskMdzauqbltA/XXUKf8aCX67Ss7d0DO5H2xs
9DoQojV5VJURZN7nnaOXSAOWnYIXlEI+ECoEUZ9SwC+Ehw1tunJFkyqhrdnYXk6cHb2drrFSEYcm
bgUEqmshaqJAV7Q63uxdPR9DQF1E1iYjkP6E7VryA/9df5qopF2ux9z3OC4tHLQ4w+IYVw8Kqi49
ZIJ5Ueu7fVseWU/36z4fxoqX2nZsfMW5mISKvil/jGgdo/SVeazqhrmQrxOM7lhnTuvouZuXdlBe
FKMVqX4T5Z1vDad8QSEIasdq5t0Ohiq4Vrm0PIJZK3rDaWfp0Br5VFK+yAuS9gkkc6LtNLOhxtCJ
3NIR585o9RmARPzM05+QPXUSmNaSjM208FZlGTkB4SWJJ++5n+Uynwn0VOYz4A/zBKbIFk32pGJr
YlDCt8ini0xFrNFVfsvTJhMgHQCrbxmxv5QBgcEURSbZF35lgp8icpZ2i6iNMT0LNeCGahrKNNco
ssSkIypuo844+G4thnusZgT4H2O0GH96TDrpRv5JR2HwxXWS7wWtDuSjumJ+hF0Y8db6goJutZl8
YwmA5OEySowSyIo+HkEIe8BiNeS8J41Xl2On8wemkyu5PKW9cNFbZc2e7B5qT0409GBHMPUPgEfo
Kc4ZqNnnt6VXKmA+8FCNAtotcjJVjkxsr1SnJ0Y56vqREcJ4YEp6pj+WV6YzTWXDgOAmT6MoMHoG
crQ8vcTJlqP6wqVdq0WyxjTahxgfDjfgYJfuxB8mK8d7zCan4GDDFzEiCexxUdm5aKPwNYHTtxrb
3pQ6EkXhkF18Pb5ljagcZKzSJlUWmxQB/+CuOypXdr5F7F5ngW+JRR7iwkANAAbDjKNc484aoegv
ZLyO8lMmOkkSHX0Q0mXJK02sQd/6gJBbVGyneID8sTUmfEkuvJriCB9EYnq5nu1Mb1g9r9HAViHr
kqRcuUbSLXQGYlFmT6LCzy3Yzm87R4ARMWNYWJmelR9Xjf5DzQjIDqqTNHQ8xCCP6oH+VCGdEeTj
9ynsdZ6J5m8eyw14viYPVt3Q8ryfXPK4qkYdDXqYhOXkWLZP4PS+BDnXZembPc176Y66e/M2NXIf
Q6zPnu7PS2msEmadumGkkTzvL2WjtLUoqhPfEyfU+1PlOgLRponNmr3r45F8rQa+L78BGEKYEN1V
AQ7guEzZmRbaT8BDvk+iQMDrbIgLm5koeydmGcbgNDkLQcCzaQwo2QD9GFTe+LjD9TiUXFKF0J2N
gJRX7z1vO/Ov3kfZRjpFwHS740wAazDy08e3/8dQCcrCBLZaQxNXcVP//rfa/tSGyOGNnnzqE8TL
aZYj+MM+zOFKCvXxpf6YczATRUAriE4QwijH9W7CqMTG1al+CmLEO+dDOCOA9mgtnl4ibhiNn065
4xYKGCdU8G1bck1p/wHnaptO+BH1+6faifUe1aPCtFwDrtQHhI0CDeSLgHifYGLm5x9YqJrtFbtd
IT9BtR4PM11TiU6p7qqy3JDufD/MI74dagwi8Y2aBKkjWgpUqXzwPuyA/2yUbSlMnhY+MlejOHZU
Nce3tvGFlVrfhrLysou+znVqnqRkagcV2zpq/PiC7xHJNE2QQaXsTJNX0uGjfPT+0Xo039lM5vZb
W9InAiogQr3NsSnChliHbZMjahIn6EcEay+DtjRvP76BV8zz7yuQUAt9JRPIqud7PPrxzgI+HkKL
V35D02+GC0Uva8m2VD3iIN2/hS2qjXVoDA1f79+/iuKG7HXJq3Cx7IhPxrfBKQChMUaU/mdWcYUg
CdnCgjs9R0KXjUiRbXzRA71YJVbWs1t7o9SHpULSEYR4HJosfJSP6KFr2sBA8cgCgYIpNUSHMoWi
mSV2f5LQWsampMoMHVt1wGjYLKCLeWQxwF/0cQ6OgtjG64Q+4usaFiO57luBviO0Z9fMMlsHTamP
+gPHq23pYDlMC3y0VyZMM8YffkRLZdJWE8IxmFxnlGU/Hv7jZc2+BywKUrAPmfvPqT2QWcTYq8xf
qxj6SHuI6l6nQMHS6wjgV8n640vq1fLuhbPVooBAjwa2OvqsR3OcRtncwx0bvwYRcFaxHZLAzS4w
B7Iz49LsTO5g5eT4Ote7yQp1UGjk6Dh+1ig6fnIB+cBk59Q4Ttbca/v7t72zdJty5F3GX7OK8udp
UrR98WDDoG3P7a7/RLX0eAcBlAp6k0qRiyuu7xxL/0JfRpix7rpvqkFz51Gmnp4WaVrryOrj4bWP
ljTfjickur+uR+cN3d2j6CAaJzPH5NR+KFHg8Tch5cse2z/KqGS6STpyOqALgIeHoDg198zLScsa
kaxJ9KC0pSglGFIe3b+vR5ETh6LurwP1JCJDiT02gee4gjBEWWsydBnA79Gnik+U7+oyMWgsPq0M
S/BwRiY5i5Dd150iS6E3SlZlgWRrTjCASuZ8V+LK7lx8PAhH480YYJIiTNap8yq7cDQGElsKfCCQ
jBmKVJ/MYUWrAszVWJE5f3wpcTSf9Ttl83IBXLgci3/okOMvRk3VcsJ7H/UFfa1BUjrNVKND/YGt
ni3orfeeA9JhFHBt1lXSXz+1CvfNhATBZHClg0+DbmjkNTudXSAGOp4YWToYy3nHUnXpYNVFNu6R
UyRh2mIUSnqcQGIkLfnV+KNbpJtIBpKIrJ3FNxd+p6pCv/AFUpT8Yrx2x7230oSyqIBiCCVj/SYx
V4j4Y0+x8UPRbhNdWP7VQmNFMndTeh6ce2FIlQMeg4XL12csEv/96/M8D5lZwOIAltBdMf9QFW54
AlCwdficK+F9SVu8nXY27dGDm/m1Q40/7neRMwVnM8on4aZ2whJ2XZY/YlEBcLT0h5KmaQRrGEhi
t3LjvnkIyV+7a9ihKoYuq8BZBulNQavtWdXw9lZui7bcml6Oe6VkWJ3FaPVccCLFi1aPVNnG6FLx
90IfWZ2GuNhItPkC00G1VSIJsRg9yUEONHHdBe21w6mERihadhfe3KpNX8/Nlp54/hjTw0dByqZL
kNY95bwqG2nh9Vb+DdSEPJunV2GxpTGtjahb797mfH6qY8zVV2HrxpQwoq7bY+9Y3o+eGB4TISAw
+abhlFCFJaJQQ4AUo1G3d/ARO8KicDik05DuaBPMNeBUmstr0IiJsRpgyZ/mZbXtx0BRsInT9O/B
dxH89UNYxCiqVfcL9ogbwk8jptpnOGvTNW+cfja/23PffbO8xXmIBzms48ktzjKvS7ZQnZNP9JHf
b9ZMCNrKbGaSUEEzao7hNBC1cUjGm/aF94X6oB2W2dbNqx5hmNZ0Hz5e0e8X9NvFkA0HkGUj6MAl
38dEIdYh5ORB+eKaXgFGaDLvwXba3aoosgvlCG2rF1XFDS1CcJMfX/uPmf/6mGB1aNmwiR/nI4Ps
ggqUfPHSlCWJq8hrVPELgW/bJ8fE6zf9zzH8+pRaq4K4D68IERwnkZNdZLYCK/NijRVrRtgcF6uK
hCcB5J57tyUE0Nukw4JzZeYyqDdC4TK+V4l08QTogX0B1nOvWrcNTkuj8R44bzvipCHvH4uC4MXu
ywKpyd5ybhDhLn8WuACdl5Rnb5Q94+aSkqeuLFyh6nWURVeigPK/MrzCpXqT0YuzRujrZhvML7ig
9rQShhZCvDSfzKlHNI3390ksdATCY0h0GEAYxLgIzujjkAAzpW5yANW/OIMe/DgR8V5UaX6Ylump
xGXuq0A5ZTPA4stXDQpjBzC+sB4+ngJSH07v3gweIDqrAwwIcAxvi/fzz8pCRDooGL9EA40Dymm4
s08+PJ5NR5ek3yinmA5e0SNYmRh1QbenKg4VdasLVbuqh4waGVe40zgH/J0pnGHM9K3AcUau28y4
SObSO5/FvC9FIe6pgeZXFaIwRKw0xub10k+0XbBCD9deHWDYaJN877RCwOymULY9JOYyKsWHJKrq
K9xw8x6lxW7AyTEeHkxpZzdGCXkBmQRr3Am7B1st2iS6H/MAuYm4QS9WYQUcrFQf0QJAIzilEcKZ
eOdIwz9P4tn526KqHa5oOuCR8/Hg6rE7HluH6gKCPmSzf6g+DZSEee9eiASoIy8NZMcf60TMILVx
zru0Ro0Y//iKR1YMzCqPNAvUraYcAsE79mNB+TNvEdhIf6Q1bHLKZpCRwmE2zihU4m5sspY2Av3y
l1qY+WMSTf15kgTmjaECsfv4Xo7M2/S9EGqyfdq+rQ1EjsGA7VigYxCV5Y9oosFA3l6F3xDBitWm
KWb0vU0bmYuhqLTUhqRWuEljVx5i4LAb6iRBgJaxgSdIW8EASPpc6dIvJfTS6OILrL67QyPEdOkO
cXQSSS9yVkj02eOqQ9wZ41QEqga8P/1qDdZc1nuDYdmlWW9cwHtSfGD0jHO3i+freRo5zlIUKnfR
yOm9xn80Oy9o8xJRigIiQ97kJZCSEU0IRdPzUSpSU2KR7g7WdnkSF7nA+tADLsNMpF20dqn6XYsg
KWm5gqib6GjSV+pd6PdrlATri7EOOrRAExyr14xfZSFD643t3kSW8O++rZIvcG76n05iJ5R6EL7/
rPD15/7DTMGfhNjdcnk/x1uysOmEZtOY/cDwxvRW8LnS76A8ZrqGvDKtKveydEMI3cb4Pqt0RDzA
VfVn1Lb/NGF9DUHm6EMRitrA+/0HpFRXdGh1/AhhgA2b1xfiLkOcnye52+NOqYJ7bLyHHbIi4bYO
wukr+iMKsSf8zO4/nrFHBbrX1YOyEbVltg6wlseI3aUYRlVNWfoj8kz3rnGt7habAWPjUdg941wc
Loe86U9rpyxO8klYF33pcZB5eT9dJ9gHAEguR4W1+CB+gpxv5MpH/ffuk7v8I2RgXQGfZ4mDmSap
PBoyrBjmImic4QdV7yZ6ILKQHWoODjIDqDhf2q7K6Cl1i4tYRSurnzHKmtlqCe163Auv6h5lkEfn
pjdmD3brDHRIOAXQCG1zhjtKvbXT0O5925n+y7O4n2tIs08vRYKJREeS8ty/o84GEnLCBzyLNgML
9NT9+Tf/otsGf0H5dLUthEMVIzA5ZX7RbQPsOy1Q1i4mHhLkvFaM/Bfd1tWKkVTssQAjvsD+6N9U
CyH+Mi0s/jCsoVLwqhj5T2QhffvdKadLlPyPxMmzLLJrebzNAxyxndpGjlrmvr8Ggw++o0QzZwnj
6TSPGoRS8H+e1xW+KC+Io3vnEq8YQE3I0dxW1YA1NhI4TzlaWRcZyFU6laG4d9M0gb5eu+Um6hzv
Ms5VdzunKrmnYZ7vM9qoJwU1nW8VEvDwKrwUEQkXannXfKdElh6gUWDuTAliaulS1MuzWSPhlISR
S6lxyuw7qnzZaYAUzlnoiXw/CHyep768qKQNZC4Pi42RolCC1NR4UiYFChoFcrXoXEXeadHAJV1h
SnhV1X6+r3M/OJ+7SCFy4072DS3U4BKom3lhzYl5QQBkKLq3otmxE+d7OtvRFytIgkvLyK6tyR0u
QuSJFxM5EcsFjYKEdmBACq3FT8IFjMaLGeKoBY56jTpLfx0AQIFD54H/ceSEX0KeDHuZm/XLOHIR
0QqgnwkK+ygiZA+Nk7qYXecO/tHFlB6Cru83ozMWmLHMFtmgPfxd+Ul41Q/xeNMjpfVMR33+oj01
b6IM0LaY0/bSFel0Q6EN1V2s03dNKIczc3Kb7wX+WigcRd6uVrnae1bGY0TTtHKyEjGIcsQPBRH9
FyMQWo4bNGZQn9lldOLojviQgBjKzArTTRleFFldnBi+cZJnXraJmgoSKMjcfdMo+TMK0mrVpX1y
1rvOuHfNIDyxi7i4pjOw2LvASLNTSsmhsRUkkmc1MLnHCDV5dHncYovSWX2KltR4V6uxuQ+QeLlY
SDAvxs4EcQdzMkGMzenO08HM75zKqfcF0V2wGsHyHOSUe5BPciFultlLLqLIWXbgRfJ8BTWUDAbX
AIoBPTomSSfUuUvj7/+xdx7NcWNp1v4vs0cFzIVbfBuY9Jlk0kikNgiSEmEuvAd+/TwpVU1X1Rcz
Fb3vTUd0tyQmE+a+5pzn3EO2sg/0E1bkZ6vIP4Z5ri+RZeW7ZR6Mo8XInahSK30dHDt9aWqY1SWp
JtcChdduhj5/YddrHPXJrHbtUMV3PUk1T9lqkFtSdPm+UAZgTtEUeW5pOhe9qfXXktH7Gaae3KcM
dnakq4vCKyAdUVcn5l1eT0c9mQS3I/BHhfxw6qf+jaWHungLtLFQryP7rTGmH2YDljteIBoWyOTI
mIgErCFIxItd6l8MIT+WyahjX4mF/mo75VM1GkgIu3rZrmqpXqvEshARkpNwMBU2Vx5bOPWSjHTf
/qRYzVsXtdm9HcsGVZdhuB9p5CTbcuQvxWuaPzspoaijgcBYZSB+zGIu4gSOnaSS3ApQQxWPttH1
7xQWY+v1UntCeLKP9ck6VFOzZYmIFMGyi9JLgfhcmUjnD2aU7ywCRg9WtJZ7IeFEdTV0vIGX5Wtf
ueneNotos6RGE3C0A9cq5+yh7rCSrXNT+YakgViTRd6EAPIFVdn8bNNnXmu9AErf15SAbSL1gOKh
vlfaeTPlVnNsWtbBvutuzD4rtlE3qWc2oPm2ya9jBNZOuc3BpWVo10yNDbDnjtphBeM0L9Wx/TD6
hU+CqnVSZ3tbadMcjrk2AJSyDeelt9F4ejVZuyl4l6VC6rDEd2tXya0y9yum+8W0/XacLRf3+URQ
T7QQsb5SgK7VAPbQdcfneF2gJeTgyPGFxg2vOfo/8kOL9YjssDkvZaSGmqa8ZLpkckvOuBGmuYtj
1UI46+IE8XMl/YqdWN3nDNZDhPGNp2eyes/B0h6jKnGvZuFY+64zZ4JoWbdf016RgW2XPpKD7s0i
bWKbYYm7VzurwKZUGOpldCrVd6JiRcDl5FaIsAMqPqfGZRVJ8hXLfHoq1hGKYG/tOBFXona68QKB
ELQ9Ffupy4hY7omHPQElae/7LGrOGbKyL0qU5pdOFnVYaV28AdAbByuxriGLV+MrgzJ9Z/X8lm3k
gEabM/3HascDISZu/SaM5na4DKt4ofhPnxEFjrmHfRoDR+bG2wE9NNLDePIVLUruNeK9vMkVt1jb
Zn5UB776MjHXYFn6Ouxm3Tk6wjUzZh1Vcodja+JG0ybfVdjRcWWhQi6xMWyJ1+xvktj6OSduIcXR
EKJeXO/laIiwHhE7e0uvkps8KCX5t/G8sZpqvGhjrB9cxlrfpkaXwYSfBRExx23KI37sKAx3bMkR
ZMqmdV+lZaVBUU7qSx4BgODNhMWp18EzWeY98Fjlo8ZFdKh7R9kgG+/ucArmexM04QZkQHfNl8l5
ZkUbbTS1UR+TMVX5cXak+MuiWBsDIdClXZr3sluXD3UdeP0znFkRXM8CHJoxaQC68GrrnXIEYq4z
ZChbmHAeWiRkmTcDhwqLDqrklYX+zVOZZfHTYFKIEKXQEGhWGm5/beIm31Vw3WDMQAakAO5amhg7
cppPF+jzfswT3RPzpJxSvQgXpyzux7GE7WoOr2ZrwmsAZs+wEwLCu+yJ1E2TNzUaPtFvvjpEEZXa
il16nZhyGk2xb0ubuOMmfdKbuD7UiW0/jbXUST+Yyg9YG/NXtDKvzlhaCrd6ilFJHmpkJupwqJuu
Gfttbs3Nap0ptcoY8JmO9DJM8QKI8LbwOM26aQfDNA/OfdM3C+YaK/oc0sVwdvk4ceHwb+vooaGS
+ERbbYeFqmdbQCk9p9g0qteaFyi11008P0dy0yCULw6kXrXBbeYeUOTJI9Ft5WFoU/vVXMzmG8OL
OLuPmNEd7cTU2ieSbpKIjCuZ49+euwngvxf3ZvbdSeZOeTbRyJlgMcao9EAmS9KD7NQISkVdtuid
ys1odV+x+0/okeI8UBeuZB+Lr7OiTzsrrUHYFf1w4U/OGze3KSdJdEhbcRpApwOqUCrTkzGnjGKD
XqEWeS7XJA8TOtwDJ4jymChpfILloPnYqZbLCJXg0nI1D2sPmiNJpzcBh+jQurcceKEMW62cFw9t
DuWWseqDB9yrPabpno4I9RM0yCrqEZ5jY8MLjGISgA3ODHEtVqLrskaJ96tAYAy3Pzq0hZ4eejU+
WVoO+NHW6hOgiT5YYrv5NhiAuJHqLtu0GUF9Ih0OlViNbvjFKpwiUTMlSPAi9OgvfexTzm5Qa505
v15sTYIOPgXxOIsPrjydif5mdf/dckrL+Ur8O23oxyDsRprPUUNudu+zGE6L/D9N3C/y0T80cehB
bjb2/72Lu/x4b//ul//9L/3exrnmb8x6iWLmPY6TE8fz/7Rxmip+o30CKs1Cj56MVu0PuD+tGi5i
zD/Yo9Er3AYWf8D91f/6N7o2Rkh/7dpUtpbYkpnFY/i0MA/TOv5ZzXPTCapLlIwnA9jEmJxX2eq6
JT1DNNlSnkY7ZX8DWWeMEHoPCsmIMpXTk4mtlyT5PnrMCydaIeUY+rnVMusOpZ11mjNXhybCQsi/
ScRHRNetsinXdHgRXVFcWsdusmDU3WED3yO9EGtm+NJs455AolUPay3h3if16tLHhQl2mTRSdXSK
eynV8r6fpuHBvUWaYNyI5RdQE9NBKC1+8Lm1yhcoOqTSqYlCw+FU7kOeOMVDq/cIeOW6Rxo605zY
8b3VmOsDCNn2YY6NaGO4fHxykuaQKMb+IGuKiHkyCLZBiBuKRNgd8aZN/jSk2fxm20WzI7UDKpLA
dH0P6667Z66efG0KOSCIreDaGPFIP5LY2qMNRggzpJWFI3aq2FPUcj618aSfnKZ7pnbowVky6Wk9
MRq6Dxt0fSr7QfpITN/lPLd0pei+djQC6alJywwaQW1239JynQgK4Ro+Q8woLs40JhsF1xNvIVR1
XrLgRIHjY/tZKYGjZiQO3Otul+2UPL6bZAZECANRsCYmnj6GDzt1qqbTnJTDqVQ0eHFaQZmANnR5
REIxbCRSVb+3pH7nQBDeLXpTnu1GnU6iK5cdoDDjDeVQdchcrX9k95HPfiEVGZZ63eNpS3RnX9Ri
OCMmVTewpRSE5nl5BQJsPGLf6F8NV88/F71Tn3AkpYEl5/KOXl+5GCmeNFPtGQLH9eI3c+neo+ko
Xhj1jxvSKsug7HU1nDB7bifVVELFaOfvzdRRm/R1dcpwU2CCG28FAjcOCU2K634YmKtav2k1Dnll
NUqkCTlVm7DK5Fp2uOg8y236cKH2JIQClJHTsZ5liPk26qNzLJlAbAH61xeBYNwfSpoVRV/ZTXbU
XbPG8iYcFTc71egZdnlcOzsV/OWPrOREVWuXrkTG6500s7qGyBopHw65dUzr4459RTNZ+ewhaBmO
JTZS3l8JB6FsCVrCLxvgCWATrxXq13bO5pPlShXvQzecMWmyxqjqZry2kHhem7zWTdbz9XysScJ8
coU075xGeK1Tx9txtMt7RtX9g47gK5QmjQaaw1UW3JOl7UHCGHDB9rPJYLZniNhNJaHF5KxFe8Lc
6L5drd2bVNw5k05NrF40N2yKLLSCX3iN1PdLSSeLkhmLw1BQzii1erYTrZy2w1jXPim0TtgmS3NH
hGd81yZCD6yGXM2c3gKmKQ3U1y5KgGfNzrA8ovY1Yh8eqgIkW0t2phUVh2EdGc4XCoBZf1Qac9yU
9aLeAbQnSkox4YFfFOnEX2ytpE2yCUismXA2EW+StF4DQDPfcwB4jjdYxXw2VrtYuDRmKiEpj8qX
eOw4qTP85xEdTjwH5IFlkHixw+mbmYoNKq5Tz1c9V7WvbReVcJZqva2bTW5Vpjqf2b86M72UERfD
rG+YXceF68fTYjlxSHBGpz5GHUJe6zm2ifd56I1kGHcVqv20PKw1ZTBpWk5WzHUgRjRDj202x86H
iCWCZzD4uTqZzwUT+sYOndpU5EYZhj77vmDI1+QWiWXbAnrhcPvPMPcf6gBOYYbt/3sZgAeu/PHR
px/DX2bAv/7a74UAEBz0byxdsIFZBnJITubf57m28RsaSQoBw0b5DFqQGuGPSkCnRGDa5KA//n1o
+69K4DdGuTBMyQcCe8j1/Hcqg18n/7+2lvwQxKAuq2lB4A9qmL8vpk3uRJeGg1uwjDW87yn1NcYE
ZMr9y2LJd4cFu1dXa0983ez64Jo6b54XeXCIEvXV3nlyRodUsBxL3Tzkp9ERHeIvi/FUa4DwVmjC
stH1l0HwhmMOsRFGoQZ0TSQjYqnc1ARk+i7qLp993rXG0ByoYHDwLzsy1Bp79mKNn0nxPPoZYgki
cBs1AI/xMuYujWBaeU1dIRQ2s3eLF06QF/xxqdEXVaPd7uuxfdFIY0S5ORpetnJgFJH9BVHUQ2Zo
72PLj8fe8JJXKSDvHrBbZac+6uGrhgEUqwC/j1XPfai2zYsFtAGLK1g9EP64hWPECHNRqsGo2Pu2
dfZxicY/6vhqSF0DcVogjMrkJ/rD2bMsvkqcIIRgN/yj+chXIMDO8SvwNaicmGnXBVHLnxpVPgPi
IWY+EeoQch6rHSmAZFzkNFK8M/l/pbhODozp298ERe+QNzAAb9NvA7WFr6DOjT40e229xlV+dZd8
DPOOH5mjHT+aouHjTwbA/YYPZNSWDFgHPcvuhpjHCR/QlX0uZVOxd71B26OFUYJcdI5T+NRRrmh8
D+6TqzJT5DTFqAoagWxJrMqipwJB+MH4OnO7J0LuJPxHpqIIVddNvarrbnL49oyOHzqZ9t7RlKef
N0nagFxfRNMFtc19oC3GtRgdPG6q+zQxEfd1yX8UqnkdUz5UnJF8x8TQ3Wj4i4IqLuaD7fZ6ONa3
u6jnz5JxdUk7TeLQ7PTQHtEJWJE18zVxYw15AZvDNC/cz58UPEwhdD56PqXvQGG49uvPUoojdtSU
Mph6B9gHtiwSkvmWOo3hqG7X61ltOtfHevLy83oXscP2mPGY30/8vliG3ZsRh0vfUHsMlpMfVC3+
5CHnrqanQxvF3enY3CrV7VmIm355zhP+K86rd4DPXH/SuD3mC+ll4Oti1fu0rFz5qeE5sTkJDxNb
73PCaBImSfdiQ02CHcAVdgZuJoen8eeXUdY8FJPCH61l8V5A7wxJ1GsOcEvMUETctLnsogPpLdpD
0WVU9fUE3Bv0qW9g/dtgliY/QFZqULSCr1Qd+Qxx0hHarsxbVi3Ye5sohSVHcU9yOXl5k3FKJ1D0
rCa4y2DIUWuX8uzoPKiGyovAGenomU3kocpzAosyvY6Jefn5eBnYrHeqNujhLHLcqRXYuoqYTo9l
fxeQXS0PcaKW25lZRoipksdQogD4eW0RANz8ReXJIoCDVwi3QFk3rm8Qne3/vMtXW64bPHbulvGh
DBe8jBvkh3mAobn2f94AtzucR/yairXcGguvMXfk+Raru+5+XuZ+mG6Wd24jdkx9OGZa9AYzSNmZ
Cb8qdh7GRYOm7CLqUR/NwTsDHC6BJj+Zg6MhhIEXqgCv/MLoXV8vNRLj26E82ak6X8zZ3JI78Y7N
m9xieypPkYQiz6CEJe6qKrvY5DmtVlM7LXbibmyLm6wsjPKkdC4/HXM/796ChSQvB22lBJ3FFj9J
x2Rl5h/TptEXnWH5NlU5CRQmAeB61+4nC52oXZK2NaeFCgrVNELaCF6KscbLbeLS/TTCRoN+TZDC
4Bgrl23d8zLBNzj69ECozUc+AowWniKMxrsC1cOusOHB/3w36e6shz8f2jG1iHSPlSf+7eTebLkl
WlNc9eXGl40UUnWZ03PsEDwBTKXedMyNiHPI1QC9T3maLQFInxAjxq18NRSh/s/v2nJNGciCf3LQ
uK6itKj1574LFHwCHqwjDKK5Et3rjPUCPDj51omaz8bmfy6GDNSIWSNC430ilDzdUFN9OIhoUaNQ
/FeN/aWoRBVKJblXpuFi39SCBkzXw5LOUByVnDxgmJqLGlLBwYEsZwWc4Zqv36SZF6NnURFYJLbd
+P6QBLJ3PavmgAEvKVLE5zyZscwDdOxkpC5xNxywh3IJDTWKIzoGTQxhppKznVRpf5/EAo8MEJqc
lRx+ylsoguzVkChZohIYmxObYDWNcqij4U3pq+o7dOEPkaqEUMTGLD+dxlBA2+EHXDsUpvO068u2
2rgFPWANXKkx/Dojo6DIxKgEMUdRgLkqOuMeXpVNbuASvADYd+x9CV6t2OEL75UXsByjnwALzk9R
4hp4B9tcs/xmkU16MUewRyEZNZHyUA6UD7ARnv5Uit3/qmD+TGz+q2ziZ12DDguVI3oWjEV/V1rm
Lt2ZgGG8s9OFaeSafELzcXgFOU+QOEC59Dx1Iv1H29dfVWC//1zBxoaxOkYb9W/ycHcROi7tethp
08+XHc+gkcrv5YTGAojd5//9W/5VvPr7T0MggiZAc8ky+NtPW6dYEelaDrt84Qa5VQKuZCEas4AL
/tMElH3aL//QBMDw+D8VHcGP/G16a3/8WdHx6+/80QGAQheuwGwo0MX9KvP/6ABMmgObWh6jiFAt
/V+jQMP9jVuX7gD6HC2CcWsbfh8FGlDXceSh97BMuHQ6ePd/YzQIzu6vo0EUIyZeGKIhiKe/6U3+
dgvJjJpIWwmUX6wleemzvqwDqzbQVs40y/5st0W/qZvlPq8gaPiM+ajAbRfWjYrCbmRGBcpq1V6i
dCjQcRMK5SMxnH7MvaXcTveMfR4CBSK370s8nV475N9uU7zAGJDglQQT4ThQY4KqXGvx+BLTHaF3
5mPWc+DNbDQveWYyzncG6kYbOpW4OZnag6WpkpKAw12xCdHtE+IuWLy0xxm+BrARUqqV2cy2Ex9O
Rydq1Xt7TaM91Kb+gZhccUAS8i2zG+UlzQvOn6a0PMG4acv2IQ7rW4NSO119t868JIq5u45O/J2G
m18SRIoH5OPKsy43riuTgCEmWfJU/1uAFp816oLJU13S4Uo8EqFZp+tGb8iuIminf0hG/WoBqfJS
uz/3KA+9QafI0JynaBzOGhgRL0G0OjWrdpo5BFjUlgxXGfrxH5D4luIknPoFhya0GK2fYRXH3yiw
97f9n3cTLciFDDCT2s+uqkcQZCt5zpRHNXr+AJ/DsBlUijp8xj634NNsRGFkZ5YnI+v2EUCamfzT
bjMbW7AS6p0hFWXTjxJIb+fmXyqauS/abFAT3Sr/Jo6MDX6sGUEEVoWEuOVure9VElqAmSmHHvPw
WwUd6qnG8H6LtSeF26jzcKIMvCfebBc5q+M5Zt/cLTjcX4R0nqwurbbVDCte6xZ2LJG0wxWFHFGd
FkOk3HnO11ohQcuYnsmdiUnlQ2xEiXLDwrvR8KGoCAkZOanGtQdhfinSJtHYhiYzzUnSrCH5m4+G
wswXL1GbBHplPHR57246hywqnA+Y+HlymCGOaZBgq4NrNzfutm0M1olxrWkUCAvxSkx8cIGPVnXR
tXk44kfqId+0ivls4wc/isJSvwl+8aADZu8XaaanARiqqmKY2UYtMqRFPQJuMvt9xT7cI12oXz5J
t1uVrUOeV/S5uPZ0zvUW6XOMe5wKMEWByoHP0jzTfgkO/zPt+YcXva4xKP/T6fv/JWWcU8Y9XdUz
Pfu1Rtp//3//9fvf+pd678Y0Rp6H/RMJ9J/Ve/bPeGZqEQuzCSwQftYf0x73N6x7GL0wBjCLwTD5
Py97YfwGUvZmoOX8+LUt+nde9prOT/mTSN3ElXiTaHPq4GFAHq797W1vJNItelGqx5LtatIMPsEf
SgCqiOyHXpvrUAqjrzy6lLrdzIqBEcyisv8xI4jCpbJCJqiHpTvPbEVdJi+0aF9hEAneB6RX0c53
2nvs6PFzMQ+2n8aW+XUUoj83Ku//dXKRDaRVxrq9IuvuHE/8nyxeKDS3SpbIXdtn5ZFNBe3VbF7z
tjfelUlEy1HtGp5bJJP9acxcUT4bMhrsU7c2q8raGCgHKV1I075n6wK0WO8IaLeovN2MtnXppmCV
HZkdrWowQzWGV0xWU8IEYCyUszRSEydWW9iw07i2j3HEDMnHtlLJG103fUauTq5cMpWr36bZaO2F
ZXbf7bZqMEIN+r6z+2Srz9n3vCGQLrXTlHFIQ7TEOOr6lgf+aZGGvEfyEmU7/ohxXkgMLIIe7B3V
ttGjJxd0Wb2mvM3yNihTM5AybWcrtHEusDxMAOTlOajp1wS7EnW90j1ouGfOo2vOodYPtrYfXLep
jv3qRl/WwrEfIXRET22/sIwhh9dQAijTZn4EFHMjw7dR9oKSIGF/otu+ZCnJd4D8qyHF42C5VX5E
38R3ORR4lHULOpMnlwV+29DHDi1bnYR2aq0PIDXoJrZRjMdXaiwVezZ1mHOm3ZJNaxnYDi91X0QY
kh3IdDtRFfpLvRoLsiCm3U9s/vNbJgFZVTuhqA5GBXZ85XMMK8JWkS4JfVbCqc/R0G/1IVvUbp/E
JkyRIgM6r73F3dqCpkcGwLszd8OiEz7iOAHlLpqYuUfkuBLLyXZzfXBY0cNUEIRbyGrK/JRtJNKP
hkQDy6VJGfqOARBOCgIDTH0K8zUa/XZ2ahxq9pNkNVKY+p5ggLMJpcBbJyAraXURzdoghpVbMRfR
wZblhoaze8aGekU4bnuIEvDJrnPvFePyqgEL29h2Gm2icXlU86zbN20CxRrW6Qk1trqvTSE3fdQg
5FGgiMlO60JYR5lXiDk9iCHHN+NU6VHJl3WvNrdZlZXrz+6ifyMhQvgNzGcvSwiMEH0GfK60+/6A
BS7bd+n0DvguP7SpiI+NZdOXroUatuj4KsX1O0F1IFZ6bKk0QVooJQMpBcFEraGFi5Pkh7k2LyTi
Zp4bVXgbGxW+k2il46vCmQIXYsKpNOfS69Kl3jbZ+tinSocbC1rrqJuRTyqEds+nz46ZSWoCS6S+
3pOHM/yobyGdTmLw5fCw7ZqaGAqbMqyM154VSbMvJ/OxMfIH6aSnVYvIEh1UP9PXp9TqtxXJJwfE
Jg8MP/Yls6oAkWOIwt1rYwte6Sieu6bZOst8znRlRvsxEIkCiCUcI/RIcSS+WERTelNZdIFW5D9y
obbMfyeLTOVkeEyV8szaS/Pdnsld05u8BFPnLGoCT9nXgGRjWE+BpmNKGwg4LmBYMdMmRsHHn60x
0U6srY7/wYfVM+yIQPhY7SVl5qK6B4vXJUocA8QZGMgLaK1sN+B1CngqtGucNFf4iqHi8Evh2LjM
jsje8tvbTA6RjacyQz5V17p4SPUGQWTdJ3C/s3ZTz/VNEJu8qEpHaajPn0lfaDuEXGQkohphbuBA
G1Mi90BwjhFSXrvX3piYfqyWu5eZ/RBZ7XUae3XDa8I5Vpky2T6stP4r75Uh0NF6jV5t9Nkl04eR
2Z+kBuZCbVTWiRczNpMHY8ZA1s7qA/E4QK6y4rWLdd3P3OFumYtNeZuLzllte2vZPXRWydsFv140
qCAMDGnw8Srxloj0Io2E06GJmLZp7jbN+qecfmOjA/x/xNh3piBs/Vnrs2dbyZ7NGDUYhdtbt7ov
OG32+oANudaGelPk7FsJhtt0U7uvrGzr6lnEt9gIiri42TKf/ihRJoRmu7KN7/UnZLKSG1iS4Fig
Tj+azYS6VTMeBrc+5V3yxYK54On5GqoV3gzetCGZyRR+MJTo8Xx5e5fWinPvdMa2Q1rwMHPp2Cai
EfR5jTrfJJOdl5xmEXiszaOmCFJu7RGX7xji+D7Yjt5vzLHRj62VOV6DZ7Jh2FUlvlxyZ0sM6LpP
qn7X19lhTCO57XOVabKr1F46IsuoJPSKCA2nMwm38CoxiA9BQgIvbGIdL8uqimtSCCZSdtuc84FA
4QWDTFhnZvJeM2jzJ304zWnDmTDlz5oYd2VUnd1x5WDNXDfU2/5xXLoL2ejFxziXO9dZXjJb5iFm
UJ9s40r6dLvpEQTPXsMOuhFJ5DDGN831MpsiHz0zauoAOaV2NFMTzrJiLMj5Y+M1qob6wVA1AF30
b2Udgtwj/JRh5z32ewIxq5aCvedcq9Op3C0V8kpN02gwh3o46XEZ+amO8tG9qQkjQ3lOFEbbZJzE
QWW5JKYwclZt/YuCQ+BOjWtoiWLJBVGNC+LyhzJTGK10cj3Mo/EsZrV+V9pRiWlVy0FuTHsymPPk
2oSwQ1TLuOOcZQ3Rux+FMt5rCducXkz9Q2eW9yzVFb+RyrVYkuGO1ICvXWu0m2G2qgOKwK9OJ/Kn
GbeCrjBuvYGQA73MUedBf9hNhJW+ZavWhpMZtXsDKV2YVWOytXIrBUhaS3QYgl+2G1/dOAaEpjrK
OR4n+YXma/LcsXM+rcGMg8FEbmYmRv5WOfbyaKPR9uTgvBoSfmfhFPYXm345UCJL9UnYzp7KuFS9
eVK7rWvnBMUaN4qYuD1EXDDmn7OByhAVN881Hy9uuyIssu91K98XVcHt6ZbjV6MbQ6D2yYVMcpPc
WY5sO6s14kqR/SG1rlvBFKvNj0CH2XgNg6BGKOOzpue7XkZEBpl2HcLCqh6cAuklr9tkuDKidHar
bTVfYZrtKuTTTyMzfUS+KUNoF57jic70eyOdD97O+YZllBsMbTQ8p5l2tBCQbmuXwGVzUtIQzwAH
BOCQoMef6idAosmuqTL9UqJG9yvdbE6Z1gE267vlVIjJ3U2VNgd20nzkcaH5w5yn2n1dj9ojL8iO
/nIwcsez+inJt4KV4UYUQnJ4dUr52jABOsbWYm5wmKVf1AkOLojN3GGsIRbjsUjYUZa5ab2LtEQB
tPax60UJwcoa6TvrwHeu38zNK7IDCuDxYA+rglSZSFlDv4toVNAyTng7okPi5kFB5QGigLykxC8i
AAvJsR0meyPxPT66CoUoLrfc9Yty/NK6697Sp+8VFoZtU9trUPQ1Dg48NfuorHRvnU2XUbq65aod
zEz0npuSxplXVebNYvg29oIY6rXG4VJHt8w4UqbbqOH8k9UuESXy5ahGCuZo+c7oUZIlbUYErzqF
UWtcsiQznlNhtdu8tpxjmhTVEYZ54UvbfVzWZJMDDX5ok1FsVe0d5SgFUxZVYVZEz1rcFtg49SBS
hEGUfF1jN2mJFM6QbVpLGdpNvlshO/oF6iZUPlBeK4XdAWCdwAE0zOuEZCpYVaOHWNdzVpl8m9z+
ZFHgb1SQb17h1s9k2VahrTIlN9PiOCHzBa/hFAGtCjObXoHgGts1Z2Je7atKPLhTIbZWTHpFOTxX
0EHvFGu99gV9it6by4bVmPDbGgy2wAZk1GZ7RhIzbuDC6V/yqe3Q2hXFM2uMwtf1jKNuUcSNq6F4
RpX7WcJ0ChF+VZ1ksT7jgJ03VUdNl1ZR+l22WqBByyNgnLt8zmEjq3hFLHjyz9iUTmR+i0vLoMIf
mvKT4pcletKxpFkrP1FICpvFeDcnXbJZ8Qk8tyJLgxyw86YRpRsKQbGjN47pLUqWnyWiGG+ZZLFh
/NhcLCd6V8l7CVw5E8g6yfnaLKSeuZ0FXje3qXo0UnOhtl8Q6A4XXa18HLmTj4pbgo9Wl4ueuQeF
sTsej8pgCzuOLFXt6YQt+ntFv5FryqvurG9xbSH764YTbe5ycyRgyVj3kSPHcFWUbZ58om4kF8Dq
1JPGjnPXyPa+SY1jOSe8HpMGFTIa9k1d096OzFy2Bu42vTI1Dw3U0QEtRp2gHlTpPJt2whY7Xd9m
e/iIhvi9qiT3T2Vch/5sV9FzNa5wWuYy/qYoOsmCIt/36br6sWGfVtd5cWq46S5kSMnh6Omxg18o
0lkglap2EqK+ZhPVGXQQ1e+HFQQCyiaVoPVqojxT7gerGR1PFvPKkZARPaZzEjRs9+pkszhOt2+5
g78tbfLDkCTmGtG0eInBio+46Pw2iTOL17zKCqDHqMsuHFlouubKyCnwqtZGDdKW16nX+92ozI2v
ZpbcZqkStz6SJzXxK9nXr6Tr3pa6o0mTUzfPExD9/Tgm456qWu5dOym3wi3Fpl7W+Dipg7Vpy+Fp
adfYa8i3JA0wuycrR/s00244rklqHWrDaXd6jsiE+e6yMSfRPoFDqDC46m/08NlZlpCio1i9I4aZ
wVxXxTBEoVYPmm6eYTKJsFnnGcLCDPFmpFsabcEEE9VtADCAAoCwubE0xI1/SlN1y7DG7RkHzDYU
D3LtHeHOkNvrzAj1JI/uLA2/CXSpd6cYXK/Q7Tc7zvnGKGrP5ZCXuzZb9mY7rl474cAoMJdUXWJz
FrvfkEikQYMOJ8BgOOIfM0vKoHZFTsE/37nE3fPsxCT6cLsW03+zdx7bcWPpln6V+wCNXPCmBz0A
ED6CDAadyAkWRVLw3h2cp+8vlKZSulWZXYM76LVqUFnKlaIUBjj4zd7fXpsAWJgMEOAgRLYm7rHY
UTfucDZlQcH2cM1xZa04zRe+eqtaFXlKon1zSzPlXjBsmBtaYSYuhshA1HoelTS5ACce1TyFZrqF
m6X3DiCNWRjlmRkCGLb8MUfPSOioX2t6e3CWHm97XKTbHuBm0HXMoPOhVw9DjiG6r41vrRxPi1d0
/rW30GV6o3G6r4SMy3PW8TWS3+ZnXs6StyiwxczIRVAZDbAQXOUwm9kZF4buA8Q+xbbzVLtsAaiv
20BcAwh7ISDKqBv8+VNYDBa9jJUs6xHeZaC4o+6n6fAp6+bOrofTQuqQ3y1RKGNSCqKWPks3SMJT
cIIRNsHbKxjXGH2g4urxC7T126QuupXMG+s6e93P3KnBGBUwyUZ4CfjVupAC8OvkZF9Tx9q5ZnsW
Qy1IA1j0kBbywBH9hFCpWpujWNFqcSVrixMMU48TW0sxK2kjwaFiZowieeiag7HrGg1Dq7KDX72S
k50Hbashs1IQWz23psLYZJ5nd60X2gNn50VfYnB0UG5XuX1lXbhzEDP/DQdFZWPcYKLVaFLhBO8T
NGe+ZVZfKxbld1ms8EW61qad2yS0hSEf4cGcHekNoWg0PTR6dT30luObXZfZAYWyEtqFs/g0ONlD
if7b1QgBkPohd+03FlPrpngbtHIzDu63blpAtrgpDFsN31FfemGbEZsKfiKU7fStweaCbDJ/hSaf
rFpC7QPMvgFUY/Dl1+AIR+KXCuHPQP7TJGVLFr1mdXbuEg5ooKsd/KBGNZ3bcpz0vUJN35AZXej+
PNGUT+3S8Zt4kkOuL31PBaBeEZDShcngYNy0D02pHTrVCuxMlBRieTGumeLEex5ZWEmk5rQ8oZd2
PCq17DZmrwM1hXjW7dKijc4upxqgml7rrJLSuE1cgOPSHh4U0y77dYnMZVl3Sj53gaEljNpseoSF
40MfsXjA0mx1zEvTYkXszYnmXtTjyKb/a58LEnEQXBDW0I3+/8hidvNZXwOf+++yz3eKC865ZPhV
BfrHv/Z/qEKv0+8f/mX1fVl6N352y+WzB9ry+xz6+jv/X//jb4Pzv5nEX4fdfzWI/914/1/1t/8K
aoqNr+kPM/lff/739av9C4tx8As86r7rL1my/r5+dX7RGIdfPREQKa4b2D9G8ixZMeB7LEQh67Fz
tP9hxeA/XQPoycBzbcvBJWH/W/vXnwbyrF+BkJlk1egMeMG9/TSQX7QqZ7os1C0RL0EZfyNK+Jbh
+i5z3bCiky1TdU8q54qV1hctZ8do9L9u9t/F/44/63+ilLiKWv+8E/j+EtBJMGLjPaPhvv73P+EK
a4K6G5fCYlt3i3oTmV8WRhr9hJi/JGdV547HERB6TVwBT4xOTRNnG/A31WrWX9AoY5AN8cTGJ/Xa
edQuj1myPhztpk1scIvW5CNsCRVaDl9t3hmQ8pvQwdHNcFBkqPKuv1xMk3jh5bGXYLJLsn+V1WJ5
zIoHZkNxbh8Rm1WLL9UB2YrS9YYRqvkYLEb1tLgYDrgmtgIHQ2kwztVpqehqwAFIeGIA2OinkLEr
J1ZryGgGo1/1+RE/2B07wHFFfebrCiZC23vRDGXVx84bdll0opnme7YRmDZP8tbzVWa0Y12EE4dL
N+YXoUQPWTt3q5xedxqaVzbH6iYtxnPcOwfEql8l0dhDxmFvz8UGXjcP4IFAXMqP91LQOeVkclGH
z++VGYexPfbHqp8tZLNN0Ng9f5lcp7lxG5dZHPyPHBun9J1cmvrb8PO5weX1x7Hxf/4/Olw0/E/c
zP9a1b1FzpGmf97x/fYjvx0ommVyAHBmwDf7fZH324Gi2eovummbbBIxXPFbUI78tuPTddZ/Gls3
AtnM72SPP3Z8GmcNNELWcgAb/21Ft/Xj3QzaixDtq+sMpA0nF9GrP97NmKILyYJNv8eaT+vdyLJf
0K/yOgNZlN6xMePuDpl3945PVn9Ikly56F4LtMtUYPgVKbngRS9QEROLPocKHdrADHFFonHz0qsq
fw7pyuiAr6nKFHuImq41LdnEicjXIwA0fF2Zd9QVcHqJV83ko+bsFpBKXGRmyK3H8JmnvzJ+VlKR
pDGZs3mrkGt8KyqMIH7SD/Mb4U7LGzFWS4rijI8tSOKJQPku71gOFGq7p9ptvo56kr2xOVrOSr6g
XieR4IXOogs4rHInMFCifU5dzFS+ISw51tXrKN2+0wYlTX149PrjaAiZ/82B+l1b9g9N/fevwLZd
h29VRZMF+f7Hr6DEApQpUW/fy87wdpYxWqtGx7PmE5RFh26gBOFw0kvvXDuNfgSZwVtjyFGj/iM4
acM4bVk5jlXvPDlOJxlZyY0+mvUHpCrlmaSW/pJc2VhWmmWn0Rq0BA3xUDwVReRu4gSZ+Ngb9a3r
do9DYVhbq5mPLEb0Bz3RNyhFP7IWkMefbpJ/9hT5iQ3LA/Yqd8M57qrq1fj401OkAWAaIwmCtVaX
0Yt2/fZj0iW/gPwWZwV+NqlJRreDQYyANqmo/kuCVNY9G2SMA0L92uQaH4NnzeL2qnLYz7Vh3UcL
v2qBHn0SYaMdYpzDt8loIzTGWn+23OgJWKe+8dK0eCJUYArsvFC3KU9OgmQ7ZYNX3g6XuhtWUi25
po1BnQ6qND4qezzOna5tSeq1tguq/ME3mVKlaMFXwkIarTZesrbSl6LxAPyb9fyeJggHC7Yj7w3J
bzuiiTo21oBAogRVVDONa2L4xIWbMr9xJlyRRZ+n29z4UFF9dFDwOrsPcywI+P/jEjqNK8YwTfsW
llnmbVSJpl1P0fQ6VcV+oOJb8kFQZyemgO2RABP9eWH2/ekWLTunioGQzcYT6ZaQpHxXSd9vPdGk
ByDR6imiqji7lTadrLzlzekGcvdVm8hsy0Qg8wKczPqFTFFx2w8aHyjRUWtwr4jzreu9qeQS8f3c
P5sJkB0PjiITic4LVFgvf4Mw/unMwnYCWAW9FlRyg8oKacKPN4weg8WIJ0e5JPAM7gYPxqoCPf8J
VhsNu4M3BL0F105Xy/eZKU/Q81RfAnNeko+sqcVNY+vRvh3U9tlpTUaQSaFuWiRSAgdc2GL1YhrG
n5JPnVX42YRyqeC7P9YROc/qEMtVDz4BCXitX4Ta5aYPWvXqWVGWEzsKApwI4FqTraNfD9Q63zPq
GLSVNTB9x9LPGi0Tk7hBGi/vvl+2TYbUPE3t5dS1yLO1BhVPXbjqF1cpe/iUWv9cKbLFmpAiViub
BPKdYVTp10rNN23d0cSh+SfPnqQme2MuEvVT7iburauSjrj661v3u8fnH+fV9eOnj3MBodlIDkE8
X2/tPxWAc4sOOZZddNG7BjXIoDmav3Stcp9Jj3egZTpheW2vPGRLCkvPYqfYnNhuJmLjgrJdsBEL
PhmdHmpPH9e85ZPdLb7XzvBiGq2LXjpz4c2AK9R2bToq63//DVDU8bJs5JCYqn66firEHZ2WxM6l
sFHbweQTN20TM5okthEeVMU5E4EkPlu6zREDi0NZYbxoADyo1kGbIStw7zHK05f6jTmSBs9HIErW
mzFat4UbPRROCyY1qWIquL9+7T+ltH7/8ElId3D96hicaAJ++vDLLu2kOVuXerQsRhZ9H33jao7c
bdd3BTEIqTxlohe3hTNVm6F0eQd6Vdk7t0mnfV1iBpg9vdsV1nWViZzxgcQjb+PNJmqzrh2rW+n2
hETovP+5JC7NH/q5/4bOruErSulOo3ncqVK6E9ADKc6jOefVxsE7he4bYYzQUVYO4xg964mGodhV
3D2rY7wjaFvXRW/EjAgS8YInW24Yf0W7dEmYr1QOi9xB18UnWGHOK53dIj1+o2sraTSgU+qceLJu
2xNxgnQzb5pdYU7RS+Vwq1MTiPP3Wy/ylPiji5RkWpH+wsur8mgvRadfsK3AECwztjSe3iYfatPL
dYZ57IUrb/o0i/J6glw/GnQ3+xEP9cmkR0nZk3DyNWmn+ote5g9qozOMNDFVfXHK7N2oS0AWcSJ2
+az3DL+Y3DLK14/kwvah5RTiBsEsz5K/vhAoEvmmf7gNEftSMwBrs76Xgz+VDZzV2FqAe19ILRhg
Y6jcYP73s5mY+HazRC00U/hKqQ+WI15TijVvCKKY6GucSau4RBcDLRexYlbs27RgGrWUaoqzXcnS
EohPtR5aZFA+d5L6dZnV4pHjf/iqz+b0OaZMSEOMh6UT9gnakg3c1OI0Ebe6gnS5cB2YFZrawiii
Yl1oMEd8D4Ti1o0VES6ycXbCZDfBLozxfNIvBf5oAsVaW7mDg7zMYT+q4wcBixyReXUFfeItE5rs
NyZ3LcPV9FpyXr/XZk6H517kW9YZ0xIKPZUrz1ietQbvt1EDi+H1JKQ3ZdwQCHm5WDMdzQ8xM847
lNQy7EgQ3Ndapm4lY1LFR9fRbmRLvN9JFygcAiBQyRPPgfSpZ11R+LKZDWShaZk997B5WO7lrR1v
0aipGNsNTgO/J4EJqJmjXZRpvhY4naj3qoteWCH2N+wkOQqk4WLLGkSCi6Ufc468guZKxUjd8eto
GLkNwLbIKHDt3jTDAufMQxwP/S5STZ46UsuMrwlhzEsQa3aTH5RhuJY/3nIXD6RariTe6q9lUXOu
Dm2JV46TXQ2UCqFwbM35fuFCcIGd1vWB9WFSBxZd/xetlqnL9TTKu6xikOBrSOwuHbXldlCQQvs9
69Zv8CBckpSksmLkwvgW27cGhKWT8wpXDzAprDes8buIUVuncBWmLVUm47kuHHDbKL7VRGqYGrL4
hiftMmCqSQOLsjXyZxIkAVzhzYankJz10pkDHgYen4y3yLvvN9J/BKx/MzbTeIjw8PjXne3u4y2p
f2hsf/2J3xtbTcOpAD2S/pWoGNrYPyZljMloXxlSMR6isfmHT8H0QJZc2xzcLuySucP+aGtNjREa
ETC0tdfzjG7435mTMXP76XS8/gkqL+uKujE12HE/PidzLWoxP0b2jZWYyi6G1NYegDAtOqoobYEI
zIOqzI1qLxgHFvcybSzvK6iNzwSH3L3p5IYVaDWoSVsTz7mjpAfLcBDkFYDGIr+pbJeJsoSRHiqw
rYeLUugxYvaYGMRHtWoj9kJTWhiA6L20h6UAiOrG0ROvZfBcuOu0T6odrFYOP7BUQblozLnLwkSF
4lrrJOXxv0LwdJcjw0Avps7RsTAa5myjPmwWe2r3OtGuH+Sqvprl4H6YXq++EJfhkBSaNq9dmats
jUp7xyqDHVjGrSnchNWHo3fJQS6J2KpNbZJc7Co3yFUiFAnOtE5Ul/or6LA0TB3Y7VFjgWShc6dc
S+fsFqGV/jwt4miORhNqqcDImybqZemr+kKgbhWi/HpGZuk9CksstOh4AhrdexbCtYGckAxoTOUd
/W67NcdOv+nKkk7PNSLWhSmwtqmed5adpCeyYt+8obWooJHvWBiODyBUvE1RKxMTcifaLZFlrPNK
Kz4BpVBAZK72eS1cW46ert56evo5jnq38kiB/2JpRMahwM9YvjQucWxl4b7q+pivLIeIW+HWz2Va
PrOHSE+QIIj4TebpJRow8VFo1yszT53Aaq68QJyVE3bscrrueFMPzqAUpu1HatLsrlfkYzv19pqk
cLBu0VjkW0cfWx7CjgPFC495WCnTZGxUWs0lbAqitn071+KLmWv5eVl6eRvNiRok0myPrF8RQ6aq
sPhbjHrlgfjeAJmmXC4Rnd7jvSyOVtksx2SxjRPQ4mwNCnk+z13brau+F+/oOwvCMVWDTX2uNN+Q
xWZY+WZT25Sw5I6djNKtILP0OOCr4IC255gE2EIJiqaBuK0NzDuXsXEO7NyT2k8HR72ZSagE5MG6
yu8IJK2YWE6eH7v9+MSObJxRei/6GhFzuwQCc3qoxwnRH4mOsk0p2aEi6vUOUwlx1B8Av6DNoo1Z
e7M4pi0vCiZnswcB1z/GuOdLhHR68q0eZb1y3cLDpMeIt7OUD1taKk/RJGMJjtDEBygEUPS6V8Qx
YlzTlFXvmYxu4jE759BEVXouXRcxCMiYrxMmyLWeavZ73kaSIrFEeGxPyC6vdgy/04b5i1ebBtOi
yAGHCrRuZGkWB1U+L4d6VtCruG5U712bzHripVliLaMuz46F21O2XhXYtrguZw0035ARLwVJohtS
bcYnK7HqOww1Cdq/iIeh48XIcxtj8a3ScxE4ebwlm4hetB4omQMega0vWRatIBVkG4DhCMdJOnuc
RIvfnJ5snVhk7CQY9/1uMKMTAbzd2bZb1n5u98AkyL54xrjtKkPezqM6sy929tbIbe1nCD13aVTO
W3e263NW6sqKWOIeYXnjLvfgQZtT2U8MhMh0e01VrWXOl0f+OHfzzl3SJNpVOOdxDrXYgIg+N0Sj
nkpHWalVPd/FZtsdF5Z+AYenetOPfN21VSVBVSIhndTWC2NjVney1T602bJvGrOtdro26buyH20/
1RCwCHIvmBxG8abToySM0uZBcZoloiY3hnvpJctnqQKNkYqzoCQvzTvAlyUjQHhz9MpEHGspgmtn
hJSSoiGmu5QDMiGSeapCNddtU8WUhJN9UgVg9rrmIPKQFYdR7qFyq9VkuzQzVapAMt6ZMCORx1v2
Cw9BuWU1pHxqWasgeEuMYEHl/w2mEkJvYA2XHtxn0CCeocZR32JZxquWPTcWomnauFOv0DlRrL/Q
VgzHriwuPeBj9FegKQ126Qf9aoaTlYWIm3Tcs6ql3m2fdPm1zYrkyowRPZVmnQa6gX6hz90pHJ3E
/ITWN61mR7yjdqJZ48yESpzPSdDZlnIk6LyFBWTNz41A9mZqjbzY7uyFg1HbL6ObcG8YdhMiFSt2
TBLFqQL1xYEFn2+2UvM1LyZgBEB6brQIfYRUa+1tLmMzxIT3GI0c6fq86FvMu4DhVSWy7pGNiBAU
KegKr7hIVdtRPdAXdJhjVrlKsCVWDMsLnXS6m5s8fsaRVwbZyIJnAbx0zoqeFAmljecnNbbbvWe0
zj4G1oFcLo+8LeemwqxHPWKEMC5SjueRZBC/LdSCOEV2zRbXHlMJvdxHNeoYnPQb4AWY/mWc7DxX
ueSLx6VG2Ax7HyOKA/R37jaFwbyO3aFY9cZYBqobHbO8yTe13Y9U4uyIKolmY25KMNfMmNfEFqSb
eACvoYuiXSGZKqm3O45vUp3fklTFvjKp9kFOvfOuQQn+2rH3vrH67q43Suteuuajupj4pL2oPc6z
4ezIZ5cbd3TGVWs502NfJuPessurkGfYJZnD8CLHATeNCwmisnBsXyhxv0/1aCQFJzYvPZngZ0k/
Fbo8uSYSv+40lAMvylzNR4+nMsMjLZqetTRVtoWcrGPZpNleT611bWSoeXT1NrfNJ4HBhp1+WazS
Cv2Hg2P7wXPj5rrwb28bd9AgPzbGWm2jTzePOQIxAWzcHtXbTOLQtif36piY5nwAkRt/mTxkSk5P
4l0jizbEKCO/WdDUkrJCIIae/D6PeAmDlg8s0dEs2ZlxwgFUreAhv0ZQGn289cktY71jMTN/E7Y4
EuxtPhZtXu1bMqJW2EenTdqBPEhFHr124yIwXqTdq1DwcMYe4Xs11K6dM2cjXKb+9aqaRS6A4hjH
kZ8zfKXHSd6U0VrCDvep77iZ3Hve4jt5XBzEcHCIBoUXWpfTjVnUMZpJJGksIorHTLGre4qq/FC1
Lo96S6MhIojVzW7retAQx8bNTYH6tLSNa1q72p1mg8SJSljKJsnMcq0menx06MRWnZ6N2zjK0BoC
r7XPrdWIHeYUbQ0AqwuXLLOC2ZxfQY1kQe0wddzMsyZvm5kMekB62h4ZQ7W23Fm8jW5EwnXfoqqI
8t5G7gCNnRzZpTVD0n3FOxF/zauN7VOlzH0rYy8KeSFk55TtOisrrw4WMtd3SH/coMxy8BKyw8wL
ZrLMfA2696kReg6qFnQBcgyGEYoZf0RDp4cmeDoeaTapO5anikueZ7fUvcGQqoCodVuu1ajhCTpH
2l5yDhCfSLWZsErYosVWv7kOwsEBQo0/DqCRa1LlVhqxeT6lR7fqi/zOciR4ll5dxCGKejVoKz3b
qXzVr1ec75auPlo5aL3xcSw989l+7DGrKH3YzgUi4taJnC9tQuTPWhuRO6VSvXMaHkg+Ub4Z4SyD
9g43tsDsy24XdE0RGMA21lEli0q7d0U0ZlEYYcCq3/E5T7bpl1XhlQ+OIOLX3EeWm+aHQbhe/TAv
E59aPXwIRWHCVlEp+1lna5LVdKE5U1BhPgstL82dcEliorWGKBtgBS/is7EZMswer5AawfrCz9Sv
SjyDqNanZhctEXh7bXJFqPZuuh8ntz21uLzQrNj1i8GdZ+QLvj3CnU8ov9qQlEl9g4ipAQPdiIo5
mqqdyPNxUfaSz8O0sQZfMdoPEgYN9i/L/jCLpo/wAMjmEFnevLKk1126EpNyZmO7VsqmvFNnfMS2
AfIYH988blETstlm6BNS9elhbVLC6HN/nTml+dbuCnPlFJZ+UKse27XKJiy1VGPlMjYMLXsBdeMo
/H1q3tSPIp3MZ4g9UHd6AukcODtXwqNKXBG2kuzCoIY1WTEsLyjgb+PM5WNVC0/cC3JUwymL0+gq
loTD38R4TAaQSp1xlfT2WCtG8BkNU/TvijYqrXGX9QzP/L6pyr0os+whdovhZaD0pGeCLL1UMr4v
LdmvwVy1J4zf2QapAN2XBYv+Rolw0PnwaxlOjo26g43X3kdRSRIRIodsM0rP2jGcri7otjs/brX2
icRRtmKN236p6vgpYrh2NAHtpLhfYLoY+nVrW3nAncdJPThe2dwTatRXYRQ1lXMaRWLeVUn75siu
QGchBboKJVFlAIubx34qYxPreRHZt3mxFM8ZotpH8nSjDTsY4CULEkkUuNPwmKP8/piIUgzwDcWH
voybkFdUrbMu4yZkvo+a0UaX7NN6UOtcox/CKLHmr5Kqj4pfARjT1WI5t46LBb7yivTSxbjoVFzu
pNJngHt6V4Exj/xsN+dmukukzI4WkOhdCav0prDoHBxhczGpytfCreUjOJPI8iFe8OaMhUNDtfIF
0Djrc678Gf1v5shbZallWIxNtBn0qbhU1zrJkFxXjNJJ/sJtuo90og8bKl/2MF69rbJICzLaspr+
81rIalZ3tAyK67RSresJFq+8pZ2dhMsuK9sv9TC75a2WZ70BV8amGWsBgqmQ9BmPBmOCgHhGd2fL
D2VBs37WCCTY2kmNvKWalOV5qEQjHuSsZDxflYGGdziPas/6Av+CAxQH+k8n5gMfSee66zpGLhMY
vVbDp/9fpTn1iTko4kbGYhMpTvuA9FM8/Wn88092tt+VPX+eOLvXAESiRPADI1awrsKIPy9+mlbM
WWFo8w3AEEK+PZKUNB1hNUkACvqjKH7VS2MzZfreyK21YnZrK9FWroMIaGRnVgOFm5SNJzN0nenm
r1/cVafw314b+xwMyA5AUt388bWV2tRWaqTPN03T3TgNtSIW5envNo//5C+5cnoxRTN6d37+AHDa
C5reab5JdWgM/M9WSA116l8XVP8ZSf7tSJLAmT997f/NU7+rPtK36u3HoeT3n/ltKOmavzgsQ5ja
M0cEhshV8pvYxnV/wVDpeWjm0PCpbC7/ENswenQsZH0qGgkuH3xRf0wlDecXTMPq9ccQ93332v8u
ZPzthkED+S+lc1woP15AUBMRCPKneZbBZE3Xf1I9jHqfpDIRyi4ypAiNtijerIxltj/CcSLnT1KH
+ku/sLIe2RsEecza2U668iTtCA074NUcCFs6fTiM5uASiwrBeAZXIvZy3Gf8VBkKqOTrspLVa2mh
O1BtTb/t0tkeWGV3xomZIStxsMCUteA57E1qu/dOlxeXTozTrTq9lXWHzqZP8qdhUruXOscQGMip
YGGXq414Yx5YChTwCmsexYj1KBQeZypqCfI6Vo3d5l+xgPCgNboSqfyid9EKQQ/cdIYVPck43nii
fAEDQgqepN7sdNdcFRjLjAAJDDK6zM2MTeuxuLpGhCRHI3Mmd2WQreLgdigQ2UEPrt8bNEsvNSKA
m7FfMPYbRX+AEDO/0+NUL2w0rQIXfLwcKLjbu6XJ4jc0LQjCM71GhzuupxEWmz2ysBapO+MAF/WZ
U74m18UFDMNCbHawSqb5jWuU4s4sMBs3C9D2vt6xtRiZJiIrnKoRuYa5bGY9dc4aeD8d4WX5LuB6
oRkv3bNtadRj0HLujYWtIODGfoUcwdhGstEKzOL0KtYQO2EGqe+AFBzyjOy1dj9JnEq+GlusXQhk
cI6uWupV0ClL8WSUzXg/mlDhs1HDWT7mk/YldfLoy6DQGDSzhd658pTjLFHJowyx/Zogj2AWkTzK
WBufi3xp2sDyyu44k7B+oMSeyD/ghKYuvsZvEBGb3E5mVawaxlkZElOPJoH5/3QqFNFd9Y5j/tYu
WbGKe9FaGyBoPNL0bO5fCZcBdD9HMLD9vDVieD7Y6rcc6uklaXLjWY/L9M6TFn8bSqHuXkPMvx7b
xDxoejapfjLWyRaTWUz7XzehPkztdl606RITqxHYZSZelCru9oABvU9GUU63tlUGEL5mzG4K7rD1
LtC7oRDh1agJJ4kN+4wvuGIa6EaQRr1e5u9mUxveFZnJSlSF7uYhkGI8zKaN7zF/ZAyWnB2R9ade
W5K9w3rXW2lEyEDvr0zmYOQkhFyu9YNrtBhBugFyoYKc/qjVsXlqJ3OsVzzmm5uMB0Xa+3PJXf5F
VFp2jVSJ0djy8QhKpGbv4STi/+pKiwlsFt60ZDbDII8Y7WOlMpdCltOjgtqWMyPWaJJqdMFzayz7
xEogRcz2WXOzHD+YIwPch8xtkeDcCxba06oHt/oSRTStWhFNReiM7AzwGes1c7jeuh+JzsVil2oD
3tOlDZIKZwJudXEcGMhvIL9bfl/3VxLCQu0TIfh1DSZ5HffLJeqZ8uIbnopHEc1GebTHQc3OTtrL
wgvNRo7qvSn7uYRR7diVhW26Vbbz2D2ZBbFSIJi9nBLSmHdGN+2nuLJPNQ/yTTmQllOIQm6asVzu
2trV0YUVDK5cK2b02Bd3WCAZrM6ZCMw8S9eR4RUrKJtliIjbLyOaHBjeN4BGSZMcrvKdFCTIngKa
P8lQ2s3oRO3KS/UXm2LVJ5V6n2W6PxLr5CPVg0JpK3Mg2t58StiF7SJ2C4HGx7KGxNvfpqr54o1N
HM7kLq3qeVJO2G0junRO62VUnysg43QRSPzz5aPrJ3gbfIbRoB6yVB+WgChmda32yaMwksovsvoJ
e62zK93mnZiHYiVS/aKiLgojFHux0d3ac5adh7b6QuFL27QcINapaxjk91NqALkQzhDM6sLIbcZd
hhWYtHGGnu4WsnbOaLIq6BT6Fvd8Yp9aZqv7zugPeCHxT3su3jVjYgvVA95DGe2ooQOvak9UlZny
9hr5QnPRn8D+mWt7RinJZXSw+baPatzpjPnG6qKShbSBra1clUhcTRTfNwv4kIjrB/Wbm1rNXbss
3oUSnEaAEV1xlytivrW97sOpE3Wfp7F2kOQYrpSesho/j9Cux2xLYKnL5ffgqLgDLc2qMU9a+kqS
E4keOl5uCiEZCU9a9yhzxNSKxRRN99I7q1Nabomc4ec09Tdlh4GJUWt5PxVRdGfpEXryEW2VVavY
0/mavEidw1w3krdCRG8JfJY7vXHmsy48cUhRlF/s1Kvux7kug8Gw9z2roYBsa05+RX22eox1lsI/
kkxE8Ip5pXruvM+CoDoXWUAgR7GsUZx6a6TnxTd4KdUNq/N+lAgNBxPpRDf25g1njHIk1Myhp03K
9mKhVQtbp8oPhDWCOiCeZ+OJPnk3i4J7i+E7zNl8vHARFiSlqMUZejwNUmU7K7ABmIA09eyYvYld
OUMiJw3jXLiGFyrjgids1l6tqbOZTyv5fYkhC/Choz8PtOiwD8DpcmUkOZGsjC9hATkVYVg6flK8
Chut6VhhTLa3t/p52VZuKnb2wCNS5NLeKeActV+Vs/+pk/+2TiYw+C/r5Hr+qUj+/gO/Fcme+otm
OQ5xqj9UyJ5NlqR+hUM6mueQ10R795scHa4UAEHNdUzi0q4F8j8qZFP9xQBTiB6dbT7OF37qp4r4
LytkA4r5D30cUa+YzG2qdw/wlGH8pG8j4WeYKid192pbioMCGAPjo455gnD7D3zmcjeTwwe5rbDI
aiDgKr8xjLJ7yTIb50bk9MoZmI0a+0mzTGfTGKKnXHJ7H9pUiPdkYANMWB3c4QAYvwFZgWXhegSi
t4pgVj0t1jDfjV0Dn6ED8YsNPnOLj2larOPUju5TImqkubLoWP8PWOkWZiCMABH57hKPiQWj9WKV
ob9lqVt5FurB0rA/CMAoPivV2cVFIW8yT0zPQ9qaF+CbowzHqYm+DYYs/y97Z7IdN5Jt2X+pOXIZ
OgMwqIn37qSzp0hqgkVKIvq+NXx9bWNEvKVgZCpe1DjHEh0OOGCwe+85+1wDbzhjQuNFoNDxviyh
3bwCqxuf5gjkkKU67Mg2qXqrIHKbZtXO3k3N4JUtv7I7nvRoPi9ea2JMRkH57hWGcVuVKT1sbyyi
q9GwYP45NcOBiLwT0DWV7Vyiic9Spu+LGTC9os294Nw55DLsti75Li9QtaN5TfiEv+88FztzUKCX
UGYcX7NjOLoV0YOHZMqjfYRH+YRxadyLaq5twhMKeV/ExPXtlzLOPaLmYgsks2np3Agm90genCr4
rkyBjgBNtcfUOx+HC94DkADCrDkNYQZdtzMlrJSqIkWumYMLrZ3iRc2rbIWZ3r9y2K/z4h+94W7U
+SsRSqZDZoiOKiT0+3VA1lG1Jo+lvm9y0v1MzzfWFZSo2yrIiRs3yIy4Nmn5ipUfLek1OtyKnAbm
LM/5QPChHJzevzDjimZPvKh55n3uBWw7ZdhvomJKAaWX7TXjsXZN+lKDYk7WzDKmmXE5gtf+RK6f
ziGP5+jG7+t3okLUACZmaQBm+Hb1PgHwdVb2tOTTCnh0/61s2XYcUHXmX8JhTo9IkJst6trUJtJR
jq81ee03cmrHTVWXLuGWdgvAyW7snVkFFF5zYk7XS99F6ZdGZOE83i6Gn1RE2S9oxPaeOSZ3ExTo
G8bwysy/8+si64PHTmgK4FmnpBd+ichVVcmVkF4RXkUdY9rCrGirOf1IM3VCUqpMC+4Wxwg7nJL5
cu90c0TUCs2jdW8SSXoIS6AqRgW5puQJhXJPFpfqoVV1BamNBhJ/PKXMP6NsWnmlCQ8lYHbeiboA
DWSGOyhvGmYNpJ1UeSK7I7vY5Jl5YfUBnWkBK2uGlEC35kAgonu51MBMlGjhGQuCZ+TccN0HgjWR
EDiYfkss4USPlo24MtxKyU3XDcAlyaXf4f7qT1bRFtskZQNmz8F0OQB42kzoTvaNS2wGqoWluZBd
M5yYxBR3uPEcMNmVdPcyLdEABd3tEvNgZlX6vvj2I66Vlcz97DtgRmeTShkjGky7B2Ow8itUmhjn
Swxryeya9yDSWbV85gTUJQ7uMUypa4YK8SqdAKiNFp3KcchuGA59CZw2X0cLD7ZR2Ye0j+4I04y3
BRrGNZbmcp0mYnRX1J/IghfJSDOT+mpX0wOq+ngjRhUcvcpZtlYumUFbqXUnayDpLE+gzZ3WPaJh
KLYSpRY0dKcbzq5OkWl0ngxxn8uTDcMP+SvYHFLJclDFJNB4Q+890GMZLuqPgJog6lhT2KawViY6
w0YsMwiwWCfbiIynN9FpN7ib8x8AIPxDpbNwBp2KM5k6ICfSWTmhTs3pdX7OhOh+zYCgucLtm+wB
zfoXGQ5/LEzk0kSk/cw6jQeDQw/TTUf02DqtZ9K5PeFHhA8Wda62Zac8qGzCyBT9CPzxbR3+Q3ri
vEYuW14mbtxdp/C0v48C6TexfyTl9WQICZ0mlDreADibhCGqEf8m/ogdivj5n1OUW5Y7MMjV6USm
zilSeURikc4u6pTTv3hm5Nx7QGNvYVhFW0XneZcjfzmPS08qg3AgE+U6F8n9iEiy42S4T3Rukh93
9quts5Rsu5lI+yNfyTfrjiBj17wmNDNbz7gueapIZIo+wpkKndPUj1BISMIdL8lFDg9C5zlBBsuY
ufgsmYQ9YTJOD4nOfzIy3MerbPS9daTzoewUNTYqVFKjRA4iotBJUomVh4/xR7xUUZM0xfYvIT1R
509ZI0lUnQWxBWHq/FbonCqU28uDPZJdVYcpRKv8I9IKLO8jQ3zrkrjA6XKZKqKvcilS7jedhyUH
UDg6I2vRaVlqIuBgLVUfP9UNaVq2ztWKPyK2WJiaA2/0+TXWCVx27GAVw+0zb5mZM/+BT7FOuStP
btvf9nAoU+pz2+x7wsBIRQI5QgmTiWdlRDAZ0MO0yROmjbCkaKnkwJsoE8xplwoCL5iHodgOJoIa
aJdzsa3FvHz3+1Fuw0xRBqPL98BlOFQ4bUvobhSrYT+J4mEiB2hPPFq05SYNj/yU+WYoy/zW1p0k
twTkFhn1ppFtsv7Y9P13f/w3+2Mqe+uX++MnVZHIHv3cR/79b/4Qt36k7kGok3SKBf0s2tJ/uDa1
7hXMMeBWTGwfLeY/dsmgu036zsTweI7E9P2TulWgbkXsrb0z9JnZGP6jXfKnPbKewyC6JTzeYhgB
75V//8mAEw5QI0CfTVdD8T3iborzt5+qhX8z6fnUphafD/Bp0NPONlEnMwfwoTzHLN9D8MowJQnY
IXz/9aFcruSfNvwYHslQMNELO4HrMGD688koszNzN3fMc+rmSqQ1wkacr7C9A9/KGvdrl+pAq7hi
JycQt9IAW3D5u4r8KxTATVR8xxnge9F1NDgxKrR92EZiT2Lr8CPxgU8Ul0PrdIZzIWS9HPMuSMP2
ASSPAsfAxuRBNf0O5Kp76npAk2lTpUDcyAFmEbBKfKu+3br03UbaQDTvRtJjQVMhZ8juoaxqlax0
ytGjEVH5Rb9i7wgJqRysU2vWyaOa8+EiR4pMwT+qfNoVv4mCPVJRNwT/LVc+o+vpq1EJcGoGDdGV
31vtmtmTY187KNwWKFZBbNxPwkjw0NtjhMOlXvcZs6hw7+Ut6uL/rhr/G3S/Barll9OnM235injb
n5eN3//oj/ET+nZE7M5H9awnTL+vGeR7EvP1WQwv/iVhCqJ493zN5dcH5/P7+P/+H1uik3cs4fEf
WDFYZ/7JcuHqhedPzxiyYMt0EJcSNYAPXXwaO7WmTJsBj9IJuSzShjyP5Ih/NQ0tQC7SGV9EVHjs
iN3qLqmVbkRBcG38QpjrkpSorUnAzH3aZwshxtacXcc+lAKGn8D8A6/dox+0Tz3JNeBqSRPeuP6M
66YKA0eLi+DFKfrTFyPydLqEIKdXlZVf1gjybvTmcF+IIN6H1F97hzKoX0eFEW7ww8j9ksTtEcS0
PDPfAdmzdAj87IF45FUx+daFyi35lAwW5ZpXWOl6JpF4rRPy9qmhMVRlFd5VDWKzVWJM83EQb1m2
VK8wJn0yTe3QpoT28Rc7vJwnVGU7SiV5PYUz4XsmznjqUYxLR+RgzoGtpvFtqtrm3asRYNpp6R+p
a9of0cyeh4WxNm+SuB72vU1Dmg7bdEoz5ugrlaUKOXJq/UhFBe7QpRUNutYGyqcieRWJMrro6sX4
VkqmByvMn9YVZs/yqJIGfdzc3KVoovZZ7I+Pcd3390HQz/DqMMO/OaEXPYOYyQJwwgDMpIwQdy8l
lqTBL49gEz3sfyJpjzEbeA8MnNm+Nvhkh7XlTE9QAUAUDWX+xr6sPwRL0u9MJ0m+LYJstkS018YS
uaes7esTAdULCuocQZLrdTtv9jtr0wKxo6eO6hlZixVlzyAU2WJzlQY+rTC6ndXZ+YWiul63VSE5
0TmA2GSGwyXvMOOQuiLez02YP1SlEz9lfRJnAAhrm83ZXFXbgpw2E6qki8AltuwMMTw3IPxjNs0M
MIigGSrinFaMhcJdrN16eQTxmWIBz1i+2Fp5Q7P6nYkfm/6aEAJaMnnHPCGNSbeUlDcObLnLCK/w
xqUsX1m0ds51b6QgCWxTrbNiQmQIpBXokYuT6kvoEZq2CobIeUMQoac3tQtELqcNWtWiOCz1wiAP
ghhQL0x6V0vhBrdRqOL15BvIFgsokWrcyNa9Isdy/IaBMTuKFhbplEKA3ozdoAA/xvPFQmx9t0uD
vnwMqjR8NgoZGScwz026DUrPJMVUdAMJChOdD7bR4Ralu/nSB3kIIaxshltzKJuvrRLIsuvJfM2Y
lcA/U7266+g6+wcH0hudLnRoh4T2Er0de3b0nj9OVkNo2l/sUcQXjYidN+hxgtEf1Ido7bVLfqBN
5BOIIbwz4isljiSiBQ+0ZipAsDgoAazTzMk3ddRVOx8H/6sbxcEjHOk3QyCXlzWzaHOQ6odbk/jO
PWFWJSbRsGRQB69qnbcp3AMAq+1L78ELXAFBr4/o7fsNlFQA7j1Goks6SgAQ+/bW7EhfXREZ2m9B
OjW6n+QgGauXNfw1EtNHytvZqRMdBAZTa+qbU1aZSOAFORCLTZ+P6+Ck+wp5OoQwZs1rI6jFfsyd
5M4aDXdfJSKbkb30IZpSrxUvVhYHoNVZUUdLYDAPELTDuunr/EgF1VxBVh10T97u71o/cbiwGEaf
siSlRdSY9AxZ0UIkxNGM9dU3pvrr6Km6BWvud4dGBMQ3uUJ1107XGt8q10Ph2JnpeKMaxZQqW+IA
VVWKUCxwnHFn+HHzVU5q+tEwU3tRTmme0fiFxbafOrgxtssQZo3Ut7mOVRAiBLZqwqziKTzGFraJ
tSnq+yij4epnwQQ1mHqkwNi4kZQojq5ViFLNbwNdv4y6kkl1TVOZTkOiWvEQle6w73Tlk3wUQd1H
QQRoo4SATZXU6Hpp+SidRl1FVbqeEh+lVa6rrJnMZSouJ28kWy+nnerkafkozJTnlFRpvsqAJq/i
3yq44aOcC2eMVpaOaDbRrO0YerR3ssjFndRRziyLhDrreOcRyTjQs/KuCXz/bjC7kFlVkoZfJmzI
z7YBQX6FARk8mo6O9j9SpLuJx8pP6vJGDHNxg4CEGYgOnu6TzLkKIsjcABuxaQFrZ9nmlbeeC0Xm
ng6wBuBHlrXdEWudBqJ/HmRm7GAUQPTrdAD29JGFbYJkuGx0QDasd+uMoZvU7FYHaDt+K4+pDtUG
DOYzRtJR2/ZiqOvSiIZi3xtNdakIeGbIU9f34MtpLnPi36A80yJXrYtHhIbAHDakiDkptKilMZZD
ZOYK9pjCJEMIwLbp0YdniPawDCTmQltt8Y5xghOUtuZNk6NrcBvLvg6hnzgssll4Ny2E4sjUOmNo
jZgdLzTjlT9UN9HiJThnZPmAys+8DNKlPbBcePu0aY3rLMP0tLWsiZyGYIkRAjsJynpQf+gF55rj
iF5hSPXULU6ZaR+oIDiO5tB9acOquBlNdzzwPFEXkA1ICkqN1BGjbDQihFRKbEiCiEEj2kFzOyEI
QAqT2phQqcm2sZuIQ9rkzjXYwpAOeTAfcZDBdKnRi5WB/01USfDN7GxUIW7nNs8JjomveO6yY1cZ
9b60Y5LlkpGlhtsv5iWNEMRd60pvl4xpdgNWe/paIwjZZL0pX6wq8a8tVfLkxXrRnLDR0wOfJnfZ
4g+3qvtSBc+JVUas2DH+hYuGnqKJYNXHpzIWU/CSGGF279KcaW5k2yXdgeBX7CWLlJmL3JrG0aUl
gYNCIibIsFnRHiHojhc/V57gJXXfNhGqHNtnyBhLb1cHQKliOADhOo0mLOAWQP2+zbviMPRG/OzW
tpu8WpJHfI0PQ7jbdloA4a8yeqiLPJvmPI9A86MMgMWJW9ZqQYyPpTS6V8xTL+x95ycyAMpv6Thb
XwICJh7MJqpPTZM8NBgvt4XdFEc6P+Q6D2OB4nm+k/nCjGN4d5L4Ne3lizdMw5tddewgaEHiM3aH
F+9DJ+n5+Q2eme3kFMYlP4618ltidcqsb97txcWI0tdNBhQRtDNO4yHJD22l+lsbl7NaD1SGzapu
IVw/IOptt8ViLbcxsYwJnpzJLYzVf0uo/00JZQZEjP1U//9FwHdZDTBKPkv4fvurP2oogHnMING9
kHKj54mURX+UUQ6OY7SXCFDBz/2Wjvx778W2/yUs38Kr6zO/pNSipfF7MWXxgQFGOWaaFtZjO/hH
Ecg2o86faykqNht4iMMEFbGgxzjrz/2KRLXTQDgFyeZlCB82TQ3zTsTNcvapfXZVk/q4GmqICZ3h
hQ/gk/BIFGUInTIJT10LHcLLQYZQ8Jf7zFkIqR1N+Oi+nxkPfg220osJY99WgoRPE/XAtVnC10k1
f2aOo/yLAw5qW2uOBzKokBmIgyq+tLxx0zZMU8xIsHr2BWs9MSXyfiCH+W9UsLr785PUliugkWQw
myxE19i1P3WHUnZWYzXC30AANt8wKAz2kQKXY/W9Pi++90+3yM1vn/xzNqNuZ30+HtGmtgNy0aeH
9ql6hWsv5ijL6uNHyit8zzc9+tA8pN8bpv9RoPmp76XPzLMt5n+YrANaUp/ObKF3TIkpc2bMhApb
aUoXSuHDwZ+c3OPycPYqTsO7f3x6nsPuwSSgj9tUfOrmpcJCF1V2+XGQMUZVQ8tQOpoG7maYXYy+
//xormNKMsR9pNLagf9z7zAK/CkpScI5kirjZueyLZYdombGhQP52L8+1kc81KdfDvMJB/FsEcAJ
+HSwGXdUjBM9OTbxnDNni0P2jk1TaDSzyQwYG/r10A7m5QTI5IBtra+3SUdcyq+/x19vIM3NwRot
PG2Q9j79rLnZeaoYSLNp2ADEm7lT3UZGYfgQyBqZ168P9td7iOYsfE7Lp9vi0MT58wVuG4KteiI3
jrW5LLeVT1x2b/AE12geY+xSCZ0/rwzgbvz6uP/uJHW/KDClDOhbf1qXsiidyM+qU1JvmrEmUZoM
bHuYplWZYET8R8eiUcvnBwHtbH5eE37bn8/RoZtijjG5OQnveCRYysNaIlp1EZHg/PjrY+nP+uke
+jgWjTkuJa4DxzU//XhpQTBka3APLWqZzE1FDXXKE3v8XUz0H5/9T8KT345jk/2qWXzcrtafz2mQ
edfKak5wdJKEuMHqwEk5qmQENkKWi5OE9u6MvJMNJ4DrcIvUND7/+lw/3Tv6OzC4Z6Ej+RMg4+d7
Z2SDnRDsx3cgkGKD4QxCMOT26BwSf3WqIt/ddNJWf7Oef1zCT5fYYgnClAIN0hJa//7zmjDSDayW
0MNvQ/bmE5zn4iRtR13V7Kn3rV2XJAkYFRlNk5ojbx1OgxqJfS7n7+haGsiQSFBOWUgoXCQMvLXU
nKdwSY3fSC3/8Rf6d9+TSDq2Bp6m7f41e9QFSb94hnGA6iXfFLGSLdyAHLV1SKSbPJRGSioQ2GzP
2xrVlJ1x5uHYIUc8PA5Z5VwEfRAeUXrbV4EhO2+H2b9KN1UceOP+17/kX+9aX3A1wWW47Ejk55hU
EYDX7kiGx+ksVIaO35+zNTyGfvvr43x66rljsKLwk9HgZZgBk+3PP11iQDcLjS45VsQr3waJ7oCV
WeXq1Db3/tfH+rycfxzMIzfoAzlF/OunpU35nds5c8pyXrXZJvLDccNkeFijL84Y1Gt62wwZwRxm
7wWeerSfK7f/mwtris8TI/01bAThdNrZFPB1Pp1z3takIzRWeKBeaNXRyy0W0z6Y7ZqktXq5NWwp
3j4S1RPMl4j46xgebpJkLT7xAoRbB0DwFNBBuGE+Domua9K6XTdQTvDQk4VxzmNy7WMMbHdLbofv
I0LcL77KlzPCrxl1VdNKPcYnc6fw3YuxFSy4jN6tO5eu9T0BIuLQIx6+jEtAdhtRJwawgmm5VUSf
Dqu8jMfrAnb4ax4q8bYYbOM6o8ZMEcxl+A6yza1PZdEgZiiRhh0wAji0Ab1YA/68Vu8RqswhJryx
yLkKQvMboXv242TbdUMeGBmF6w5s1Xs+9s60KcBPxBjr0viM/r04OS5Li9mOydsQs3hXXeS+o44n
WKks2DbqoF74KFMSRAPWY+nsJ0ewGSq9ufvue3j0yrTxXvxmav079Cbcbzz9UbbLqoDDI9o2bn2r
Y+2kNem9LKiUN3MWRGdP/23nVnwN5eLKbpIJ4piX5MYDHTJ15j2Tf2kaNV1/XN5QAv60yljc1jbD
NpzLXh4fQUxJ+2SJIiYzJChoYAA/rbfex2o1mOqi7Wm+rn1zNr6SYMUdWYkZ5FWem8uBAGGuncJ7
C6ZNiPgBE7jzNLQC1olFG/7GzixPCzz4nIkmyFn2CLuRSidvrQjAx4RtqyL8ayBzV5D5CB2ObPvR
L0eUz4bFtS2gYr6R6mPtzJYMstRtDDzWbgdVMEyK5ZbEoBltQdbON2Js5utEOWO88Rwz+ZrLnqWJ
BtYXUwkn39r6Pizo6Z5IvJgwYjJzSTbLbLKBITBi2ZVjzr3kFf1CLqaCSRRSeilofSMgTtcQWB8L
9jlDrNGXKSdAHicBiyEYftrQKM7r13jSFO/Z5+51NSuvDZE3HgaYGFcIlo0HifhKm08cdY6MPD1l
fr4NFmwhc+vM15WRN2ToeMTDTYBZiFp218qoWthjcXIUflteTBGiMtR3yUZanTibdrmchkZIuhlE
TUa9t60c7R+RZXZWHG0dhi4w/8XbZwmZgk0ZznvadPaLjyVmBUIDZaFCsJcN8LyNeSFpimA4U5ag
Y2aE2HSJ8f1yVelAJON1EpXqlJrBLo5RxqFtrEBG2AwSDJwO9PWDFRig9JRnfrvGl52TMKVBRx1J
ar3rvLReZ58ZyV63M35l2lfzZlSkJfLCsXdukzzKUBZb1dXWBRPstRhozdR9Oe0JTRVr4gO0XFBI
UOjkpCRBfNfF6i2ordd6MLptahT2RjE8Xlm4vo4kWT43WgW+Gu06X6vZ56021NbXwnZOi+0TJmcl
V7FM6DE58mEcwwtiGqPnvraWbeyo+RTnBQuwo/dIhaWuZGLbZ8wGza2Z5N3JGEE/LIu8zLxGkU/p
FKmHv0UvIlH3A5FgfVBmxfCoDMeQflJkpyezcipzFRqRdzm4OV+oykGBrUZlLY/u4tgkEOX0D/sR
lg9yv+aajZJDBqFkvWD0lT/CjIwecVdN9wRHsH+oOthLq5oIuHMGz2gbFrSmnAx+VVowoyJlCJ5B
ExQclF30mUH+ne9O0503KbW1l2HY6vcPwraqBtXDqLG46Xq8Lh5PGrEdhsNWwMrI5yDg4xBlPhHT
WSm7tQRBxFJUkoPjMLKDWhF4hzql9Bm4/0jcUOUuWISzH6bRqddtbRXXnei/ePkCP2dC+uA0i5+u
Izxq6aYHLJnu3NRCUld32a5MM1f3iLsd8ZjRU0+D7cIe5k2fhMwAYe0gHwCs8tWGy0lHn7TZZD2y
Th7LoI1P6Lkw6lgTLf9lLLgxU/YOlAi5cZur1tsWqsX5jbRMFOguB6f033tnRhUpSxMiT+F6T/NE
K2svXB3BN0zIU6uB/RjEs0O9LMHVbDTyllafWttVVa+NvvEOVNAB9F/TIlDLHNofteX723pK1anp
7bNXOOIchC28G2IqLh0XlBEsDw+zTB7comeAgxsyPqX4T2OHNkVrPhgJHBuTNLATPyqmIxdlMy9h
9LXwrpxv8yK6Ww9j2nFuyo7UI9zhvuQWQDmpk70idz95uGklkiqSvhPnMcNkdwPs0MbFY6bHMG0s
TTZNNjYTtGYMzf3outzYQXmWtA/WYRFYN1GTA7BuPPtSx9mt2hqYW+g25qbwp2qfi6Xe5Uvnvw49
p8RC06zHbkrstd8T4UWguevv47G0sORNJnCILoy+lGK2rwbhV9diARuB7qciFhIQZLlVGVGTuAnH
fE/muvfiZpImTtVEF+jy/AoPPhFOygjUj55y/JKJz3DbOwaEB4imo042K3mnE/rYrstqdK+o2Ot9
VngeBYBZnXJTgYcc+/o8pUV+U0u3v/ZJuznYTRcDDA58co+X9jj5EItGOE8XVTOH53Qo/b0TjcVb
VjYeZJ06aJ4cFOM7KdPsPXALmAe1V1dH3Dr0ksCJffG6+mvBR2/bpiLtNnAXmBZduIyvonZSzGZG
B0WPvKOMl6vo101c4oJPMSsCZUnWokq3/OLJNiusbxNzs02C2x6VdkB4QhlF6uwFQ/XmmeUIZys1
Nn7AO7Ahu3WvXCb7ILD7G1OM3VvaZqzZsCALYEVBm0X9enSAiriPvRhKr/uGh8GHQOMQwPUeGxjV
+oSxCg92X1Im9cZ7I+PyPLu1dZVM7vBoROH45rSJ/xINAVNE7YjMNzMUIpfXHhp/D7R2WZQHQzrq
ZFkkzjB1HkFno58UWQHrytfBg2mTAj+bMnPNLiq6UpbyNn3e0NWwmhAZPIF8fKt+PjhlKs5EuecI
lSfeGThfmf/nwyAlu8sqhqeZNvPBDLUUvcXDuekdi1jOhMSrex+dAMg0yNFH5ta8Rky6Q9yXecDq
0y3GAyNjsQsyvPQ1L4W9Ler+VC/J8K2mNqLCwB5UQlh7b5g4fg1RMOW6oyTOsVdbsOusdj6QOB5+
Ua5lvxpWbbxbcpguQx9XlVuS0mNWfOzszMGjWSbjihDU9mtYOwnbSRGsmy55ZGMcbnuCHpHyNnfS
/hJFC9PZheWVWCRuquKLcAl/JEryzhthoaYeSdio4ggKJjWyLdFzInYuVjObE7CD5BGaJbnKPjU2
MkunWgdz8pblVkySInUy5sy+4lWpuS2GtRvk9KPHbbenlie6uLWCXYZ1hUG9PFkd8zkzGVGiuMPO
j4C1IaU1Nl7I7SzS2bxQLtlEi4nLgQ+Oq8HfW6rJVkWhSFvsk/m+kcxgrMGPzmk5vhs1Co5mAfsn
RyKGEhq7W+YT8ylpVX4IBO0Bax4ZrtbtsK/hkb8xAQoQjTm8ddgIEb5cOdisk2ZXTD2a+n5OLzNz
3mdwkYhYi+c1RTXhkWDsJynIOXJmeXBbcDmiIK2tI+A0B8bFC6IKb2azE4T6EVLu992PvjWIWyWa
aG/KRPuZA0b9RrFrVS0J46Z3sETiiBX3FqPLayKdXQXlnX1KcIXj81QYzctULAzFwhNy10cg9WeW
XBpGiEEuZLu8p030xQyCO88q9zW76XWZAmUUybRfMpqUXg8xk/H5mkERgS+G6T5WmsQoKuttDkw2
VgQ/ENBsHXNQP5vAErt0qC/m2JvQa8tvxQgUyiroamOVoyKIpmF4Wuzl2wzwQ4ID2TVgfqe1ClT0
BK05Yjba+tnJaWtM8kqhvE/svblsxyZ5BqjeMcqKL93mUfjj8ND4TbCNu+Tes6P44E1BBt56HJ4N
q/W3M0STw0gNczkMrXFoIdfxmCtB6HXiPQPbLYmVaSQ0tRhMdtJI2qNTqssJLwBjXiFQ36Kq+WDw
yuWyH12j3cXFfAcyPPiOY4IBvVHnNHRWWdD5Ym+N1mRf9H4BfREn3zjf5FarP89qsvQVY4+caFyY
Yc8Ut+eO9qaMmShdTQfWj0hBPMEtwk6SsR86ePbgGVc9cvtk05E1ipIooGkqu4mSE94oaTNW+OJH
WfjehZIHkKMyYnCxk8DV9imkyL6oKIsibvthU7G80GfSMw2ML+HLEFEghEZDjUF8KT7VBT4677gv
fhOqswHTjtgBmCi9aqS4Sg03Gbe9BvMWg8eyNDF5XYPlpDoxk3n8kS6EMKRSmZfk8S47wjZhpWcw
kdF50eSOoM7emZ3bo/5uqUSiZRQkI07SPffxqEveoK/UOnbr7qmBvEngpiHFvjbBfrO356MhbBlY
rCnQN66KCPwwPeoreAdfZU6sd9Ky/UOMUt+QorfOcKUcSzKJ1guv/KOVdbxIOzs82bFLU6CjyAez
Ro9AT2o+jjfWDulClWyPoSQJgDoBgxPY6OeP/wKs0boTkrK/0qEMnusuB3RK9WtX9NRgc2vRJfDt
6Zpse4zhFJvMepZS3gcZFxMqmQtqtG92H41iaKCMUWZCo4eMvnFeJDWckSQOgAjxFQuiME9y6cu9
LNzuiYA8TiBJ+UTWkeW2o/Fy4ya5+VwMgl8d0QTfeZrbY+uW8002s99dYP8clmwgRKNWqgfOyXk5
Bb3wmnzzq2aMayjQKm1QGNTU9sOQe+1mzMIpg4JFV4TmJYvBQIhcKHAlV87oNscsFEXB/S8W4zKo
ovqV5l+yF1lKR9FfLoK27fAN5QGIed4duLCJaK92fTZNzmVODsOVa04uWeELE7LFpXlFFuTp474z
wLDvxpRfwF4wQONxZXDbd5hHRnhZfL8Y75xR0l3DxuUst/mgr0lOsjj+x+WW32q+qjzw3pIm5VpD
Ds9WaZb7SrfiUL4tZ0+FWKVykiOqKll20uEO6B3UtoQf6w/MU3kfWYGxDeLRB3+Ivb/3an8zl554
hpe+wKB12qNX6n+teq6WKWduWJI/1Xnkg7ZqaQMXspghnmNwkdBvekC2Scd9Hxtsr8FrI1b7aDzB
rgrfF9OhqZRyN9kLH5rORvVKK7G0cXNb42NvaXWFOYWnEXXiaxgTnaLCmEfHiHmEHXtgNjn14Sms
zeo187r+GDSzgRCxG3OBOyEPzTuKA86wtCTtrzCKSE33Q0JQgjKxLqlb2idCfPgPBRwtUjW5TIRm
WndT1kOG0A+s1WXx92Ip6lcynDn0PHTjCcpWeOxpuSIY9xEGLEjFIkFHrm/4u6CFecbi+za4HRI4
EzJj3dffSJwOsOgRRdONbXgSPb9O34c87DNPYDiogI5FGez7lnTDqJLqbNMCP9cF7P92InSdiNfF
vMghpVyXtgxPbm7zzXsqH3dTshzuhe3S/GAs6m9cfRdMNa05t3ZpKbgIp9aZ31MTTsHAXeIt4i1C
hY6ryDcqyPQ1z3TVuuGmojqFV8L6GDhcKdzmxgPyrfDdC2tOOOj1PdgKgHnw08JTEllEQPg4vA+G
pzNafI+yz5fx+MOX1Mlg3cz5uQOu9nUefQ19Z0Pe0kqto23MtoI3I6kgZM6O5VU89cNDIib/ez06
4XtSzcFpdGOyBKOJN5OTTM0OpDV4NQAb7XEMmvAllToeokPwF268igb3Jq+TP7JA/usw+RuHCVMa
h+73f4ann1+T8sfPQvHf/+J3kYMkZpBkMUfaFvMB7j/mB7+LHDzsJT7vD9wdJJT4GmH0h7/E+5fj
+jT6iYrilYFk/H80Dhi0UUV4Ll1xM2AggPzhH7iwPw8VmCZQMPM5zKII2pGf5kEqAK0E4BYFQbhV
wdZVZ/R5P12Nv5/pM8tD5IEene0jXxklxZ/nFoyQ9OYwWA4jIuxs8dFCA5OVXNL/ueb/H0fRJ/qT
UQZb5zy7MUfxyq+d8bWaf/TuPxMn/OVEPo0nvaRyKN05BGkJnrglgKxZ3n59Fvojfh7PAbj6gI0h
YiHtA7Hqn89CzrkFN81vD5ODEnA0KGqSurotiub/cXZmyXErWbadSk0Aaegbs/pCdIhgL1IkpR8Y
JVHoO4ejHf1biMysJwajyFJ+5DW7eSU6ATgc7ufsvfYOuH3xSYPl3cM/juYRqklgJVj/kyfjwG2X
FvDQYKoi9ia0B/ykcMZNHtX5+uMLOzcUKgu8VBZBQpzb316Y2togQkeNC4vd6GFMzcaP0l67UiUm
5I+HOu2sLvcQej/CHfrWjHhyDzHZqBPoOhGUouwus1wunMkUHP04j34TjcUOE+L0t3ODQXWIXwZK
Jou25cmgVhJqugLzJ5gy7iLUREAcaIwppvCPj6/vtHu9XB/hory5qBxs0z65lZmh1HNdKyIoJgJB
/DyELqg0brrPdHXE8CGa23rSRiivc3zV5eP4yfjLrDidozpoNbrIeEz0U/XBFJl1rGZRG7gFSXN2
yQXazfD144tcLuJ0EAPzl7vIOaC16W/ny6hVcpKeLgIpG23nDDEUzMgxwutcV+dgnrB29x3G4UoU
Yvvx0OfmD8g2C4UZaxZemrdD41wbtUg3RJAiKKT0YskI0AsacUdRwRFxxCTKPpbh5uNhwfAvk+Tt
RYO+NblYnY+Cpp3qzRa1cBr1jSDephQ/K5QfAyFiBM5xpJ0DK4Tbht6VjVPesTtvVTS/rcEjoNix
m8Z+2CW1EI96jBcC2mebroV07nSr6K01x1DYz3g4KAwIdW3Isd/iowjvE1Xn4OUUXfowLVV0J3XS
i9bu6axV1AndGuKV20Js0/qgS8UKz3WscgjV7HWmOPEVyQGkjTdd5duJIPdYdJwE1Ny5UN3ZpjWM
09+PrSm+UhvFZuuWT6tZpScSKxaApKjomKijzNczoTiXnVfMX7Gn4HOsYxCtTvPTJhIGmUEBE1Zp
+nXrzMXO1NtLM9Pl17GczLsh7LSdQrl6U5F+wQkHO3jeaeYWPHoDsbLWrlyKexv40CNJIGP/xXAk
P4S94CWp09Omml3MUf3UalchsL6goi64iqouvgvTfvjpSXBU/WzADbZDfPxOnzJeMr8OSGyfsQGJ
dA3kfP6KLsEyoENpr0KMSr6igy5/K405xqsxzeUjMRXkEYy2NO/6XuUHLTcYAddVRYVO+rRkAdRN
lr0u6lBeguUwMBkuROoQ5zDUDNC3VGvJf+ryVLlOI/NVYnZEqSG7X+k8fjVn/dWDRPJt1LHPm52S
PMsMooQ60fPxRcyLVA7m63IY9vx4aGaU0qwYKX39kYrBLB87lZ9XjPweKbnUh8Kz2sdkmfpQcp2L
wu1iNuNDuDEsoe26dlgs99CWo9Lo156oxXZAukCgpz5TD8aghAVhCjculhHO4LkbHSz6dcGs2Qyg
z/aqaVK5Gwo3wxyU9veE5HX3Evs4ZSaPSIIMftQdJh/QGnmYHVC0gG5Sqm7TIxq5cT1uJ+kTWrgu
aOOsdbZN13IgTWGf0qElegwuLTHdiUaIu+AgZHZhRF8+wd9WdtnoAwazbgieS3dxhI9UM0X4g8R7
EHGjroTX+uDRXspiutm+qZUd6Q2heTPFUK2JYLdX0GTMAx6O5rJRlrpGMfd726vt21AxlF1bx8at
oxXR5WBasHwbjkaEX8EXs3qVxiu1R6xNJP523ZiPq4xkhR8S8YHv1UMlfUPplF1FJ/i3mWbubyrb
ctVCyLoQEH1+xJ6qbaKuMaHywb/dKK30aAV5y/0I4S2stXn8ldOmJYm9H/NNHCFTwH07BQXoy8s8
iswHygbzJpxcTOwGZIGd65RiZw3m8OzqYf+9JFr0Ti0aNegBAdhrsxs50YPrp0dDg+OnlgE7aUCE
X3fGOLwIolOuyi7ybgjuMh44/9NObluqS2OjWReDHk23Rk9NKKqFe5smonzBKTjciYksyjGN5fXY
NvalNnKSBj9iXWQ1BRitsUjPnKR9X0+Gu5bowkDfUaRfWSqpsX4DX4YkLT2Ud2JWndIHk5dhJLJt
a430p9r24aCiObdl4cd5Fd83ok9/WbPdBlrPIkRASbtjaqBbgOMJ7rFud6jEwfy1dYKHiD3XplPN
5iIfbNCFcdXEDzOHvciHhc/PtMLYXqcejjfUBPOB3zZ60MnUOkzZ1FzQNpxWuRUmzSq1S7jIVpF6
e5fDwraCkIIYICIDllyhraSMAGUgUnYizhIAKjZc6hUNAipcWEo2UOHE/p8FpbhB5x8Cr9g4YReK
jQ7hetUTIAY+s2KDo1MguS3ZBPwApoDBsuqzuxwEBIB5Inkkq8B3qMczGHzHCQCD9a+OSt1FR3B2
cSyXDFVClKGLvuqlxTX1QzolWoOcY/vv1kMcM7Xg29ALUutaqit6aVuQfyiLIBgjunW2nKUAhpgZ
I5Lc9G7GSZQ5fIRpumtTi5am7DIkbX+KqhRg+1U36RzbjXypqWeyfSJ9qV1z7OWPmoLc7WNe5rGS
p7eR/oWGEKdeM64e+6TAILOkglKMCzfJrKkLlA2CCJ6qlTou5/yqeyHMXe5dx3YzP+pArLthhk1k
WFwEk+ivPfpNFKpiCCBC85IrOxv7K00BzI0PphqDirYeNgTqkHsBMw+quNsXB1hFlAGIA5Dd0h6b
AwJY+YVVrN4BCHf7Xhtb9fko0kjMpSh7VHJbtUsq3bCkTc51x7AYf8LDOLutrwlqWcecxjqxUXMq
I4/eNUhwqxwqoF1uxL+OxaBsKVQVwrYuQhhA1CcgmetNRK4DYVTujoOo2Bu1kj0OeDR3JWmx9x5p
exsLRCTtT4qK0bF0vHzsWo/mp5JSRh1sCr2GRtWk8ujExpSTbw0xmS9a0eSbsmaCA6bNMBYTe4p+
E/SKqZavKd/wPZKP9qHN7PmRiRTd2rES3ci08+7LlA6ubaIbT0Rd7lxh2M+Ss6gEg6sTdDWUbMWP
RR89VMZbQu0ILVTU/rUvQ+Vr4dQhxVvc+mtXsf/1nDLc8L8nlV92NI1hq5q1dk0pVHmIoHPcAv6j
qZjr3UaxxuRb2bXunVf141ZRO+sJQ7H51AvFfEqterrmS2Vv4yZW1hNZGGvKirQPwrC6miNFfKlI
ptjoAm8PhNvx+njXpYUop2pdTD8LzLEsKz58bXpB5IfmNxVuqrKbh1XFRNyOEAYvHNqnm9IjuqOY
pLGpwY1SKVZNXmLHmw4dJbSb0NWiPWofOq7HuTy7GgI/xXTZV7jmxQxe79ppy3BDBzOCxQcd1afk
k92oTVrsbZpKz14Y9jsZoqr18bHpa3U2efwzXoWsreYrraH2HQ2eQYTBRDnPmrWlIonaKZvGaxaF
aa8TmXSD23OGT2+B8kPsMj2qyPosMk8AX8248Ki3Z95lDpwKAq2T3gBZVLadQd3b7AraBwMhoZoz
0FIQ9XjTOC2fbicuoVA1FVXJcS6cbI0vOYR9oGGo5NvU7z2BQsEPzZbetyRTYYU7r3roEKFuOxYc
9kD0gi80U5c3DR0DOh52jyGC2u00aLiOkI9tUfqTqEAMiPLQHoPI3aJnx2zCdst7GgBq1PJqSqtO
/fkoy3b7hmZfTUwkRcj8UaXLsilqitKGl2g/jjoos0DbYg4DgZjwKTpAW5XhK+YiF0QwskkQhtPg
RuonMsc52IM5bVw5CVBZJDL4xtSjkSs8ux9BKCLi88vWmO9Um04oJOWcsnHIvzyYZNxI36Ooe4k7
C6YTf/Q2NYA/Q/BtwgAXqLlLVGPep25IXBU09eWKbpx41FfUPeNrcmAJI+2S4h67tNggWyk3cx0r
O872uOcNa9K/T+XkElFTNvcQetDJZolyQbP8tqsnLPomLUgMya9uIx1M4bgkO7rgeTqFl1xGts7V
ipXTilqxJTl82FRUYHdhSMsYW5u8QPcnUIY2qrNhhxjToybKR8bTrU4ZcpW1dvHTKZWflPtvRjzi
W30cimXf1uzdGNilMycPQxXPK+EqUcBqteNG9Cu06OU6QsJDC9x9VkoMLzJF1QKMugnX7rAgAQ16
jaorkddYNVRpp+Z6y9oy2VXpBHHAcKL3AZK+jCMSnqNyYyc5ou7K6LsdeQPx96jrrSAbNVR+U0dU
A6FL1X2NJYacz0ht0NHp8UWc2vVtWWb1sxJlpc9XvfiGiJM+fO8gDtVQyK1zF49a108zMTpeRnBp
3AVKjFt6Db7fvMXjOd+mpDfd12CtNoh/HFr/o8CUi89vMzrYdUNBeg6GyXTbNxnVODVPDlGq4VPX
JDHbYi4uSBIwaOnklifWQxUZA93hbsyyi7b8wfZe+zZyHL/SvE6qK6ETO9Y3KV51oAnDbThP1V5O
NJhSJW630kUNpRcFZvvMU+jLCsFTXI+h9cOMzWZY9ZDrbkxNpnelJatthxvqmy3YX/mjFuvXk+vJ
b1keOwfSG8qncHLU0G/gLD6qyxfS1oqabpcbB2NZdhdx4ppXcdHKp1ISO49fdThAdewvyPHJfkrw
FAjoNB4u0Izwtnfq4lfRwggkt818oY9a6bwitXPQMt28FJITuI1ViD5HX5qcdVuz20yKNL8apVNs
kPZotLD6Pr6ulOk16x33Wa+cEj3P7K6iKJ+XnMN0lfbF5LPHm+miErPd+Z0yDmsbQ+0FQOs0SOs+
h5nhqDxevraHiVMFCnJj9gfNXUeAHNZtUjwoOS3pUlLQYpX3qdm6BF7Qss60+kkYqbHObFo6CEac
poMn42Gt9OziocqK6lLOub4XAvEG+/kCaZSBXKJ2O9I+2kEpAo5LtvI6SQIt/AFUGyZ69xFDcAnz
Ej0Dp5jB15Uk/EojRGISdvJbtorpy6gZ1de0yZrnuqtHZ1crFv3pJGySbNdXCyYWtDMpRoos70xD
G8rVsT2RCRsofSeG9NDr3Ws0uLTvqexejp5bXhjsbH+WtWqvJuCba1vJrueqz8lIMZR8J1EbwmJI
q0tyvocY5XQtrykERtd4m20/NfO03cAHatD6YU1tRap/4f3/BfANbh/fNM/vHGLBjFASuFS13W2G
j2pt4it6HEVr8OHC4KuVRXhH6FT1gzLYdzNth+8IIu9ncPvm1qHlslbotuBDnlnZa8XAYtvl93iD
B7lCGiq+WCpG2FUIbMGOO3U79z1BTcz4QHErcxdjoL3UM0jfPiEo+KMB4wZAoqMfdJ+A/bAS+pah
ROhNRueBow7fE8TJ35esFvAH3pM5Enel1iSp8FN0/DKNvDcT8xcEBnHTU9TC0BYSj5ihe+O+TemV
583DjshC7hiQuV0TpST5KB43xQidJ6ePzYekJzAx7RJeWOHF/lCyp5pi29taoAqkEeu3nEEeWZCz
m7GebYy4SATkIO1NnZfhS+VlM4iFwaVMaKTXNkz4EhkGpxgd+3YwYoNeRf1QfinnNmKHq1BvLuRe
ulNxFyaKfes0arS2U1u/JmHP+K1FOIerdKg3okuIU4GGeVNaY3yZW5l1b9aoGhExzwBPv6WlQsM6
a3cFy+2mr8l2muWo3oVhZ4NxxFBQyazaTb2R30tWXL8j/G/jeb26E3mHIR7E8+io9sGIqmknB/E9
hoYRpASNrehQjgcWUiUgMaa/ZCvnHDANR9dt1GTsf6vydyfTPlnnsv5hoPv/1rqyQwBEnkr2o1LT
VCXnsgsv3CFM11RLBiZbqz90ujJOACF0y4PaISJ9VZUNsUWGIEJv25SUkVduLFDWTCJ/KAuvRIE0
ebs4WYw8lLAeUEC/jiP6YnVmqyIaQxzUefjpWJwarFwviES0OCQ1iIlmYmT2ReJpC/o0UNCkHXj/
LXiL9mOBmG5lhjBX2RXma8odP1s9QcQBCwCFE9/XaRiCbrRfHI4gYzpfWkK9Yw9lUzmjTKR0rvbT
9PLhwqwsY2M3ZDKrGfjSKNSC3lPC37FtWLeWquh37ej9bkZTeYx49b4SSC/itdVWhJmi3gPR44Ly
Ucgl3Kne2G30hPhXW0YQvvEjfOJRel8F1ek6qXygKXHruH/f1l+N1rMrJ6H+ClYhP5BK+xXqIzgD
m9Ot51DI/7jueq4zgVEYbw2wY0I7TirNkWhUDT0Qw7XSemj0ZscJYNw0MGI/abe8M9UslXtQbrrJ
NpyOi3paWQby8s+itj13w8/2WKSfwu4XOMrRV0iQwC+B3sV2Z/UlhsETSIJH/4PqPZQp27FNAw/q
u+6BY8gZL4BAlx+Zdxa5C1d1RJ30728qj3CpYas0Pk/dtSaelM4s6MEc2yE9xHnUxdMIUyatP3l+
59oRJsIBAH2U5jApvp0u2diVC26NzhJpy2u0c99tt/r+8eV8NsZJdyexpG7ztgK50CXxLGJnusVn
jrfl4b8t/ut0/bCcY7YyLefd5PBSdxC6FEHNB+wq6lT9oFcl1fJ+SJ5jhVYLEiV1oVr269pA7YeB
77PWzvtXD5AFlis0i6rH+WW5D380UU2rRj5YeXCVNUivspL2Cmpmc5krKcqf2ivXf3tfj4hEeIm6
hRf79N1r2Fu5E6afoCjJuzLt6Y7kAueT9eT9C27QQychgPoOxMaFvfbnRXmRJgkfyJsgkcQEtDXp
qXgKiFmkoPnx5ZwZiYsgNMu0NXxNzsk08dokAVDiVgFLG6olpb0ALfRQi/Tx43HOPCbNMYFV8qxY
uY7RQ388JkJWM8MTThXMiboR+Yvi5gSYlYvg6vDxSPr7ZqPxZqiTZiMHVXtxbmAV6j2qd6UZgWNz
/hlZgiWrL+evE/jgHaFLoVg3pnTXqkCTYrNv3chZl5uUFtBObzlLF6TtkVphIviy3LQ+SIN0pGiI
56swZzNIErCBWJSSMZsrucl1MnTgjuTj9VB1lLEmfLsrztqpP9jJ/MmFLhH2J68frUyK+yovgIZ3
5WRthoasGB68GSx4sXzyilK91nr3C/FuyUsxd5Bbc3LnEFR9E3jdtw5xOjSu7L2NLyixaM9oTZ0h
Jv5akJC7kjaRx1XxpR6gz4WcLosqazYtInGwVYDVQ5GCPYvA4fqih5OtpEq3Gs3KDGhwDWsp8egx
TrrmHO9cZiZahpSEWFInqnjtRcNqdqJxTZ4NCcVupCtsHudW/eEswq6PZ8CZuca6BLsQYCcpVs7S
Lf1jroVFD/sSOHiAzq+97DXP2PPUxyAiC5AE8dAYgo8HfN/5JaLZMU0LBw8Ej9POL56Evidfl1R3
V5o4eKti0wDLuyQzVe5Cl9zkmPrLg4lr8eLjkc+8vrS1VZuASzQr78QXIpp6Je7sEvfgND33AIO/
NxR9HzCqp68fD3XmIunyshpx4OF/pz10miNsOqeuDIpeUBrF0EGq/ULlxmoi9nabJe6qpcs2+YNO
5e7jwc9cJ/sqghdUNG9ICU6mOkG2sBGqsgxaopF3zVA+RIvX200n8dfbAHNZpDQMvPAY3qUIchBs
I4yjeYDl6GmaymGtuyNo99ww/nqast1AMIUwChnGO794veRoR32X01zsYK3ZVF+M9AYMk73l9Pnr
b2+gqRpcGKBNCAzku719J6Ikr0vgZVyWVRgBdt6yopFAYbfNF2zhx4O9fwEZjK0NWwOLrtbp56uh
QRzbXcGVKeZDbChP2NN+paPxgCDwkz3I8i6/3YIwFPocm0vj83J0Y//xrhNckBD0SzcWW+LGoGDi
VRYhTnk/w5nEzZPrn+1Gz48I/wcZ2/LSnX5ezNpxMSRnQaP1h8yrX6pJezCWvHNiNHNiwfTLj+/m
+7kPGxUykEoyIJ/O00+0BW0F962TBUrXHYgVDkwzIwVC/WSY9xvGZRg0MsYCmADd/HaG9K46Jgk/
OiCIYzGEl+a+Hvkifnwx71cRRtFIa2FlBn1/atLHITMStaBlgTA41nLcQ1Pa/XZK+y5tJF01sv+M
qfpkldTffykZlYUDfTuRze94B4D3cQDEqKo8Cx/7kHucxcs6Q2bu0aqbSzpZ7QQGzccwRwgTCa81
tW/V2cmxifbwlAl+Zls0T1bzBSEudIG6ZnOwbAuICLYu0MbYXz0dyAOOQOuT3/7sg1mCbegI4Bk6
fTD0JeOc8iZIy4G+TDp56UEZKXZ8/GDOzjJ0lY4HJuuIAH/z0SzMhs9IVOVBKZ3cr6o+UDPtwXXk
Z7uWMy+sRaIUqkrAE5xh304zy8mNsm5KFqKxNuhmh/F+tNVx+/HVnFuBbLYA4Bc4lHPv3o4ygy0a
QRNmKAhwtPTOQte0OjT1bf4Dvf7f76I5MyIT5ZOxMJJOT6h43+0e1UXG2TH8tdw7kdh3hQifPr6q
cy8P0cA2kGSEbCBY3l7V2JJKM1e8PHliubfZpFFnD61fVFyrrYgs9+eQQ9hBxfIv6Pb/yjY5t+ah
iDXZVyMZfHfooX6ixobZZ0EU6TeyVHBQRNs6fazT+Z7levfxZZ6b8Bx7dCb7Apc+vZvAENCRYV2G
4VpnOxi7zt2g48r8eJR3vBb4Ryo30dH5HBnInJc59Menw+v0sbOouwVuN6iPSaxWW+JuEKWkRp9T
oHeGr6nmViB8ZX/TTGV2beWOsQM4b2xmTGx0lwiA0Bo85vgzaMp2XfrZ6VY7e+cdTti8mbDMTjc+
gnh4aygKvjajSa1QNi+aXMLtDbfdJ477RPwOyELyTS7z0kges6Fv9/Aev8e0dWd7cV8OhbmniuT5
9qQQ0xxzHR/fyDPvGo0ttqCOY8AWOP0g5g6/QzKy3R7K+Vc9a3KrAqatQmCs1fTy8Vhnbod2FBpa
i2KVXffbZ6ZDn1BN3NDBHGq/VAoO68JSX9qJgAyHBFBMWrb8ZIdx5qUDc65hO+W0xUWeTJNe5NMo
oorLS63nOImgcdC6p5gpZt/Anfm1EUOzpiXbB39/rTDfvKUixQbxdKU0iZpJhNvCPkYkhsePEFeR
3yFLJj0six4nMib/ft/GgEsZAHC8x1J2cndtWg6t2VSBokYgirWe1mRpyLsB6EFQ2BykP77CM98c
xmMPtcQOs1k8ubVFKMw4qbi1Yx8h4TbFsFabqlkbyOL+k6G8JfXCZsMIruvtpdUERMqi5IimeVV5
a+UNbk1H2hdJp2mfLF/n5qjBC7X4EBbJ88kc7dHFgJ1tOKsU3QNUj1fLIvC85fklUXPnYmr/68MR
CximCx0QGTry0xdQGym46+1cBnBDEfo4wxfRiXVNHeCTgc4szGiLVQu+EdsQ3Vue5x8rZj3j1lND
joB5ZD1F47hz5+bhkylh8DNONvRvxjiZE/BUs9Q0GQNVr+ZDe68PIGqsL3pnA5HJ4YEnkYo1ahA1
tLE0+loNwkExQMOmcwV0dq1DElUmtHtMcnCApGsAG3BDJ4YUBzKc4jvdIzKunHBohbVa7ooWhQan
22mFFg7atOWi1lZHzIraQjMibkv7MnsFiotSg6dRFa3YqX0TksKMfuwmzVV2h9ViDs8ScROPTryD
nDztcwyj170RF1e9IvrAzbyHpMraFXc42xbUikixRi0UoFAq/GqY603YxRaKwWy4rEwjgXKUdtuP
b++5uclX3NGYJ8ZCKX37BEGfNHKymZtoBV+aUb6A970xDWVrFBWm2qH6D1479txs9ijfo4w/Gc+K
p5Js5akMZBMvNafrQc/2gyw/2by+L/ktxFMU/uxNKNN5J8MAHIkNMXoEuqnZXV0nAuGQ+7PJvtKJ
uqIrTfyA/j0S5SdHptM4SJMtBONSpeWOcrg+3ZB5NRiserCoiVTT/ByT6gb511TuULur+YbGOWec
xirgEWR9s85LlEJALVjIG73fW0h9rXRQ9obaQd+WZrkKUYcx4eodxg/aWF76w9J6DuojeiCQNNHa
kxqJ6L0zryMtvNczfPzubDU+zkczw1WIPS/l9wH9UL8i/CYxxl3SiUcseDi6+P+L2VrFZMlsHNgF
j41hffYozq3pNgBaKLeUGQxteVR/rBGJ2lpFmZGtB0BsorvkT4O6yzTZfzKzzq1Ff4xzujHq657Y
RLBXgWsRhFFSb1gVcbz5+HVZFpvTxciG1kdfgX4bVNK3F6M2ek1AhygDmk7ualosi6r+VGUxwtp2
+sR0dnYw6pWcWTzcbafbXluwGJU574oS2wUn0XkH7WeLDAxBpUw+uX3nFgKbsj9fCyx77za/+TQZ
doqUIhCpuAOIRl5uOD1VuXiVCeat2P7kTmrn5oXDKYkDLF4q57RPM7d1zv1ln5aOOTSRWdcO7iyG
vU4tfl0ZShyYdYPju/aML4kaxsEUoWyOqoQoucjNth4ZF18dfAFotMMIZNXHT/rsr8eCSBmJ+q13
ujASOt8q5CUUwdDUr4YXPcZ6f58bNJP/g3Ecl5Mix9/FN/N2RrW9MsU1opyAk2hNNUe+lJMyrAn2
+eRDem7buqBtKbEs/3BO3kMDqrsVIsAKJMLxuEXnNpR3orIOqavd5FXzUOTeJ4WKcxP4jyFPN6zp
bOYIdcgYIc1mF3XVq2fmKFztg6j6T84cxrn5u4C4qUWD26aW9PY+ysEltn10CpYZffou4/o3TEAS
PHPNXVG+jVYLH2BVsCJvkmYRHCvaIs8SKH9AGz0RORA/hQ1Uq05Htoy1BbNBLMU9KbHgf8s8XxHO
7m5HZ3AfXYtVE6BVi2pCacf1nC2lzUr/rQ46mnZ4CGOtfk+r7hpPYg1Vv3pN3H7wi8lINgTD6/c1
yks+9rr1yWw6dxe8xalLiYN5e9qAzfO6Jdu1ZudHeNgsZ82XqvmEefyCmikhvtPwyYDnHvFiz8Ax
6FBsPb3tdapFU8NmKEgamAN93Yl6e6QTGBFwHfI/EKZ+/MKcuUS+64vbGA47O/eTM4lnTy7IESMP
oDSam1hM9lUZs0Ob0qp9SuE0B+iQfnw85lGvcbLuo70hFUDnFeVoezK7ImXK6czmRWAXM6lyQ2ff
m7FGtpAxWRdxleePMNhgH5hIto46ZTcG/1B0M0AstEQ7ZQDn98mt184UMVElUPVZVm3n3dk3Gq25
Dnve6HYO0bMZkblFlWZs21C0O5jLhs9MQT5lgUGMRLya6MkgvzY/QxEfA/xO7w6+cOQYMLNptOlv
3z0VaYRdyKTAt5yCUTmKmxMD9AUCy9K64HE5e5kiScRnAaUsp4isKaTZ+/BE+tvBGNTtNIXgJo58
eTmrz2yLy11MrNdimyB9d/SsHbrc1wlFJkt2vzHtNN4gGDTXQillENuNsxnjzlm70YVeZcZ9ZpTj
Da8tTpSJF+EpdjvvkKvONxUo2CcH8zPfCj6Z4HNpALD3Oy0cUW5L81YaXH+ejfdgShGk2WPylGhK
vP14Jp4bCvUlWgPc6Hw2TjYgNJ3gkS+fJSCk8bpu3MXSM9bZwYvz6OnjsY7P7fS5LtVfsg6pMqLs
ePtcS8XOu4FkyqDugfH4koYxjo/Z1HZhXfUwVnPtQqvU8FaOJJPouhLd6VKBW2Lk9a4uwbkcf6G/
wjdcJT9F1Va/5X8vf+1nVU8iiWJ5xAf8/397qBCfFh/+kd1rdf1SvLanf+jNjyUM/l+/3ZIN8eZf
NseEibvuVUxfXls0/P8mGCx/8v/6H//r9f+SU6FzJmUZ/B+UwLuciuvX4b8Or6J9nf5kOPzrr/2L
4eAY/6AkAMvQNFk+MZUztf7NcLD+QRuENg/qAZVgP/7LvxkO2j84FTp0ki2aAA529P9hOBjuP9jR
84nhv6jmUhD7G4YDTWom05+TzaPZ5CyEBc4AOIdPNwt6g0nFgN4WeL0C4ZBIcbmZIsjNF3HYWxcj
koz+PrKwLlRqEnf7PinlXVwrfbHLUJiDyxI9SwoEFZw9YWeAIwX6pdcjPtgoNJM7PvPqzskQaERe
gz2TMJ/rKNNiY01gXvgw6qX1bJf9CxhDpKR58cCR3rpH2gmqSHgPZKmlq5wmkelXdh62Pi1jiI34
26467JEc9NhIfWltDBayluqzlxGU5EOl0b+UJSCkdgHCVEsQhl3zF49OJT6q43UxwujRFMws4cz2
oWgV73eLqlX16wpbot8XMBOjPl2MZCOkJljycjMPtNRnk17G8UZlc+Oul+8ezz9ZKUrL3x4o1+2t
TMzuDkERNeIUk9NMMWXlGB1/sbUGIvH0ssYJYxde4T316dxEqzJ3VbSbgHqPECLqrnNQkIaFkq+F
1qLQNZk1l01SiaN82yYEaAzYSgh2k56wlgoNCugBowhHCbcr1oC2lW9dB3+YGMai8O3O0C6pY3rq
brAACE9Z7rhEdHXas4D1C9ZyVPlpeRGPN26dK79nPgSr0UAYlMVj/EvJ2/G6RpKwO/5+7fJbMbPR
GaT8E5qS5GGUOFlXHNNLzFUCax30bHxpbo1lr+ImH3195bzwuhwJQyhyUaUj4ZYZtRZbD+M4CHPw
X4HdSmFsY8vJEvBGi3UjDWcFRmiFicys9r0wpe4j0e22EobOcw0Y195q9YSHmKkCZ0MWzAWcFYe0
w+LG6MnKa1siU0hrse6rYs4fBRKl+7gW03NTx+2lWxreQzr37jY2dGGvm6IxDsSVRRdhQ+gg5QAD
LyMbD6XmYbtAMsk9kmDO+oqLTGcsgPAw+YBapFz4mdXIwbc9afu0BkgwKodp5y5utjzXjd+DjQMD
30ZRVL5mzGO8jnTE7lsvVWWMX6ziZ6Hcrbd2ZeukrplGzxP2ewE/bCPJX/sCyBQy2Dxk8FozmM9S
Da8Ku0jGFTFm7o72hLYVeWw8Agake+PChyKmKfagWrJncKkFqO29rMxnC4vAJeX7J+yfU7qaAN6R
Jt/NCsi8LL8qIuzdq5Zj1DZxAUNTtK5XHWLgQxS6pk6MEvL0ec6r29aei7sWrjpN2qmAMWZqhFaX
nq/hMNwU7GOC2bHhdXvmfKCTmmEmgne3GnLL+DpS+cflOsERCAUa9IH0SZ+kc14MHcLkyiFna1vK
ftzolcSlo4bpvOqGVtk1tdFedYZHOJxrZBelMli30op0QrN6TNKq06qdT+pZmGJN9UCJeQ1K6GFU
ned+VpKrUNOin5NIUz4a1V5MPPq59rI1TlqbKpBWUWWYUsMuMYWqzsvceLz0SirGMoiqorlvPLVO
N0OvxZsOjXsCeBpp22hN6mZOm5jSY03BU62rR8W2pp3eOKq+MWBgS19grlY25TRrSxSHNNfALNuN
0ZWWxqtsDZrf5YO67m0b1jgf/zsAbu2Tx/UbezMEkbpH7bT4KeZIHDoouytlsrvZxyKQQQUoaZD4
atN1qzl2Km3llADsBcTMB9uJ1Hk15hRqdVGkFz1JrdOqFwkxnTjgE7awNfhzrx93sRqV0CeLl2pW
m41IJp1A08a5rqZOeQBzx+LfwY3YesMI0c8pkcyvZkoKt0AYCf9agGfH1AFSw1iVWhs01nFlaTIZ
/gZemh2ApWFC1fA9/vMtqpGW3x8h5wKDP2YRAlH9Xq8wqTrT/2PvTJYjN9Js/S53DxkAx7i4m0DM
DI5JMkluYExmpmMGHKMDT98fKLVdSWkmdS2vWZtVLaqkTDICg//DOd/hhGlrQpG05PXcVOhKeBxg
6pP8xg/qk3aNOVrZggWW8evJnDDUJbBmqxtO+/mmazEVw3CjQ/jkurVEM/zefv9H5dL/oBD6n1VU
/z+VS2z8/rFcun6Hdvpeff9LsfT7H/rvYolsdDq9VRnC9J1dCn3vfxdL4W8Ma5Bpo2RaZRH/r1gS
4W8I4mgEQmeddP4ZeCX83xi9MI1mN+34a5X1nxRLf2+6iQXzUBWQEWaiOv6FeVSZQEzKhNPJl5a7
EPjiVBfkb/NTaWlspdL9N2rU2lX8tTZj2bwmmdn85r8u4KFkJ72xePNRa6aDpjHih/am9PCnmvXu
97/vz8FZ6wTqbz8FE9PKPHLpJH+ZJfQIm0blJvo49zhEJ1ur+7xuSc7ynWZnGlOxsTo2go7KjIdu
8vXTP/94IrN++QV4t9s4t53A5hr/fWtAjQAccPb7Y114hQYXz9uk8BPwEehKL9pO2rPG2dQd8I4B
fW9giq/M7pTBUoco7QvYcwJ8iX6H/0AiA3BQiwMi4GjcE1LIv4tjtiRbmSzkcaMbgArQFzqQgNiU
5p8sYvIHkQVw77FwHhMHbkTsewpAuateIDDMhzUsgxhIac0siBSt4Ib99HI0lbYesTA0N+2ERgc8
DC50AV9n8rrmPSjL1MQbN84/k45PNFbFyFlczQey6qtLbIF5wc0cWNFU29UliU3UAuncvJLNxh+c
dBpeOuiGO07e+CEcKQ0J/W3M+sRXVZWRJALNijiCHXEgYZ6PyUkH7wdL7+Ncz7AEdZ3curjZ2GKF
aPJx3uJJ9NP2vi5GIVHjYGzLeh98sIeQehE6ZW9TTltizNpzPtjqHjppfEbBrA8euYonhSp7Z4l+
fM7ADj+rbPG+cHXsHQJiEj9s4g0GT6uPuSZ4TfoMatKpmp8AHtWvg7lwZRTt6dFbkUT+BMZR9FV4
8SwjPSqVzD8nPMVPZssfmc22++pharvEWjonfM7W4wCS/WvWT9WFyOfwUpYMpLZhppxs45Q4Hqlw
FxN0VdHsOhKoyYce7R0A+fyhoezZDISCgI6p2w8n5n/SglgikrBk5BHUOgY9Z1AfuuNxDox+Pnjp
UJzqgIs7+8201UMGD7cTgMF2pkcMW4ORn0UPcQk+qPaDYcX5g8TxAJo+UTdkjLkkQMjxR27OZLAA
J2DVaJq8NKz6LdVqfEYdslyHauSvEsl8aEpafUvzicPJaG7ifH3YDeXeGtIcccDwWTwnCzd9mJTR
iAWz3IxJNf4gC2o+zKnt3EqHKxGjtd84NBfbElhyCc5x4HvNga36RehGGr8a0QQaYCp21Dh+8MxY
faDVW66rKZmfbOYOB3IEMG63Kt9TyfTfzcyzHlPwkVuCBSHzGny3neQ6ZtSnYK65RYsKgu/c8ukX
vKESFDZXwvHw3TkW93+Lmve1kH58Lrr8dTK6gdictryVwU9zCIGNpmRWJ+wTSvuUdO4bgBb1YmP0
e5Y29yY2VdoAGyf51nGKN9LMR0j5fkPylMtNuQJAdcKFAkLR76nVm9uGOIzbsJ/c22GOrccq7ZrX
wfXqN4y+3K0+SJHWjus3gfvuKoNh80UHa9yFkUEZDaqpfpeAOHFFUKbhYqMY/PxwQcJD0NWd8aDn
puq3OqULZandfW3YWjzMdW+RAMIEloQDCzJHkZWRN5npsa9tH3ZDrNMDZAmisArP5DKV+UAqbhKo
FysFjgBlxcdrZ5MJ3XvAMOyv7Kqt3Hsd62rqP9J2cF5TXKy5PI5iqRxcKYtR7fAlTMP1rKbYPU9S
DM4DHAuIBo6enyxAKlHtDQmZ3K7GZUFK65770AUQjoaBrA3d82oaqpuhJhUDN3V4doz8rjc74742
iwfDHW6csinJ5vbd+wVE8IbmWdy0riQxIb4BD07ICivRo7SX5FTa+VOHzms3rJEfgzN/SwPyd5xx
+J4ndnkyKkrtwUlOyYJ8prKG5lKX47Qr3FETJCD77xYe/Z1MuyuM3vEec5YF4SQPGRa0sKR8V6L5
lOmNsxA3Q4LAOEct6AUvC85G3qhtWqhq2TRhrE7IlDF1GRr6uwlTr0xzVrhlUfyUzUJSCytXkio6
h0Bup3qYKz/d2aURXmUQj65RNEy4fHlgwWRYV+mMrW8IA0m8HBfStkbzZBJYcSx9YAxNL4JdPRl2
BGyfx7JasVAmvg7bKM2ryU3D4yCtL6KMwz27qO5iVaEo6GN0/9E10+RFLlN8jB4L15A5bT8ewR+Q
O2ZNxBPF0Mc7uPSVbQ5YXkKLpXLowVSIicee4+5D1NNwkK7kzOMAD/a478dNQgrxLqs89YCazQID
kHd7RO6JZlJjQNkN9FtAgN1mErm+qvRqxyzy/BVnZ+1HnvbmA9E4UNURAAZborYQ446OgIcqkM5Y
NpD+wRX+ibWsbW5nXiIAZPLG7jYNz9W1U3TNFSlCsIJs0z4hMe22Ikl4qrodGGG1qdhPkUZsuefG
a/XTMoksalfeC5qd41RsxWjUxB54y3tTmC7LyXJ5bLKmBmHShUe9uOGpHOL5Ls3Fsh3jgZT2snEi
zy5wyHr5uCkmme86Rzj3fsdGvo5Xkaakn9iYTbBXjK92xhrQNLli3jqhyF58T4IWMedp78QzTnbm
YXsF+QlfUXlfWAZnOUC9U5oKLTYYTbbSkOEzZDLrUNDp7jxRJ6dg1PEunGLnumZRykxlMh6I1gpu
LLWQW00karFx3BA2lPLa8ocj1Q1uTf8SEuztRc40EXBQILNH05zk1023WKcGcYqK0sRrr4olFq9D
5s/Oxncn3Ez2VHRXCWHkQZRZmfmjwX1dbB1k3HprZuZ4WpQKo6Y02sNgFe7rVAwpowKy5S9OL7uP
UmQegUudMyJYsipLuq/4p01Im3kHdqCumFcZusr3fuKO32p64agvprUuaNQ9NuVii7exqncwjdIr
Q682J2gOmc/tVyYn7IbtJVRd7WBIYs+6mWo3BeoQxF2UQYq5ne04PS5J1XyzG0jQJOrM+XptwByv
JVKWCc6hNZMrc7vqEtpERwVV038PiMxpkJawcdibeceBg1lq/snaAbj2bMQPDSINngHCxi5+bDbx
VrorXDlJSyJJGvd2AdnzYBCJzsdNRbIf8jQHy4BwJiop8pKt4+nmm24GxEAJ2lRAKZzOuMjU+ffi
S6W29cj4s/veAD0MtrZL3v3GKtflm55ne0cZ6n3RuaIsWwtGYECjk2+zxC5O6ByqSwEt5+iYHclr
9cTLuM1ktikbQkK2idtxuIdlbTxUMhyeU1vIW1lSaVSu19zI5fO3CNWLMFYUVKzU+lImxutnD2+R
CCmf8iRUyrrjNVh9F43H0sAgvZFTm0Q7T/Ii2pQtv87K6TkkljE8JykI742ljIApR9nOB1kycjBH
UtOSYZy2cvXQ1xRbr9hyyqib1/IXs/Wr3+sChBMfgT0YOvVSzz/xZaYHvcQ1IXAp0590ggI2u7FJ
NFQjCmCjofoXcSh7yF+aCOTQwWrPgMi1apz453/Su7iDgfNkxsurARVEs58yk1GMyPY1IVnbJsVA
FCbC/0nW43gE8Cb3hmW/4yX8CkdKoInimDLcSW4HRirXY2s7r2MDBCZdmCmZZinebCwJGsdzU41X
8FYCQP9WvjUd2O4pmPxDySU8yhAwoGklAA50SZ1QlOGFg5uQBC3mK2SWEwHM2Izq9cragBYfRtl6
XwzXn4n0kyYA2MpxjI3ouLchuFJvTDWhvwM3Dhx3aiWaFOpBmfMvLcwyK4ZIJU/AZ42kq0XdV9iL
uJYgIbYOLLmXkBSAjWOm7E5JHNjZOm5ucpSgl2wgvGEk5I+5ezI+SyJEMQO6dvHWChIKz32x+ONF
xZPkS0qJnzJ01+udK/PEjIZGxAWsEZEN4HWAUBod4ysEg/ZzHQMX7JQAa+N7SyFPOUfJNl7W/yOm
kIq3ZoemIIpTfAkj8u3AvkKI00G6ELrhLUgt1ZpJVpGMlPCJGSHWO83ND69PU0L5GlSbMVNc0caY
mO8pADtGq19NMDkRPBQ36lwi5qIyBOSvAbQAXXCab3M25Ps27dPDMHKqmfm0HJltUsgllTc892nx
5rfU7cTnNa/BVIh0285rqtf63YUrduO8LHz5POzGAwwScbJ4YO9zMaaHGNtBFQXMUk89mU7vmvne
uzNbnMl2YdubSnM9RR+0d3QAwWVWJqChiWbLK6rua0UG31cNeeVk6r5+69eaumJUGyWkeU2RsxSa
LJNiGvbWIssT1DCqxcoXG84s/74U7fBsWgQnQv6v392uJVXBobJtLLqWbVstPHl9bXVf7YxGXqmi
uSEUBGxI7Oj6vY+rYCuCnoo0dhzgD7W78IwwNYW/qi3+YW8u6qOuNN8Kc/MNHD3WMClTduRe6qwa
xTTERvex0eH66kpK4IPuzLaFYA31gmMnuFgT7S1gy/AiLcah6exXF0/yxSGNmQ+VabusCarxGcUO
bdU0p4dg7bwR1DQ3ZU5f7qe0J2hnlp8BT+myYxbdvOZeeTdqv/lGygltjulKctAd0EtTgpDK4S+t
jLVgWX9r7ayJcQE65zaqkadcZjGRb70+qppOloMkn7ZkJDVvrtLgcRmLgp5BWrIbxpSOdG0aUm3S
OCXaUfdm1XJl6owj4PMd2FSygqgs7fkqR/xM1FQ70U8LRtkMtPh0hT9fLZJgAj0y1fi8DaFa8wKX
FaRMPRjztSPpNEU3q/vPTrsS3D5YpovIg3hGCiHdB5Cz9Fg4HGQFcpzLEHvoCNe2zJAGXwPuIT9i
0MNXvw5QlhTiY97QiE9J8rMNSNRbeNyqSM+SQ2BaUbOBZGpgNjp/UA1KXSJQ8nBFg7oYLkD7qQEa
Ghw2LrGczILwST4R8jKb5nnhEUT7x+gjJs2Ultok2nAgbijMuAWBLlrT7nMjBDkbXGoO7pGDxmwZ
OKD9QZrAJAbYnHpZhMOAwu0n9QHamwBQs5+fKjBNm9hui5OxNrUYr3mt0UmRv7J2yGsQzyboQI9G
1ZLyN5U2TbZaeMUJix//2Tf70BWvdc7MrKoTh/hE44dpLmuZ4htcvqLkkFIdOuDfb02Cu/aNQ0te
1Vb8YFpFdWlqO9/ipAwuQd+pl9pidkHIDrMMXCbVZcL5eDs6VLhkWPS83A27+461un7TsmU3aKrw
Mvm8Z+sp4StMXIKQTZi3IGjywcLWXdJCe5RFPUkel/V+Vu36GsZf25HOWzAJClOfWiNv+eNhr+ar
FNXnY7JOGyeVracAhfGbFXBLOMvQfR8UcR+JFctbn5jbvdWu9w+gLchZzH8Kj48Tr1OHz7IiCJlM
QSbLH8pppHsn/HDroVp+/DwbLMbp5yGQya3PK59+n+HVaLjOrS8Nl6NiCoOLCvmG1Zzbj1PLGiws
YXJ6NRWIQxsSJV5mPTLPRy0+cCFDBnOnuTCrC0zk6uLaFA/leg0S6qXXDm1+s2+XmqJosnibkU73
PE+UJ03OXMSsC/uRwGBetrzHXiApNq84PQmDQQcTfY5ixp5hUQCO8CyrZCIThUFGx9ukiSgv8/0a
r7xXNTvVoafILHmwYSAJpk91wUMxm2P9VtgGg8GJWZ1IY0q0noJFACnf2gz1dhz23Dyfr1nt823Q
sZMmWzvyK93UTEKhXa51HMG6Z90KfdfSLD81PtWSsUy0imM38mWavN6SkecoJ/juq+mNDbW14F4z
zPhBT8wp7EKX6alyXHWemoLhzfqqxFds79pc5LdQpwFVe6nLtAEWrVAh50NCq8ozyUYjwju4ZulZ
1qNQ/vDDXxNSe351cjxzHtw0pPgjo6b5BtqQkkN1S3HKKh6ytEmTW4C0b+Po8q0tviFOdpDwqIw5
30FfmFSh46ReqEoyZzNoImU2kK1C6pbBTW9Ir+ElOynKibqORRTO47wdBy74HLCOyW1GmZ//8/PB
nMuMI8YgWfLDnThTGw6VU7X0+g6K8rwvkywlRKvmgU4ddZa+y0sGSYy8dRofJeDipst14y1UwpM/
AzTPfw7OUnvkedE4fA7ofAILHYjMD9NaBcxaUQoThTocaOD4xBOx0BkcpMB5JZ0sYYnKBLynkd0N
LqEum5zkt3Mf9/8mx7fWavSvM3cLwxviMR9iBDka66rhT9XqUIu6JLilPzopw+EIqI97y2rU3ske
pOvs8GpLQorvXpr6zmfNCOPJhd9HcSDjit6lEurciXG+qqZGvQyD49wCW9ZPvBKWf9E+/aLCWzWy
K90IFw1+x18CCtBD5f5oiO6IQIRFXEcs1dzQi5lWltwaA40J0woKUWukKYLBS2nFKGONFq3fs4bR
6ufF/uetwafC8a/foHBRL6OYDtjt/KLSltC47DCV3bEsBfGKuIBW1NSgLstkjIe2HZIt3fuym5Fu
UegMDNmyhqvrJ2snh4fyIZu4qYCU8DaI3fp7kxb+feBJGGI9fPPYaGu1Ub37r37HXzsVi7SU9eoj
8MGb/zfZXmuTyyil0R+lYatzjDh3ndxTPapMtQCX102EYMU88k5862ZOkWqq6AuH3v1j9/K/q8p/
CeaxLXAIf7rhflF2Xaddt/4Hj8pftpW//7k/tpVB8BuGS0AONowFvDUef+Uf28rQ+o39oPsXUdeq
3+yAUCb/9/8I8zd0tODWQxZeqLnc4D/ZS/7yMuFBwOSGXgz51q9Gt8Hskb2OiWQUTgTXZ/su8LOk
Gwe5irU1ZdJ+6GFUHw343H+xkXvBL1tRNGycJDyIQoTY+/92O8N1V26OS/hUZiw0fEmZTA1kozko
abLcnsKhV+uCzrZ6zkaLWsHZjOvKi9zo+WlheKc2NUUoK7wcZ+UmtGZK9Dy2OT5TDipSEptXgN/t
YjMXSoflKk7RAeyqrkFHYSGYClEzHPktGb7MCWKtm8/NCHMZMUQKsNK+TQSQ8Ayf4INaMwnajAMR
LZW++9wFfC5gmG+icXNZjSAxp7Lj1+SdBhUH6VcIc5y1MGcfY4bTPJDBuPESx6iaYzE3cmi/WPEy
GOdAJ2g2ZsRI/vdRCokSJvQN+9kcY5nuykFqtHGAj93XxAxncLKUUH1yVfciD8RmKlUz3SnbX+VR
EkztzQJeNdjXOMzlA+Q1b8+UplRkCcvSDPZ2N/bmlqg+Ad3TWf9NSZ/gv+g2h5ftKdPbSDYnSOZJ
HiA13ep8ubWmgJzwiLWCBYxkU3qx6XvQV+W3kiC229Gf611NiQxi0p9Vs7GkCl6WQffoVKxJ73gV
MTb3Fpy2ZEgzkODsztR44wcZGZ+5KcWx8IR1zxqy3k6gpV8wy4ZBWBzKtlxnjUFxCMJ9044kZY+F
p67actorRzUE/eY2N0zjMw8bwP8acxjfjzCqn/LGzV9MINcQRaokEtiACPTN3R9GpbOHgKnEhhJI
AU81iHGnRYJAGYpXxoZI4rBgb1O/rU4pkdlnJwZ5YFnFQ1Jk+f2o+4q8W7LLSVpTbPEm79zV1UmH
8yOdBcZbIwy7b+7aDpS0+FtNuXjK0V3vzKkvr3yQoGwbnTICBVs81SN9iDKs5CB1HX54jLqLTQux
6W40PPUuRwx6WGtm8yacgyVBwGYZZ5po/tRsVuZ9uw7kJpY0z8IuHjOjsV+JwiAAlNnTRwrw8NkL
eKicSTh7Ro3OSebliItNMxMQ048Yq8T7onNrFzaQHlkQyv69XUiRX1IAdMmELK2ZrkYncW+LvCv2
gmwS9qYyro+tdPJTjfnqmg0ANGB7YGiNji+msycaMMtpihxS9gan7h67oZa3YnLrYy5KccXmUN8U
ONyOpWxcjH+JdcOIJXtRVZK9ckWLg9aDuBrqpTgOVcX8CY/KRyN7aK5xK/1z2orlTrn9eCl7jj4S
LcmWiJvAf5iznoxnwxC8VthQX4NbFPeksHvsLngkjoVuY2PTBGl6rhht3g7BAGuqFelX3ZlUxQLf
23WTjyk5obl6JCpm+oK4vTkLosp3Blv2VxxN2XM7ev0V2Gu073rwM6ib/mLvrTJByGaG8QmXy3RA
Iy+3ZhYG+1aN7k93bNUBltv8VWe0VTKEJp03JROg+JqimPnVQODNFLoa+Kw82WFDsDBRCnEoNqgU
h+9DNdkbkUPhMLHxbkBR11vL6qhf0srf2wn44EV76hvV1nBlEgG/L5wZJWvlTPdZ7bI8wC57rNtB
3MfzNL8MZFN+uLE13vOFxLe6bojK9WcrGp2p3PKc9Nu61BkbFic7kNjtgRkf6vwJp2Zx4LLztBir
RdHPm+9Ml/vDwkC3A9Vlih3SeocZRNsTTUL2OXRcgkwye0xowl3752InocFgIB64lWfQ9tSCDBXG
6yQu75qxD2/s2pYv6HiKA+sbtWceaowbWiHz2ktz8zok7vLGqEv7njyigYMCEsylrq3iEBb6tlBD
w4CdB/U8DNLZLkxzYPFOvT6luSXPTc24UAbemmpLnMigAKP7gldNVVRX6O6ys03kyRdvLl07MnsD
irDy5o8km0DmEgtCrDvi3OzYzZ36lnu4GswMNL3Ow10MWuYto1c8FZ1bHBQ6zEerzboHCSn1xu5h
UxpMUpnnzbl66iqCk7Xrr1mYjfHe1IPJiWZND0VK4vuGp8e/VNM0f2dACJA0l8oFXO5OZ0OW4yHu
LLzKaF/PTA2rPTMw9Ty5bneHnDDeUrYuB5Hq5J6TrXn11rD0oK/8n3Oao3T0+o5sx1B+n4juWVtV
GBp9gyc6GK5mUL1bzLN9RAgOqu1wTWoPIMhOG7MrxncCJqwiGpFjMi1YDFKZEWg+4zFHPL1mwOO9
Ig7eXZPhwWarPe4t9TWQxKXsnFqW34SUwaFac+WHNWF+DCqDYS0SvYT4eVA9jB7ojTlPCqcvbkhO
DW+zoOyu8zW8foCuAMDH6K/j3iAVxcndm6nwx40xVsNXPFAegnJ05FGH1AK5ipiG+0Z2wWUhXeMH
quVi2IRDynEd8h2TuNIbj0nieq8qBYqic2hCG7b2wO15aQMMWQM5d8w7a+YalbjB5gi4DRToNg+K
mQz32A0OPlFH6z0xIYon11WxGALloWs/eM/NBT9oKt6doauvDVkhsZaSEA5Ti8vUhw6vwdm+w6BF
dnJcXa8X8KzIlTss/RCNc5WushX7ekCYfZI2yvU2qeq7WtriyQ96UPK+UeyVqt2D4WUVsBCPCCuP
w7HIiZYxatGc5sXs7tmGOx/MaAg6sHqQ4sM0hl8sl+DvSnX23kxa69FFFepEJfkUd3ms6NbtUYck
I7H8RitVR5MpLkHcTlx2MjmulWld92y/zmFvBzsrNdSPhLiNnnn7FB7jXvlHn3wXcGXdHFXx3N01
S9HAwGnUke2WfdTs1SM6cyOapiVcDjEDqK/UAvajRqI7wwRnCUP82/Baotvax3nz4qrC3xlZeI/s
muQxozZ76o4JU6DNK48EtT5LGIO0xslD2onNwPHamENbLR9p05Zq07EPPNuD3ro1xxsIAcYx0un2
ZZa7dzG16Z4Y2fJqYAyW7aeg9bOtAIWWRZqX8I2gl9x2qn3GOVPejtPoIMxeTOfAeVftRwfYfdEz
jjBSyz/aTIpu/TU6mqlu+kqB5nURshEKkDk+Dk0Wky+RI6XwLeQwJ7eQVsSdXdwxxhiTCN5/5pJh
QxAVIdUz3KV8evDaFjL3IqaTZ87Vbc+khedEeNgPMBt+p/BNdgDB7EOO0OIaOwnFNOEaumK3YE5f
RrOQT2ZeF0+OTQ0IiHpxIpe14G2T9+HVkq+cSenGJyQJQ7mRZkYXj8JPsfMf41M6jO2y1VJk56wP
Q7VJRysdKDHD+lgqW3Y/RJn5XZgjdp8tRDL0phesITk68qAFSp2oe8/oxLXjtPNNqFprG+apjHqp
9DmppmUnKfxfFi+4yhzvUXqswAY7valSRM6FcM5l7ltviA3tDfLRIiKUA10KEOsXaxnt0wwBbTNO
2EXUwKirEct7myAr8Y37gChnQDqjty0Wi5GpYlha99V0MDGoRTlqNE2LcJUWVrkrIFRwWcQesaGD
EyActqKguIHAz/g2FdeoVl5ZhLO+HaFvS4TN2zwPWpbnBV9MOYUsMxjwBUI0m9p3UL8nSuyrAbeA
rOYzCsbbBEfas2irIo8CXROX4lXt3kK7Gi2GXqI4H8R2qed+U0M99QM8JkuaidfZsPWBGOuGfVVw
CGPXv9VekkeNV+XXqNLydwPbsO278WPZd96xMeL57NqdSSpCkeLgmBwE1y3HXJekp7Txg/3c9UvU
dMxoZmeYMLT08qYyCk72PJtvXZMPB5CAzCPC7DzVtP3v5pg/dcx3v89i/qwr/bUt9Wz0uKCx2Wj/
am1PYmcuMAekpwxSByWcRv+FK4a3tMt28QsBQHSk1FIVRzZjxX/+4fTWfx2w0Y0jKkUMHLhYqf4+
YFvSqvXmpUlPlkbxt2QwJxjwJLcoqvKHf/5Rv6h0XfqZgP+u3W/gu3+b5aUqzTydMK5dt4HVjmeE
lJQKD9WPf/45v/gCQ36QA/mLgQPSTu/vYAKE67MDxFaehiae9wmEi5M3fKrv0p61QY6EbAwTM+Wi
l++NL+mop4XhPWy3tbmOE367z1/pf+dH/zo/ggH5p6v36/yoriAGvP91dvT5Z/6YHTE4+s1cJ6r4
+0zTCl34O3/MjuAvoYJHbC48WCa895io/LcvMPwNyDD/yGbq6TL05Jn7Y6TkOFgGkQ6hgjDdNZHX
+k9GSgR1/PUBMl0POOSKphEQIuGSrXf9nybUzVLnKDBnthVNE1pRYZTIxqaElaqrvHw++rh9SVnK
JUP6TSqaa9TFRlRgGv3exUThMMEoMQoFZqI0aj9VojXsfO9jYf65Y4mz5jGWzXypVd4WX9PFUZe6
W8zvmZAazcgAnH1j4vVbhazjKA6ESdRPft/79qlT4TietUjb6brlLblLyKqkg7aJOs9nD90Uj2pk
DXG/cWfjgvO4SdGLB4jHsmqxt2pu38bBJgDPTthTjZqWbMZF+APu/kBA6+roDgMemh3THzeJHC9J
r0EqTCcKTf9oQHU6jXWZNRvaNH0/KuNgZ4O9re0QMYkGTWeQ8BeVkhyqzTwv2Vftdk0kBiIshllf
ktCiHc8WKgRri3I87rdDXWQ0Wr5oXWq5atVzwADpODjiHJoAV55v2VwG6y61U/fMVrO7QzqYeVeT
5bsffCOsnbswi9tHaHPLqW8d8j2v/FbqfJe1iOadCUnToQ2aBOWhtqdr9jfo1grM07NlmdXeo9cb
EaM7SdKLIyQ5IgvRZObNOPhXDICqNlxQ30FJYwiU5EOWjBv87ahvyR/LrXCk7oaU5vVoBgCO5idw
3L7fsG7hZB2FbT10HYGNBVJH/T0klTT7GWZW9xMHOl3HjV0BrLG++GVs7b0+9WukhH7svzRo1ta+
k5gOJH1k8lVDwxfV5jHO+oLE2NQJK7Fri/zesup2Z6YYNskNmW47GK0bM00zbkud19u5wUxmMPs5
B1leo0M0lz1CsPyQo5O30kY/9N7gIFQxCnubhtTkBFP18hwEve9gwOPbjmyStI5MavCUFjAIToAt
2j1lbvde203xYZM4LDhk2ehuWrUOeII4KDaSVbcAZBpa7GxwBTpCFtQUaWYdnWp4SzJn7KOldty7
lTXnUh80EkySY17JzCn3pXaNwyjItPL5cdeM15oDbil9XyE4xq6fk7vuWLG/KVWAaY4s5/yKGlFN
m4kR4TbIveo0Io64Sfs4szfI9pyLF2TLuaLM3cDopPEZknd+x4wpZ2nth0LeeElH4Ts43sX0/e4l
0Xn8lrRJCHdrGQ9NJpxdTmjaebD85inrlhvktO79emffMmg0t74pyMxS1vWCXnHDKqMnlJIQlICI
ORy1ojF/1lAEb2s3ly+ySZerVjkAt7AcHrvCY5WaevKQZWN+iNMO5Jhquu/2BF4MxWj4RToGc00R
2BeWU8+Lbd5WIlPkLMfeJV9Gl9NeGcTvdNNXV7F732TkHV10KuxXNN/MWoZ5qTkfC1M8eMiWGNB0
4qfhB6wJe76Nfb6Quzf0xQe0nDBqU0ZrW2OYVbjJR8/50oiJbF7bH+sPJ5jlo5s5RNDUbOm/9SVo
7AqzKX9HY5yYi9kRVaOxQUpRnCbTq8+5VmiSsixDr5/pvahkcNQuYLUJcVmwwUSR7bEwEq/oD316
ZYXJ8Eifl0cF389jh0OH27p+COwZt0BiRG4eh0eDjSXpm2x8z0FroMZhsxR8J9YruQuLID2OcV19
91MzJJQNXwyZkviddnPtoMQ1LdRs2UNftsFpFqPe5tzdXywkkiWd2GzTwos4mvrlKTBJVJy1K/2N
76v0JitG3uyDKd6IdoO1kgzGVk+Wk201qNZXN5jCrbCa5aHWuGYdv52+5gkEF1dk9bVdNECvR19/
oDIdd6Mt+p8SzSzFu0I7XCTdQTu2eLGrpbxdrDS8HZG/3c2kyeytQvZ3dts2V/DSzC/0W0vOUAcA
9L6uO7nramW+B5BRtg7o+weUEnUfzTQSUZINxoZ4MvmTHF7zWI2V/ypstPTAv9twt/wXe2eyHbeV
Zt1X+VfNrxcuegz+CYBoGewpUtQEixJl4KLvu6evDcmqsuVMZeU8B6nltEUGGQFcfM05+3DkBEm/
jLaP9GEKy4qT350IQ3Pc0b7WmzUmiVcYdFpS/xA3TPXcyUrOFTHGdw0xR2HfaCPvrJcsX4k+6x/h
2eF8b/A3hx0B8w15ZVuQ1NzYvmRpelqJsh0CU2++4hkydpSsHnIXvbrGOZwGKJjay1pW031O0iDD
G++6GWFfYoYk+RdxgsiuE002ITbb9FPejag3gBpdO7W7PGqTJA1ZYIB5MBEZH0eXiVk1R4qJSGRu
UW1Ku23HOnspmJ28oA1q70rE+0guInU1zIQXJWwMPsiWjELQrOmB1NOF8N++YdhXdklo8tsyGKEV
7U9lvmK3jJ3hg4m/b/GV2ZWhYDATwM5BaaMl2l3DFsLYOW5UnUsyavqgyKaFwNulyALVonBwge7x
PvbTR3N2LN8aE5uI8oLuOW2i9SyVtL+AzdZEUEWluov7ZArsVPNeltXqjpq58qB3MettQrVO7Rku
2hfkoPUTvpEWEaPVop7Hu6xMogDny9CQkMUIfyi/Uxr/Uxz/q+J4A7L8qjjesBnHt6KmHW3pgb6z
OE7v//+/9O9f+cMMqv1ms1cEdwzulf7uj/LY0aFmbIZPjZ6SknrziP4oj63f4PeDTKUKlt/Wr/9b
Huu/EcPMX0dyITfm+b/lBP255WPJyjfi5EdwDIXp507MFPbMWgxVT7bVh8bKya3b8fOf3pR/0D/z
K/6lhf32IsQt4Xjl9/wbTLGvRkADHtJHpqeEkTvdGibO6ARsDvrvfdw/5Ur/bAHdXgqCIs2rqcGT
+pm6VhWcRWkMOmIeFaGpuaKA0I3Il9v5n8eqPxLIJNB0WybSQDaEv/5N//Z2bn5eEEaO3Ki3LNL/
2mvoOVOBydaZIJbTk144Ly5jzl+/xPYt/iwXcbeX2GAqHm3V35HdbSuWQYtkc7Tk9DRbxjPFGEhp
INuU1c3XX78YCJe/vxz2IpcWzYQWhIDmr7+RQXCnjRi2O7KqQ7mUFbJGKSmKc2ZFxTkfzQ9mNDWI
LeOmB3tgVCmxpgR4tn6RtUUbdhU5t44eS89PsKaehsnxkDtXo9fg2s9j8GlU+6WvN7LeHrqe36Ye
Rpu0MD7r6XSIx65nUO+yzG57TSd526u3fSoO/Azt0E3SDDyWk8wIB22Znxcahwv11hSDUnbIbzMh
DT/ZTC9fUOpWmBFYukUxlg2rRytoW/SCo9ni/I+ZLA04ngAseFHIpgGWpmY1+3FY1xOD2OshFSNU
0+J308kfKmV+oc+471vGY5PpFudamz/FbKd4idRGgM/3xJSyhlm9Noesga7RlpI4uXT6SvHZnBwk
RxB1BQU6xb6po9qfqsm+mWdjW2rY0VmPjWcHO+Y5TVQf8LSpmWiOX3lMek9z2alwkWnKZr2Jn3rb
xLHqZoHmjXHoVDHTvykakc3m0S7V5uSapiQYkgjahLtMVxYr+GxHJdCDqpmW2GPNnA4zbBPHe2oc
AAQJVuRAd5Vzqb+FBJa1pJ8p57a1P5ilI16SbGxvUZfyfdx51p+gyNM4tWo4ssVHJdm2ZMPr2LGv
oqJpryvcT6i6sWIygeQSKZr0rqkQEqYTsZ/jMuj7UeXas1nhX4HcMQciUfrwOiitkXGgLfIiyPt5
Ugn1VKkImo4Y84cJKY/s+pT0Tqtoows6+/a+Xnn2F213ibzFeGU+3j+ZgwHxXCTyWs6GTdQW1wIO
QrUf+nI+AA56Tah46brVEO9Tx5iPZqe8e82O0wN+jHYLw67uhnwJ9W5YrlmK103gYenakxPavFa2
RRQvy1jMR7OFFtwzhytm+chz18S+U063jyKUcqyxHMkWLWYNlyUnvuwFUvXZLKImnOvpHtsQiHiW
X2JMxcEsMGgwKCXHNRmpLod4uhcRyZ66oaALanV+XArygay6a64WOFror2Krui0Wnhtc0cxefBIu
tXsjapa3jnVEkHPTXIhOFld9bOsHY/YShPsCwGsKZHXPYsUJG63h1eJsg9V47KuDCqfFPqqT5TwL
N3qFyAFY1o1hIEbRdDVT/QcO6bqBjcjj0I1k4BZZQeKuqbEmjIY5wPJDHUgC7Jnl6hakarj7KLU9
pJVVStmEFN12kjcjMl48uS5oB3vtQc2LdtRHAytDdCHdK37MKs30pcM7bZB91ZsVO6goa1Feiz6M
kP2GjSs3DWJ6LbqmvqfKysOyWd8Vdj3XT7Rs8d0oHk+RiOmThHY/L2B3ZsIliZ5K/cqrp8OKVJJl
l918aKVwCo6nScBJa0n/ZcH11o3IZquktnfdvG/q2HiyrNoLSpmhyyidsbsbRG28MdJ1T6qYjAMW
Gsb3IzOYJBn4hCwwkzdRnvXsyyNc4pV08wsH0sqA12PCrVuvbTV1PpgB4U8Ul0FeRzrldgJkCKYd
DwC/GOnb/XhTvueFLG+6wj3lo/4hK9jS65Esg5iFhkmWdLgyeAmjTLjXJMND8PUAVzXdzhl0823Q
8JKkgzHe1mZXeL6Vc+9xJNi3aknni2cj07cLnZhEl9hVgNLTx2qeDHrgllfWWIItQW5zA5GKOW9D
EJG/yKnRqE9X895YU5vVBCM3mRdp5xOjYxycPOl3QLLYMbKGfy+KRdxmhHfwNpdBxj7r2UqgHy8e
+86gIf4U8wO+15SB9S53m/wwrA7gG0NNjW/U63hbdK44oiazg6ZxvpB7QJD46PG5w95KT27qOpDS
Z3mAIFPsWh2TrDMu6gjoeOMReAk5V1V1VRHccLR6y7q1FWkYiYjjT661K2Is6fmS8PaPyfxBcnLh
DEI0wZuUPxk4JgNLk6zzRZ/pj2Zj72yiFV7gMJif5tFObmyMny9daYSAjYg/Tuu2vRlk3e+zAhJ3
j8PwaGZ5iwKai4yH5+8lJkAmBC2WqTjqTjwfp9NIEjpJwmxs7ateQv/EDJx3w/e64j9F/r8s8uVW
Jf6ajXf9dVZfqr9W+N++7H+G4AbzbBNqi0fdvtX5/1PlS41RN5sb9JUw8OC38J/+qPKBujAbNxzP
pTr7CY4HN0/fANEsY6AogcX8d4bg1k91KZQXXt6iioOcThlu/oQfxV2Rr1NcppdWJ9ftzWRCt3Ei
nN7caahdIFsZEw+yBaZ91RXiVOmYS9uAPqQ8VpMijlV0y3vLgrkIhFaDX0iXcb2aS9v5yl3qhIqs
1XZtyPqJbYaGwCumxXxkj7e6A4COQdcZeuUI0XhELSAJrF22Zc97t5oSvXM/VsMojV1t9zhnH2FT
RCzyJkSBrzneJkVEsCkQYrZJpZXFWbliCmbX4REzMgNbaYLBV5C9bI9lU7uPCUyTakoDzTWgecjC
7ClHkR8U6L1Qf8qdi4Ay115U4/Qo6Mt6dMkj7jTyDq8UAINht2rNl0R07d5p6uUOI2HpBOsypXwp
oSfrJ+Afjrr+dlX95wb8lzcgzfEvb8CKMPv/F7y1Va5+2kTxYfGlP9ps6zfTQoNMoO/WVn+70/5o
tV12SvrWf2uSRoY9LuumHzeh/RuoP9JQLGDAxBHa3J8/xM3Gb/xVkkRgtXOOb6utH4zOP7pe8J7/
tDWl/fypl8IUpCMtZrGqu5JgtC2p4k+bKGcblrZ5l2JgIiUBY+umwyRufPPkEIE47/oRKg7WfSex
T5G+YAEqdcwsVDQgvgLSwLYR6wppbFdZVdwcRV5JUkDqsSw0n0Cl7r1QWPKwshC1xkj9hmeueerN
QULN16lT89o2AF9K6pApzQXYupzlPUhiYC2Ycl/LzYpUaytJjGOKqJyYdfyFMqFYQEMqb6A8CnIw
yti2/aHS3fqgY89rcX+J7UuMCClblqrlTm9673kw2LEwCdZo3vrOnR8gDnvPhZLzd9NplGGZ4jE+
O8Rx62VWoVpuK/dse0733rmafMo3Rogvk1IE6A5zFdQE3d8t+YweOht4zAPIMFtEVXrcHjVpyKft
HHxzdMI2qkoMR2NMDKAM7nxXGlV77AyNdYxddPIm1ht+f5bL0XNqg/mlflDbPsZLOybzLELesf7x
DpQmih/FGPKVKnpzLRstf82cZXVVEGH+tsR8HcU2PwAdOT/tlPNqmhEzvIwSusPBAErk297Mb21m
vKabGUBkAA9FPkh17P2kRRk3NlbIqzJxkhsDrsUFQYv020nN12mkxpNBfv2pVCyVkAtt7ycB9mns
F1iz7ZDrmn/z/QPNtThrw1hF3rM+bJ8wrdV8x0fadR9taErzZWLnLsM5o8UOUcxl6l4UOr9CtaR8
F7Q9/Ol2ZMEGVj7wvkzpRptKcFgy1V/YVrCbcGIyM/vCGo/1VnO+tHZnGvu8WEEzjtP6exKxT/W1
sfSel3x66NfO2i/Ig80gj1TElqNL750RgQDSukYEtSz0p5LQmddNds5VW3ChZ7M5RHtE6XynNdL5
E8cLP1uyXUS9hictoWpiuNCPXA0IrvhkPaMHPAPa0iChSg7mde44fRMgsePiEzrgo2jk0eY7E/AF
BApTvEOiJW8SpMpT6HgzH3BVwzL2XS/eHmNpjSSmTNEBBZkHIXAHj57rTXJbXqqamDhSZSLjJPB6
GszkDX5utQ4KBEoWzQ8GxMHILycmiH4ksTTOs8lLlsgSeShu18ni4UUeto+ISAbjVFioIV3Z8c0Y
RqsDHnZvh0ZHHZZx9Ha1iZ+7RZr1/O0SVsLh/c066tftZt9m5a+RPc4PExvaIZj0eLmbkePeFate
YdlP6fC2cDs02R5vXA/DwAjq3OWCGVByXeWlzb/+dksARFIHWzEcB+sz8GFrHBw8G5vX1WnbY2PV
sCXsAZ6SOVXRswDRgXa5SxP4pg1chbx1uDnhJrGFYIpwyBNrGunTC34dDW+c6ggQ9htt4W8xmuQC
EwY3eZeNvD+kOMmnUcfevmgrJwgDKuPkJDAwIAh4l7XZPLqw6PkOVS3T1c+RvbrB4HSJcYeEP3ZC
0bKixXS2eqGW187RtloNzwHOVDzRIjTYNbVIzzJ+X4Mwrmm/dsuQ7DxuCiagLZtBfzU4sQqdldvD
0s3IAtLB26kF55XB2u1ho8ef3DITiABkzvcxmUecsozZSYq390ljSPfUEybOO1iY80PNha58Hen2
awZl5ujR5h+iPtGfHINr3qZiimATEQL22HmUcMd5wJdvrPzCc5ZxRQlP54PC1SmfIm1d63NcOeix
jbLIk3MR4TBMIZMdBlPP1mCc+JRyFZlvndI5msni4JqCscYFvti4A4O2y603jVAHFcwl/spmIHU0
tRBfhwzuDFzI6L7RG3a9t/vmmJ/QrdrYLBp5o5DXPxUFPS9jgzqOdqO3XTmOhE/HSr/l2+u0L+9x
xgJRJRZX9zcL53bttajl0iuTddaRjavW7L9d86bO9iXQen7nQEfyafBp2mjv1eg9U9M6/J7aduyN
k2x6hAqUewhXO863tiNuGzrsdj16S+cGdeN6z6js+SC/H2lpJ1UR1g5OXFhDbjucUrdr2GIyrWt3
tRTyzrS5u4C+0B0PE2+vAb3v2x1XjK75PJX9jNuhsdpk/+1kraqE1JwJ3tWzVEZZPk9xvGQvFgwi
FeTmdkrJEau2mfTWm4eaYIcLubiXyaDjUi/fy2T2Tm1dbw8DdKo8nHHVoI5F/XczrRYHWU79MAQu
wGHIBQlGEMysS7IcOX4MWAsyHigh/LhiAIdJefWuirLrkcQ6UOZ4S5SX369p/jXV8AKSiNqL+JlH
aUt9Dpn2bJYad002zJy13JNtmHDEVL6YdCsNWNLZ71VZPFexbM9eRFTj5C8smKhDjPYJJyPuiu1B
1Nll/qRIVbniGePeydLRIu7d0cBTADy2kbK/IR+2ugJ+HgcjK8gPymkI013K6FODRVToVXPpNGhu
LbAGzcGaMflDIQsxHft+OXXJUF85qce04U5LzApvZP9SNsO+ZuC1F7bj3eFx99PCeYh009JeFjuv
Bc+JCjPQCRFFwamK3MQgkAEnooaypdZqWnhbX8vA6VhMYzkx0wBrfHGUssGurszaDYSZGfus1EfP
dzBdacM8na00ybJAOBNIJZjXybJfbEIdjh6XJelQ3WDNvP2Jd9Ub5nrrzr1zBm7BYw5G3lHNogZj
O8kPphxRWrNwvFVr5p4dPeLqlZAe7MRFygHGBXBtPeus+Z3hqp1H7dqBDWL4nbDmt9ysUgAOxQcz
dZr8kjeded9khLiKvptcbPOtt3dHY/wdt6X3OXHR0ncTGt51M1w3lqNCFyzwfkGjfNTGZmT/3Re7
wq2RAJhmmvmD0aXXbpukyzXvl/2e9m65X4cp4jmuNHBm0wdCpOp9hg/pQNL6pzGaA0ulzmdEsstD
Yi1lKPNG3xvZRnXqrfa+w7ZH+VPaO2su5i/oi55E6rCSmbru2lXJeo9fC6yEMxQgboR5iEBEXiBT
m7u46Z4ab2BG39pURruuaKrrfo04orKC+mQCeRFTN5yHArqa3rUC81zVnTJvMC+VgWqdN60E/txY
j7PNOHNuGncnPDrGlBOLrVCR3YEDZWIOdW3N5C0PgYWSbyyx2Av7lLfGch9XRmCURnnU6QgP7vaE
MJZ6RGnsDUccgwh21SJeO1ZPIRMeD6GIdT+oQg+xZGkPGRTzS0UwzwfUSuJCAgV7c+ESselP1K6f
+xE6ahjpOiPNuWwQ0PYVDl+UrlhaipGpESy6J72NXFCThrjR8MMFPHkdRP7mfnCsZZ9WWYEew3He
RFZ8nMUGpJYOBLGxbbu9cLhs/MUBbUSSxXDQQLwElpsxwEblFq4sRw4REQmnsbTe64RQFB1LXCBr
bWNqlPK0IKh5i1oNKh0wh/kjFfGO6rqlElRaGS6Zlu169kRPERzRG07+ttgxoYcfrXTnqHUIyYqE
0XmnMzC0plxOF8QVDMJrY0i9gYPEbXnvekt7GKcsl2i883ahFm8AQz+oSKKgk2mxSbzWbozfOfzj
fZLqTbi6skbmNJZAK8CPtdgvjejQ24ngYCIyl4y8YXoWDNWwStuRbkNvkEnY1j0dSNLsGFpUOGi5
LxRypueaiJYTmFqIEAT17VdyPyBha/zf1GH/rufahymeXS5x0u1McVasj0adg7RQ3heM2/Elboob
YN3di0i84QoRyrWdlV3Awyt6LAYdkvvU2a0/0Lv056xpFvXS2fWgnYoMwvpZNHLVhyOnlrdn1DQ0
0y6VgsoppnGLbqPem6hm2Z75bBkq9zUCkNQeIWFO9cLxveDvIlagXRm0pphYrUDPTaH5cSe0iRgD
VIHGK8Ignrr6kOJ6cr/xoyCSW8VVo8H42DNjX3HaWkXvcvXoXruzBmpQBFNUW+XUUYjY8POGQDVQ
qs6aXOeHRYecQi1KxFGDE5WBEvXZnzr+f7BCNn5OcWQWZm2qUMTCksAawiL+2juPGgaJtkmOtY1Y
hScfpSBeGThzzswhbXTlI4JA1zwtFU/RcGaOlZ3BmYwPgzlimYX84D2j5KB4Z5PJY1r2VNVCUdOR
/UU1oeKOEiDC4eC3W+tZelrehqKIaN4yp50BUzKneP9eIzPZnx+GdWtKygW9XRIpHMHEH8x322Pl
TZVImMu1czPwhg654N8VGf90lvB3BbW0MElbWz6upuHSYIL551HC6MVKGCxFjiVI39b3lnnoYJRk
LKBay7MawsgLVGtz17wVsLMemp6mu0loSlU1tw9F2fyrn+gffUCaYWKeNtEs8Dz5608krEasAw9A
QhvIrPBtlAUPUES9545ZRQewfuvjJh2oDP5v41SPFMrwSbHrSdwSAJC7emsmqNB/feX8TbwvCcHY
eMw6C18GMNt//9PQhZ1njmRPpceo8vhAi4pMjJfVBDDz0VzWtdmbhUcdW5VsP2x/2gg7v/4B/sFn
BdxBmkx/oCTwU2zD2T/9BBCcZLXqfXy0ZsCbflQC3QkHT0b6jWRCGtOmRPVBGSqJr/o6WkvmoF10
E5e9fHK1Qd6wE6Uf+fVP9Q/eFrZsBvQA2Gt/j40roTsTB2DGx1LQNGB3m+PdrCq6mW17gidZp2Ye
ipWyWoxx/frrV/92u/5ZxcCbwcvb2/9o3shn/et7UgKhwqcGbNVacproFDM9a5SucYuUDyRZLGhA
xuQaT5kTiZPcGrfSxOuJ5bep9VvTXoDi+1rWx8mx32YvdcN4+3eMInS/5cYF/PUPrP+sg+D8AXRh
2pK5gUnm4E+XEWzBRi2jIw5GAqwFUfNaJmd32Fqdcua44OD3LovujuKx1FeGJ3ORcA4suPwfZ8/m
eIoNLOOBtUKqSnOTf+R04s8Z2XK8+zYeMnSEvf7UpkxphmmI1bGKmYDBL6/HeBePTXtcl4JXt/SM
4Q3idfZouEaK92+/7H8m0f9qEk0CMcfaP18F3Wb5GyO7t78sgr5/0R8zaM/8jYkxSnWykxBWWR43
+x8zaDo21j02jAzCZLaNDv/pxwx6WwRtByfPOJ2p8f/On9GAWRb3iLmxNZx/bwlkbVqdP910bKLY
NekwLvgJmIX+nHzXjplbzrZszmYv5tAw831PrYKmpXfvraRMqpPlxQIzHmsbFjStPQiQ51bK4sbW
OcNn0SKtCIrCU9FBAJBon9AR51dIAVR612MS+0TwhvNqrXZ5TmScX/VTqoee4HxlmqWKM0ICNpuZ
h7J0TOGi1o1g6JzUcCoXGF+HYpGHeAK3Fa+JXu8BKrfeK9A6wz3iv+DZBjbM/jhOM/3molsOhbtK
LrDQWWQZbH/KwIsxjL+NvUg+DszaCzzlVRbvazTg9oUKM+nhZeaFZm7JLyqZacqogaYbXMIE1O1Z
Ma/1DTEe/LrJ3EFqBo6VmtERGYbRzrsCLS7ip5JNG3J4hLAeiFvg10V04+oQQCYSpXk/8R4uxUCt
FkEkxyU4jg5r8CSS2pcJ0i1WwixRFgU5xaFF2VqmVZQFxdCuYvHtgWbDL12gy6hRPTgPfuKumL5D
DLHmGmT2GFPwErmiJ05GbBQ0gvSdrmjprCzosexaeOlQKKG7Msf4oGdz1N5A3RcnbUIZoyH99/F7
wulA+uSnXVKeEgFrKLZq/TET9kDL3GmrP8pyupf5ZO1tr17eMDqgGWImTLb1kpBERBM+ukV2QaNt
HKrOLE7MIYdDVo6Y1puysv18zIcNJRxAAkH5U5RVyDQ8vmWsWaLYzefQBgAamr1l+KkdVyQRQspo
i6l4AQ6FeTaLctdfxVjf5qn9IauK+N6gK7ybktG5R3M9viYEAgEsQCbV1sl8z/VQMbqp1DNr/+gu
16sFmXYt9GAahi0PQY/CSSrnxvOy6DmpZ+M4J7a4FTwBe58O0tuPTmtcIjvKD4KJ+BpKPBrLM2Ml
/K5Rbn9obFk+Ml7MpE91SPI32BBjDpijOHNAbPN6KlvWTDDuumI3YDw/TfjHD1Oexc8GkVxX3orA
3Ze1NT1RNYCUdes2SsMB/9DvcgKV6hvOyjiB8U65y3jU+Au7ZRgyq3NqJ+spRaTTpYMJvdmYnYtk
Ro63GCoalJd2GG9ZRuhXcp6ro2nSXvXpwmc95F17n+R2+dx2c3kYI2CTk568yAZsap+77plPutjB
xTYDcLru9cqa5T6yu+RcmnP7FBPu9HFgrFZsATn6l7RqtSuxlrT5TWM45ymfvb2Z1l9R9kVH8EPN
DqsFtXPkpI9e5g4fIV3kL0u2qhdj6tVmv3Kzl4blM9Yh7jBb9O2BWlffec7U78EOX4FmswMSz/ID
HehyW3olYPi5QyZTLozmkZ144laSNgVBjW2yjxVM3ZVROiNUqmfomIiYuIopzRPLnXNfwXYNTdEs
QM6HOpgi7BS8Lz0GACKEY8jYtdVN50rzyhDbgP5sgo277UX7Qa3tY1oL5322sJOhfRk1KvsJKlqg
12v65LSpeVUwzr5ovVn7dtpFoaPik2d2zjUw34ZbY+geVzwUIaPo6os9QCmtp7W6MyJv/dxQCTc+
SRoz+sGpxi4Tmx9iIjwCuyEZaCPqLGh5vPja1OXwusG8SmwKWHELLWBwIdcgndvzoOr4rTMS9TWf
2Jd3Y3PRh2jaWfY0h8k4YECgVTkagghnFILTcoH3CIYls1Ec9b0uuOPMRAPyPYt9WxE/6RMmWd1n
LMVoPHtJi7RNDcdObYzQSDFOToopnY960s8P1bTVNVk8GY9jH7mfs6mgnRrUNtV1tzEo8rzlwRQR
AxGGDW8D674rzyYma0Ooc87hvpjvYllGbNTcBBHUhJPf2WbHC6XyjcPEZfHjwWACajAjYPCCiK5w
GZLUuFUvgJCrG3BYGZeoBVhHm4lsd8sHOdnLKRbQuvmm9MEp0hoGN96BqcV8Ef0WqebW7hezaq3f
K2G+q7rRLxI1F0aLplj83IPBTGPDTY5HAcOMe+0ZWXbBRwC+JV2/JBrKZlC4FZvB+UOltY/zBk1w
JbGpZUQ5qoiH2ytUwwcNnMV9I9tqJ2wdE4fZTd0xFslNno0xNHoVAbptJeoEyzyk9Ox77vcv6Vq6
Dw186iBp8uqJTBJOkKStz1OaIWxqIyu/Bu4TBwDGx+uq1OKjmGbiNu0C+onJMPSeK7cIS82b7hSt
7HszMxUARyFzyh7TfSb61TzzEyJxxLwTVFZtYd7PrOKuiIS1z/WlOsmyBzoCjgbitqYuosU8Y5dl
deiHeQhN4EqvGFmSMHcrvO5O9qnv5Oe0qTN83fp6GaciHnybbJs700U0XMKGDimUdcJn5+53aYzZ
bpDL8JjiuNl9G89XMVHdJoPw0GhF9Iilv7uxNac/TJ5BakCHSws5oyEhA3l4ItDRMr5tE3GamJ4q
k0FXOX1uNdI2GnLY9vHkZu+F68gd3Ak+V9f9lLj51xYcxckQPO41J9soqfwT9nUP2LdlH5GSayeN
oj1kda7vWUzJC4ao9IuXApft80QciAzEidNF+X3a5zBPwHvt6z5tTgMFyW5AEX00IKbsnZnKS4CP
P2R6Ml6pomKrms9M1nopRKgxoAtmslF3BqkdX3prUgE/+xOqVBkMS2Ifp9GAoW9dr+ZUH0uCN5gW
e/q+ktaXRqvvh8GldFBlGuCsPHBEC1ygglQOE+tagt5VZSsVRo5fKtOqG6du7x2NsN+uOaxTgVEV
D0uoJeUD0TEkDlZrvC8xnPpEw+m+rUqWcUlyhrIZ7yMzvzYKIR68DqBQbg/eEfwQ80SjuCdu5Y75
W7InvJDE1wrRgJ0vJGgOMoRQnx+6HkBQv9ZlaMaV61vJgESPLBAOYce4FT0DcM5254mUE8D6KSpI
z5JfISoQTQgv21eMRn221hYPsizheWAM95MuvS+qWBjrCS4/OClHex5LmA440bweE+NoDRKJdD2c
5qL1EOnHwo/V6p6LfrnPlbUlsnz4Ty/1f4qchWXzS1XPbfuV+uWvndS3L/khqcM8TqPtMdvCBGMb
2+DmRyelm79BEHBBNyO2RHaHC+SHccb+7VvMNsYZ/B/fqYU/fOXyN8/zGHUwcwA+YGvev6PmMfRt
4vinbkqzTAJHaPQYoeAs1/SfRhhZN6zZNHjqLgV+m3oBQ7G5gWGf2bdeVJvmvWk3RH0hfAeeEUXk
JFsU3MoGCIgDe75pEDehRMB76ncg4HrjgZOIAuDFYoiQaaCOsRAg7cmO8Vpq012fN9p7odUT6zgO
B+UGrUxcTvBBVmxYqkTP3JFoA5OESgi65w1J+7sBPhgVN4OVz0Jn6jnbbnx2MrPxqypmSNHjZcDZ
GB3itVpDw8u1W5bN1RZMbg8DDU7LCQMXh1xW0Nbig6OJzy5Qj7DYnBPkjDr4awFKKdR87KlNdXK4
yT5NbHl2JieT7belnTy0kFexDFbzcoefIvLwUk9FuzNqfmPfHdbeJX4pr0NPS5Krhh4RSvAGXpns
zwoZ4IcOMW16Y+ms7lElObeKE52lJNZu9q0226PeSRLgqN7sjX6noQ14dKy+L0M+ieVjtHAcCGo2
iF5zFD86JjWX31ULPdfCj39SdpRcrdPMakMpHtG2OWunGLj1jnwahMnwYTETO+wVWC6CCHhZWqrL
GC8kFYUzFmfRlQi3hIVLMyii1YXOMTmDb+QmlwTMOj31nTnB95RaXdeiuHeW157eGWtAy5UV6NlY
zKGXJ3OomNGDDackglOQ/O60OSH1scqOnTKH/RQbdmhtsZ9DlTj3zWqy7y2ZzYf60lOn2UV7xgiL
Orto5L2wPLjlY2GfIxP4pN+2lv0+QUEIZ26aG6YEK5mSS0UWoB8vniv3TSnqCwZg9n9aOWhOfUYp
Pbk1xy/aMDhKrGHAu4ClrO/gnTMyWEslTV8zWASX9Klq224UnXkh5RR8oc/q2nWx6ErTMMNi5d27
H7qYz2qVo/NY1CUQHUfMXv2ct6OD56bCcr0kFIU+yQnIp4wZw1hIihRkLbrk1rvgskjei8YB65zm
TubwFF8KcRktRvhIHGZKQOGqy1gCpLSjcnojwgUbdtZNA+0NCQUnog4TohVAd4JFJMEqOS4pnSK7
XDOXfg/JC3wAjo/+CEjJ2ZexUnfYESiyk2YkRLVqo4I7O3JZYxr1ovqwTTcDRB0x1r6sq4LDpAsT
50TCpxnW48YjIGapXf2UniW+s0vEC0HLQ8y5nteC8UNnaQeQKAPRZEa8cMWZgiheh+I8F44CJ0fU
3X6MopwuR2o2g+zcnT7qqqP2AhiJh0TrHta5T9d7FqZfxOqV3FOgJubAxZL63+yd2XbbxtptX+W8
ADyAQn8LECRFilQvy77BkGULfaFvn/5MyPH+YyXb3rlPLpPItEii6mvWmss8d6XeLtuuJohhG/Vz
+TQRwmF4DhvP+4XqrNwZYdXIHf8ScRKa4K7bcxLNyNrdqbwQpsWoMyHy19rlaiwATq/CJ72smlfM
rw9mD8RfT8x2uRsyMVT7MYs1QmjDedo4laId9RbOz4Jt/8Zg7E+nargpMOiI08wEqw3vok53y6Q7
hxQgfoajVZmmy0kby6PNdmfZ8ErZziFyJ8i1KKQU57Mqt0RgpRuxGPqNAo0Sg1Yfk+XjpuJItqob
6E7KSFtJVrmSEZNyWC2AEdB3CD7nzIjSL01tp8+p2ikPepMPn6hthyYAhG7wrBkTeTPpoqPwoTu9
aKIIARs7yzYAKhA1R/4Hg9Wksgo5UKZWM3oCh5H5AWaFiaR4NmyzUr10zg3WxXQAvmgtTDGm1URg
FIZq2Ct1o5dB2BUjxoXSLNCslbLqsb/LML/XZjxgCOo+MhOHR/FdNeUSMrG3nNG+AbevbaKOfXgn
YixlLhIM1GVIK7D0hJGPW2O6lWFrnMmv6AePCUWhncamLE+sNq1059Sl/lR30xMqMcQOnZWwO9MS
hi7+MKhd6/W4+vsTsWnaeZm19hY0bkpfzf0V3ZAVGjYIFYx8XuZ9oQMRRD5CdxeFB4QJo3M2nEzb
/ltP/U/1lI2t4Fez6du4/Prt/120f8ml/f6DPzTS2geYS0ihdctFhfxTLq32geBZeIUAnRl1Mob+
UVMJAD8aA+t19Wp8tzD/X03Feu1NGs0E6h/VU+paL/2pnjIo59DjG6CXMdCijn63QKybqG8KF1ab
QnXDMxOXjI3otRDFuOgJhPk0FsNwyhUYOGlfPeWRuQ40AVeWPaCyYolXVL5R0GUU8jrv1UeCmkhC
Q26Rbku+jpuFkfVFgzDCN4CxbVmzjChd7XNFwrJHhMl1Oo3Ns6sXJ2ukt1FG9HlEbnVsVJGFFSbj
TB5MRtyvvdon54L30a/tSnq9hLCuKs7CWl6MXqIux9JVry2t1T23GZ/X59AzsyaYDci/TZe8tjB7
NwUnfYD05IzfcDey5UGoKl/dDNCiNtyGE8kURtJvEfSdgHxcG+l8VCP+LwYRiMKS57nqyk0JPNCk
V8sH7QWH0FM9t1uaSiJZi1j/SIjkPmkcFpsq6+2yDRdPKvBwO/0pG/Jnm2X/Vo3GW7XJTus70BXE
i2FJek2rVY4J72Wr50BQEZ0hDopseqhxuI/08XZdJfj4k6OLJndfuO3dnRYbe4Rwxwyn3MWyaqqV
seWNUVXfMJODWOVvUzbdWwyBxsp4ivXsEE35c1OnZHKbZzvWKXssow0MfqHRSF7Lbr42uAC3s95t
4VMgnDGyw4IwGPhLzABBMNsTJW8U6a2gVcwGWqpQ44AUys7vlaFko5pgKFxTPoy4eGa6ACd0tYx0
a4rF+lqVwf8AgvF6bNXrToy7Pl6OmoOIVRnUY2WXij9k8auODSUwteSUkTMo+HD2Tkl5myb8hqUx
Py5hRyffWTmGXl3ZZC0vNCROuokJib9s4LYyGn5sjDpkGDndF6q5mWY5+jJuMC+WyTNpFEzXxPTi
lMtxEFHip3GTnLPafkom9YtT61cuRld8MRppwN1+MZFQ1tNwvwBeRane8UXV91HBZ6SoTu5nHR7B
Hsg4Ktw4GEc+T1fX9APiejeYlo4RvSjA97bqo4y0F5ehLHryhvVPlB+Yfd3XTX9vTPlrQTXoA3sB
7lRM93oIoTBLwLFSMaHutZTY17SECdr6vmvSYrJuPJW1TLfoOc6VadhMAfg5fk9WKiC6R916Qj42
053zdVS06VwxePychorr44qeiZ4Jhxsdtfomn6KQCRxj0NklTJKabwCvag4XbWE5F9Og4B6M5zyo
l6q4onSdQYXmw4H+p/WFkusvndZ+nofGutQctBF8a8qkNjYNG4F04xYkfhKGND6Hdomrkn1Kbu1S
o5aPmQwfi4lNCHje1k1I5KF1isOzIbPPTKIHP5vygL3B7C9ka1Xd3ARMEmNt01gWA8EESfHBKbvU
s+z6nCvxtQQRH1AnPZYKMzrEgoy3evN5knPzIqXoeSrTOAAi7jn2nHrV4lrbgiEHZX0ZXmsdMC12
PjWMI/FSAjNgVV5Qug+0iZPQtrpNRcXfIvTopUKvZtG0mVBqXkFJ6HeT4Es3Z/aTrVjnHhTpRTg0
r8rYHA0r+x1G/y+nuAuagA6bR5+N5XudDgRBo0/HjNUDTayHgqlbS/JzYtYUf5r1m7X8e0cNUem4
5FAQYGkzNMd614O7xthLiwQu5qdDucGEC21YR23IIPE3r/ReL8ErrQA51g+qykDi7fb6s4jDJis2
DatyTzbTs7s6u9fjONXG2ScTqGU0ivrqe63zX1U+f4FZrK/pCJtRh4ZH0H6neYp06cZOC9J37sw4
MNvhvpx4sIlD3o8KUND198WncWxaTrc/1Q7/i97q7fd14cStMiMNAQ2f859+X4QI45LOjtwTrKNv
Uobs1zPZWOtxcaQGzPaqO72M7TRssxGGXTq0PLfwy7wmBkZN9xbJ5dhHiHwW3dy7bqH4aQ+ozhmP
o8Xxzc678ln7eHWZnqTVIAMfbqcielTNGGnDZJx7ZgNgikt3Z0LD/RQxifUNh+Ph17/p33yFdENT
BZIyjcyH92MckScEVApD7mPRbo1SvVbdBcME25jfvM57gdT6jhqACCmtcJXhOfv5HXVHjcGJs35X
XUxZLbaMmbFsoOYcwpKOZYNa7NRFGhmtw3xtd2pxQx4apKkleq0HzuW1VEkzCghNTEfSkrAPjf29
4lpnvRl2scNxb1aEZ0URnCGC96jqTTHvikgQDIcS5dirTXsrs+lxarj2Qdcah45U42C0OuwhMnkN
EwDVMsv5FCen3E1K+hqWy6MT9dula7m8K32PNmePID3xo2J5M28dMyDPvuiXa2IWdKxY/Nl41z83
ZobZWqPG+vUb+W7uRp3I+wj/BsY3hGAmbz+/jyQ5lbWBW2S/jIjyKScmTjY21xYCSH3/69eiwn5X
k7pIpLinnBUsY76XbjViThDPzhKZ73ALEeJQlL87MN+epJ/rXlzBmjBQf2jChVD58+8D0ALkuapi
tHWHatsmk/CNcIH0Kl6I7Jx3HVEnmTD2riLOY+jGgS3zA+vqj1DevziIHjxRDA2px6m+H1Iu8djl
dKrm4qRp0etijTCqQuZHcJgZP5g6EnvcYJd5YgWDUz04Hf/aakmEBsiPnx8HiKdpOsARt662ohGx
p7u12PUTCnZVJK8mu1evTrLTMGVQYBhWOFZKgaqNVL/QYaRkKEfzeFtKAe5ZX46/+Uz+5onls0CC
BZ1JBY4kfn7DpKhANsyF3Gs5jcIQF4mfdD0VPOLnE9kQ9MmUW5t8ds6FaYHAbhvggFpxxXDk0WEs
xeJNMkoLl5GOVys3SHyfxrTSNzgvWVgP1jnEfeITpnSOcQSxsOUkqlCcbux0flTF+LK0qkdezB0y
U6qqml+4UaYd0XKPM4WYV4VxtYPKvAMocRuZVu+lKAI8TC+ra2KAEaOAlSNj190Jc3l0q2b4bib+
r1fH3zwk3BnrP5rOaua9GnOMajvvxoEIatTKlDhoZEf+OobaE0YR/eYTAW701+dkJVFxrOHodP7y
TNaGPqN77OW+Ea0MNKstN06YHkJuKlfj88GOzRiZpBBvEBxTaUoFGOVooykA+zK0vFKC9UmKoWbi
urDeWZfycna+tJl2yfrmKncL9K0u1f4kS32jV0Q+p8vtlM/Hwl4vY75mkZ49k6NAlToKP11AwPdg
TaZS+JSrwUCm8LbjI31rL5mb6hsUOMJ3G1CcrID9tBqHbRX2nZcvXXwx4c57a4JC0r82Y4c7VeIN
SjoaSSeLSAWqafXMZbxvughlvQGmUB/uRaZdY/Q6wElkn888DynwjISkR0rMvwmH9QtZ9cNWM5o2
WB+jdjLPpT3eWwxyiMzOFJ6nCtJnTbWkhulpYoW9YVHXBo1iPtWpySPWhfUlYRwvDTkYI+pzBqHJ
KdHpWdyJUhyl5FMaD/gADcvXS3OPQfgAUuawFEQUNXiVWPbnB5riXRFysyTEKZNItDxaY3fKNfNz
3I7ykGkmi/5ho4tm9tfGCBVLQqgLO3uSDM55ZzyJJvndfWz9zeNNrWMijFop0aQg//x45zP4S9w8
xb615xfZDretyr030GaFJo/1Wn+9tdpl52rbzqXSe3vmZdxt57EdvTrlx+pC34CpSQM3czfO0Og2
6PsIW5pwZOBO/bzPtVahQSOFyIuMJIBBEr3gCHZPODjIz4u4F1kZIjvlLCc+EK6rwhmTdvPjoFNu
qY1e+chNen+KOiIMHSrriMawmo6xXvKB4OpmRArtEsOp1wgMBw4tqdvnp6Hvbw0TU2WZW1OQkIO4
qcflWMQjjuGCzBhNQeJZzi9WSzxDg1fBpjvYZ4l1HrhEaDL7e92artdqvrN/3K//qj9/o/5EhaxR
S/x39efdGnn2txyCP370x4zN+WDyRzF3A3v9XdD5A0Ogf2BnSEHxf1LPHwpQ84PA1QCXCRofcb5I
Pf+jAmX8xl1n8kigBhW6YfyTORukuHdnNfwB1VTZgALFod9/38n0ichkQ2o9iDybWFsXdhpTCJm4
uxh6xpZkCqP3ZZQ6N26iozsXiSQO0+IQHPLYIQlW7zGKhon+EW3YfF1aQt4NrRV+BsyH0xzZdoVR
aTH3VbPqsEHKmcdkbc+IKGEbMU4sqTYIUEECxehVCe2gQT5nWkm/mBumfuiXOq+DmkzExYMnSpWX
MTonQAjJ6GtboHHCpT8b24yg7qtYS6frDEQ/cTDMAwK1VvQDWwdZeKhtJSEceizii4EABbLaZusk
wIRVHGcsL/pC1w/j4ugXnJqqDKa8Hj4RkG67m7oIu2+8ijZ4jSFhGBEgwzDPIXiRSDO0DN9N5lNI
64IgsyuzIFFG5jAqhWuA86x4TfjA9yaCdLY9BD0H2pKEXxfL5ATO8L59rBYsUH7I3+yjgezsoxzV
7NbNiMkMpyS+GvtQ3hP9WV51LaDSIwDTyERiw5QFKrRNGGVe5FrIpqguKW/iyrmZMv5eNZcH55QW
hoXHVi6caFQnmxSzhWzdyHGuw5xKxuMsV7VN6GIuZ+84llubEBuuM/tiqorqKtNq99qEe4m61nDN
fcv7tx1KMoAJa0UrEserhwvhyRQPBQp1U5Z3GCidG4U+gi4F+DDBYCa0Re4k7hg8y2WG7Rsl4oGk
CuOCaKryKmtq9PKLUcyBZacaa5Nx9LE09QZ3szDb/aIUHb8zKGpdJvWXkfvrUwN44mOlzqzXXEZf
lm9GZvtVUwongCPSwbodZ/dmYkkIstxw77ijopsJbEbEwY++0zdhijHAa9HOsybBpRcr47ODG9PP
Ws29rCrdjkjXUNmpTakk+tquu4Xg+plmKgl75VLgOBv9UdgFrmTsYBgAdTftLmIzM0cvGqv+lsRE
E3mYPmFRdRRN9zQmQw9Sm41T/N2MxW4Y+RXo5NWmZb15tiKIZxi4lD/sXG/ervnN51Wvli/lzf0F
egwnWPbmCsNjsVrEHNshMa95s46FTLK6Q/fmKcvf/GWianGWITM30RmvFjQ7jJQ7NImMyLLwZBcF
OqTVshbjXSPQK7rM3/xs6Xdzm/hudSOnzwbbvVrgTF1FR7TgklNXg1y4WuXU1TTX6Wp+AVR4fEyQ
1G0UNy5PIAHqoOUOS1fjXZKvfZqdCs0hPTAeHy2LyOM9j7dyL1frXtk0yKF7PA0V+B7Mfclq87NW
wx81Wov3T/J32M9qgidw6EW/mbtpOirAnC9gN5ub2ZW35eJcdigwL1LUYij7yukwJmkf2FOSM1pm
+Ux08o5pnPLVXDhp8rAhrGXZTY4GFTgRBB9WnX1G4nsHuQKeYjTuSDgyH7Wmmdk9IIxY5r68Gh31
ltgBwUqAVlhpqRsig2isIUe/6GBU2+L18dvUlEdVVu23dLbP6iLCT/C9xv001vmdtChu06Fs0VST
AWMAPb6G968T7sxOcUzieWdYyzmpHUBkBqFXcUza3ayhPZ4UfkpjHgBsuCkr3KDLpzJEkIor+Wqp
mlM3ZqFfITPzQfk1uzpEh5JainpCLTheWS3KatbHX1xO2x1LfCdIwjncYnJLkSyarV9qgEyXkmIm
HwZlxbxrxznH/tzb0ecyEe2GlEa4GDaeX0GCF4VJ2XwEhzju1SLqHpj3dHwxRmUXNdNr31j5bsZY
HHQNdsFBE+FnPTOVglC2mPyP1ChSbLFCvegtuoW9XhjmUcJW2bouAnOvQtG+q/rMODhw7f1JUeyb
vordXbJwNZHMkiDCM5CwDdZin+e2Jg4Rj1CSBk6ddIjU6vDRrU0eWbMIYWr3MehMp/4iy6ykN5mS
7KnCMrvVeprpMBHOtgB9sCvhQH+qxlD9iLxQCboBEE85yuWMPr88zvXYsPksnBud/3BqrUm5opV+
tLEDqb7m4lUnxMg6N0D5ILVPXaYdzCmNLt2scFxmZGaNOT8h6j4TVI1ezQJ2Q8LdTIQ8fndiiPWz
jmjWY6lMvJuCXGJnozvY2ZWdHZBf5nhZkVTWuDEeu0ptkc23st4kPRpiVW9urTAtbxj2q2c9zeTG
gRZp9TlfA2PcqpNo/Wld2gjcxd7QGgr7ejv9prNF+4almjkcXAVgEl04EgOA6eogGZPofjrX5mZd
Pj+UcT/cxsi7v06AvoLKrQlSD8Vnxe1fk0RGT5awwAPOUvVbw3wgB1zBwN1mvtCzAWk2ttVlrsOH
qDF2DFg/h1b/4oja3C2l0YF9wQqCsuSJ8G130+Wl2Nh281wXMBgHXb3IUJgHjSaqbxFIbGgtSrkR
mGf3g2Al54tlNlhQhNp1juk2QACS3UjNOsuok5eM+Pqg6AQqUIHaqPPHuBmJsNeK5RzNXRiAC/tK
NsQ9awhKKeoLpjEkgusDNmSgIxu2i2h+CWDCyGvWazFTO35HV+dN3HJBLMPkWWTZvSIs9mdgET/H
wsbSlTj2t0ZrbvtBewWN6pHYhxNbsT9JoA9IT8GeTJlqH9w5XC4rtcfGoUMYjegFFrc/jDILOTur
KgB2hkwiGsi4mObiQh+qC3NGppla2kMyztllznceMailbbWmZdSQdrEPzXXXDHl1KLvpzljidqst
sWSzueJh0+VrR/3pd3pf3jG2H/wEqScQ00KfmacAtjdZA8FvaIstKPrCaxTnJYzEE+iE8JNam/oV
ijBswI6Jwrnje2W+FKLQkIf1LNrITjgSC1Ae+1p8s4uRxEztK1PPOsYhk1cgntpx71Rh6rVGZQRJ
jdRmcKx4R8Vi32rKHG3ifEy3iDWmKyHt8LqBvd7woRMxAmdEPcdzS2KYXfEVZYOHjmgSm0ZLtbNe
pQ9TVllsVeN+V42J2eOOkeVtH5PAmtIK2oDuTSwonsGVfqnUrbVpreWxg6uyFpu1Jq9Ku4t8Y3Tp
8spX1EZ7Fmh4cxT1KhzbqzVpFrolsp7WhvRYfGYvKr2lne7Htr+utA4jgTxRreF1tRYmbV04+eDy
ybOF7EpuC485piKo+yY6GlZVtmFeytRxLq2ilph7G0/MNtw+xlzLtWhk9n2M82/j9z80frRbv2v8
Ns9Z2f1k/VvbPn7wh/UPvaqBQsJkPm2auMX4Tz8Eq6rxgSmyo2NgN+zvZLof4grzg2vAW3J03WUt
sMoufmgrxAfDWXl2lo75dO0k/0nfJ/R3+grClugeVVVjz8Eqlp3Oz3MVV20ZG4W1cjQMYlWR1hbB
YjQkv+RLFthV327AMIlbPbeGHckFS6Bx6JKs6VDVZOV4P9O3oeJC1gSCx2EcoQ6mB3pA+kBoIAAT
zxHgx72NWBIYLJ9ReDUoLQzoOH12PQL48bIxQp2P8t3TQNkxmF2HZsVKfzUyZFG1kYu7TpJyX1UC
4CLzrLMxDu09OlNqbLszNjOmvq+qgpDT0R/YQ73qFWY7O+xvZnemyISovKtH05CenvbFbZIu/QGg
F3hkG6ujN9VFtkNmnmzSXE6X82jZF0U0oUNLFxKVm9Dddm3P6ZGVi7WJeDvPjaWICVIHqaXDRG+E
kLNmxUjK8bxfQCYEamVQZpm1eak2zh6B3G2lAmPXGU+diBM6ynAqGENixIoclFlZDIUYDEm47WDR
+HxhysCRWuPV5IV4cG19TEuNz4dVHJfOyLa2qdiIeXFChSU9XW/Y1XYS0ST3kwRBj+GDzibLl7va
5OYf5/iRtlU8oFexLibDHj5JrRReTLIS9gK9DM9VMws1yMs4aVx/ZWKrx0GG+nInGzwtfZCQs6q8
QAbUmIZDWVCWbW+1KWW5JNjKV80S6A55F5j8MIfCFtClc3YjQDjBiEphomkfaiaLom32DPqmnV1I
ijFkouQBFrK7VVhucYskShF3nrO0+oDmIDEv7axRObgpxQIlW+hiu8HlgMXplp2VGd2twhB1miKM
DRVtAlBxxp5KDMWwZH9j0oUNre3CxyA9Xh7sUHZW86kUoXnbLBz5GZd1mShQbhoK1XS8CbusIOq1
dOzoCsfdMIxbN0SxuewM6ue1ZqTlsx5GtW/VO2WY0U4Dj0nzwgVvVRBYtyVGz6Gp8DKrNNXpNCbQ
IOptzc4WcHGuah8BOE03I16gwptTCRdHJFpa+pkSofQl/yH0lb5Fj4G3XHmMMxPOslhs6r/OKiYy
ZUltwAhR06dENRJIDKe3Er8JGVy2WVdAgqr4MTRlVpyVdBaaXyCCvFqG0Rq2yGbG0O/R6EoP2IU8
zKkW70uZK8QlwhTyR6ef7xpmCfC0lWb6mCW5i6mttvTPdWyQ0RoV0VUdz/WVVScOpW/FxDPGE7rj
L4CWU21XQnKtBhNpKftkRhJstY18RI5Kc2bX2trQzFDpPM3VmguRpuFF7EBmcipbYXTedjay424y
NyC4Otz8EKT4yJesWNdU3QxDa6Vmq21HrWTL69qpop1dG16sDeaVmw7RfZgzb61oKk1K4Gj5Tin4
90L83YWosw7/1YV4/03Kb2377duf7Rv695/64zZ0tA9QWAFu/HGp/XETuuoHziQdv7gD5YM8PjZJ
P0ag1gcEhkSQGAItx9t99+Mq1I0PXJCYQVCWmM56Uf6TqxAeybsRqIMJnlvQgAiKDcR9v4q3SV5X
4tGUF8rAyKfaDYxE0iEgfokU865g8MAFZYvxsluJRUWL91JbKUbAQu19XRgJq4gQcy9zXO3cruQj
KvYssFYaUhRZRC2MDaLhyJqeOK9qfGq6qT+7K0tJrFSl3jWZc62kJYLhvvaygr2kgwM06Zg21kpm
0lZGE/yhHvCjqjLvxD2GZ3tqtyZjGj+XDoinFBW3gS8ZNmtbXPQcjDDxrG3f2vZG7dAGDWkSXWkr
OUrOSX6P2xCnJH0eaCn8LuVTrPX1TgzKcgBrv04vhGV9QdUOmmp6w1QVSJ5PZTN3DxkksMuJrdpt
PzZiI3P7BjOXeyKDt944Bbx0Mq5wi9LW7Re7H7B50XyEqdrsGk7i/ZgQZIt06qasSlzMcG23lsJN
uNAGXUnbPUQyI/V4yq6JGKAaB/jpodVzghzhv9dnELyaNYhtrA3VVxfDuHTJGbzo20XZh8rC7DCL
lQML4QrHdI1QH902Jmm1PEGLBB1WOwqGlRHBhJbQWwgYCZdRWJg7A/joVtS6yZ/aLjfVINqTnSj0
WL24t1Zi2cz4OWhH/MWhnbU3S0aDMoKa21p9iZmvgntmrAS0nnoeXOhntUjanVbRhvZDRMaCcMPH
wUnKLQeg9RWHRDazLhfpKTKLdXO0wtemCQ6bU+TDJmHGvqddbba1xRBtVtcgKdMEebTS3KC3uV+I
yB1fI6ac20WVYPnqENYPzw2WIzZg+eWcVg8Y6tIHvBDzs4LuBYXJYqonpSSjw1HoEUuMRMDuXABq
FeEInrVy6OKVSBeqsOn0lVKXg6sD+8o+G8VRvXf6MruZylo5ODhjrkTRuEejTmjvK8AsjZ8wgrX3
vQJgfNu0K7EGChvIvGWl5zHX2KZvQL1lavRtvFL2xBtwr17Ze/ADGTotLkA+tg8qeYWCgBcdEoTY
wBPF7s4W2ZvEUlwrCnIiE9NU3Mv61FjiucxrO7ysYTbGR9ysH62ksW9h8+5CxdGUizbpjVDs8o4J
iE02wCjdl8WA4xlE4bxwWU7tddsLp3hBvkTLTZAh8IWufzCBA1w3Th8zKMgz+94IW/aJTQ+fLJfu
YSxtUXhu2EI2qzCYQPhUinT0ucqjfWVQzDyIfDQywrzVDC/KBlh6aR8APjitgn8qJeqPg5L3vRiq
ZRtaKbuEgOgW9dMS12Pnq7AMz/VsF/ZH6gxRg1k2Z+1GUkqGX9MQiSMkGtfjhONGNBSkRHTtfHNN
mBAu9Amkx4aWkT0BAMlTOzf9QqjgrOwdOaigPsp8VDxybghHHPoG8MzaGhunkfybRwKizedMQw3n
leqsRRda3KmDJ2vwXrKzja9M37tsxxQdpweyH0bDA0F9VGzsHdxAmhkviUm0wcU0qdq9jr0MMnSb
s8BXR9CynH28YpdhaPGE2+LOIGshxayfuJIwe2cWpeXPFC96d4QKaaqbkhQpL7InG2RvLK0r8hWm
rbnidFU1HyAEmrzHDNLD+T4fHXGkbm+bt3RwDPKFOyLs1K2TdI36IktcnvvJDDcmzucO7ZJu72Bk
xzsCPJxdST7htRT55QJWwvYazSwvp3gNsqkqe1uOnRGzqHLs1cGBUXzTyx4zSWqJgwMU0VRkuj6r
lJkaEeFBAz5Q2YKLV+/svEoDS7SL5usjhCNLkRLRM5l+zmCzy7VYP5kp4G9P6O4R6Inu5TUp5Nlk
RMiAmJt5y9Lnqle0y/xSz/UX7qjmzLbR2o5wkvxkYP/kCbVW76JFC7cTqI8Hkxz1GwNbBpeDzImU
sNursnMUCsRZPQxSDV8WWlbkfdqmtdFzc3SGe8CD6lNma8mGZBDn0wARoPS6UFT71Kyno70Q4I40
x/HgPqK7H+eU8ZbOdLMuh7MRTVuGHQYibXVJGSfFOB3TgaTNlKHWNWK3NCBbftfmsnpY7LK7mK2h
BwQml50J0h/PnMYmaGnxQI00Klegmln9N5NwjvBWKzi9urlhvyg9lC4TgCXD9ITGai4imvAaHw55
gPgBAiN1o53FLwAABr07zEkj5mhcjCcdzCl3oelWz9D/uxO9jvaNhUK5NTsMPxlpR3urrfWP5DlW
gXDLaFNB7N2mCZO3Rnb5OVPH+rHnOTwx526uodS6l+hHpc88Lb1kNAlWS4+Hc0a2i0+EgLUnU/Bz
7RjJ5YyJ+mPIvuIchhqc9LS1qASKBQCCQ0hPWejquZ1wavkJT/61mdrTzhVW84x8kCAoK9vozHRv
0H1OJG8VjnVRMIfE/bcq1+ldv4xA5b1qKtQgIxfoIlajj+g8LCZsjKUJM7A9RZl1TBVZ41B3K0+T
DNVgjMv6NEkSeHWlpavh9ieWiPijjcGUGOmN1j0QwwBvFwsf6zMDLK+Lmd1rh8milURM6jNTBzog
I4GArHDQtALpsrSIP00lfVF3eKiboduQCmY+i4nh1gSXevFsNeUkaJqMbCg5sEyy73S4mRFXXlQQ
xXzfWmQf37wVrf/W97+r7w2m7r+q7x+65/in0v77D/xR2n9PNFGx66g/BAn/GXRp66ALgTQexDdr
NkOmH4MuZAyAsbQ3Z9EfIy595V6pqr5Oo5A8/EML0ZtS8k9KSpV8OpoQHYuSbggXi9PPE66S0Wpc
zs58ciGsk6HqjNU8bwsL8mNRGPpFNgGk8YcIYnFrGuyM55lZOxXM9VzLZt8AYVlHu+i+4HMGbzkF
8Tyb1wVPPiVUmU9JiJdVZyAwLPuisIi+Y5gxQ22lpB9wVz3EJCwV1b4vcPySQjcwy1LzULlyCwOb
MFMHBvEUPlrpMLki9rTfj+hFpuEisnt8dxchgIgUi4ZTD3fVwJt8p0jqjKAyyGAIonRseMIJP9Rx
GFNuqrwsh16lWjwmgmc+MhbGYE1hkDtAcMqZQIZ4V9ti0f1RWuG9LAR2T7yge34p/BVYor6MKCjv
iURpILwUcUqNh1t0AlmzMOPexmXYP7saGAeaDCrfJGsShE8p2/dyYNWI4mxhkn5IWaKYjBIwxU8C
uwl44SM5LIXU/FTiAIijbFAuprFcAePMP+Y7Zdb6Rd0QWJCuNInKFPZOYOnuYTqoZVeTcBaF2noO
ZUOdTbdQK5LmVGFdpvvxCrTcxXDx74nwv7gLVw4kOqH/PgJ//NYUpex+OhS+/8wP0ZP2gT5b56mj
ISFiSKex/6Pnt3WYeAY8Bsv4PsfmlX4cCiaHAh8UF8F/JgX/N/6G/IDvgcwixgLYhP5Rz/9zx8+B
xPXrwn5AUWhjcnwnsnY0sAMAczFtOShLizh2PBR6uven9+RvXBNM+H+Wi1saEn8o9swoOITeSxfD
fqhZ40bhvk8lSZKD6uLjxWf9WXYDKQwW3NN8qVfa6NL9Dqm5fl5/eXEAV6iiedts3uyfT7+YEBOi
Ix13Hxluydi4aUcm1kiyCvqP2xQ00nPE2QT4QCb6hgoy+TYpzAUDq7H0TY58xJt7tl3dgMdEr5X6
0K958q2T4hxL8xDIwtywII2i5cSIIbwtCPTb/PoN/NtfwubwZvTJpSDe59GqjVGBz1vcPehnEUxG
uWwLhVyFxB7nh1pXIbhpGREfSoEJC+BG9Wl0cSyShrNCIBJ3FVsJsl9gFRA/AtnUdeNlOzAtuQAN
kW0dAgTui6RHK4pPGsFBwUb917/DX/SrfAkc23LhGjjIMd8bSlrgyP1sjy5ZWtW4aVSqOizlM3v7
9PXXr/QXkff6Ss5qfmIqZv5ljGWibuEU55UGCPGYhIim6CynPjSdXt+oJsqrX7/e+g360/2KAXgV
kxMDCzP2/7N3HttxY2nWfZVePUcueDPoSXhG0DuJnGAxRQkeuLgX7uLpeyNUWSUxs1N//eOa1FJJ
SUYEAuYz5+zDSbbEpv3oCbItVdcAvXi9JJN33FHoR/rkV8Devzh+DOaQkkPLRQ75EQ0bSW4XtKYh
WnJYvCFHTThRdihU+Pj3H+eM/v3weTybEXrAhcda++NNIU/wY4ycgwcsK3C/A8W0OeKc0ZovTlfw
AJAW+yQXNl1xrweSlURJ7e0irrtn+oBk1/PaO6mX7At/YDMrLJZiqBrIH05IbTw2ZY1kjHPziUyS
GqfYbLo0sfmIxslNeJFJuPbWCmEcKdtXn0Z/zg5//yGdsx/mp08ZLks/Dqe9ZC9H3oe9X2zHJY5W
OR1GMFmrKiFRkDmmuoA8UOwa0OjY5ZpvUylJIFyyCDl58wOJjf0OeQZJhYLMQnGOL+wIMmz92vxk
gZK59liLvwYjeYesDFBhjPaDhaWSKh7C+1rCT3y0zSLapTPxnt2Sn5gmNZPDJVMRIqfF/P6V21lx
8DtyF5PeRqa+ZDHydEmpTmJ769A/H+BlaGBkpDdSAVl75TTho1yyHXMDBm5tteyQUB98SVmgMqot
8LEIciEFlPl2NSxpkVVIbuQQQxRjuOfi+QXS4iMygnJsgZwsAIQ+d1BeyiWHEjyIcUNXqN81PE0U
guRVJsB59l7soljNfWBlM0KCjbFkXHqpYz6yOq0+BUlafBNW2kyrwoyYGkcSBchqbJbCkbyPzwFZ
MZtgSdP0oqi8yHU+Xc5t5N/4S+pmF2ZLCF+VjTck0qJKypd0FoI6QaPk65ToTmPJ8DTY3kDMythD
BfJIBcq79q2WkWe0uGHr6yYW5NdMNSaYZEkKNYJ6b4r8cjmeqCRyFkdLrqhaEkatynnxyFBa4VwF
d0MY1yUIEP1knMNJrcqcr63eoC3Tyx7G5PmyzisSTbH9hhf00M6bBA95Swqoqi86SlHM8Mp5LNwd
RFfOiCUptW8d561Z0lOL1CZ3R0xhtVq4K0+1Vv26KUCHESGB4mNJYR2JY01T586OSUPm3jZcoPnR
K20QmIax0H6nJ6zw2FriTsvyKovJLIeOzwArKSHiLFmwNM3kBJrmUdhgTMzEdYl6mJKHOk+ukBq+
pkuqbNp15n28JM3m0v+kcRTYrCg3SCLztbHk0nbkxOwcKa3LYOpHcK/k1zbDTJItwV6rPic9hvk6
WVyg7rlFgX6xqjNzrVm0iCTjFjA213pJyzWW3FyxJOgCaHLXqK3JoYC0v6CbhzHY8BgqgM+HPl6V
MQMMnpDLK5UyTh7au8tuSe2Vk6ffcvzpxEqogI2gZh6IGSsXN/M59tdSFitubbkXaT2VB2vJBw4a
LhffoP9n8dnaM5tdG+Dnimk4PuIujdeMh+ovcnCTzznpVO9+oPRnZ5DjsQrD4aIYIqJUE+FeStMQ
xH2hJkTzNFz0FteXoQsYjaUGULIy80BZpJNFwdxurNYnUcRM0PUZ8/TkDma9Y3OUXpgFJDy3bEhz
1figIgcHhOW39WU2NWpVmxX2RWzjl3ndF+g+/ak9RsIsNn7T673hM6RulVmQGzzobwMawuaaJMly
EwuKgnnQ5ko2NpMoAICbLOHJYc3xMgvrxdYcRnvLJ5bHwGcDPyJY3dipqdmvo5ibo9G9sblQr3Vm
tv2miOE8rUwgfF+tXI6oo80ZPlAuv6QBMlS/yYJnArnry5rtz6NhUl+UjUjhZo1UJwMlH3gUk+6P
TfEmJt+sXfX4T7cTkdv3JQLRz3nuFJvCnMcNuvjp1vAE4s7Cci5Gl3xsAeTyuekUUlpwOu+zkZqH
MichJpd8SCKH5yu/bOLjDFfgoLUjrp10jo+BwpxDAhmact/xCiy7y5xMDnxyOMc3kUlskNc7xMB0
M2wupoI3cyBiBfBz5mfsqFSfEt9HBiYd3gnpeuZ+GDo+EgsERrUsyCFyFbm3RYzh3VjcGNZzjepS
dPZ8MMnQW0dBHx+pVTxASH6EdKuUx8HnfLWcVH+jBh6eMzIltk5jt8dcAwdeUdvYewtY1R7er3ci
Tt2417xAuoHLRHmB9pq3Da3plYwK+I5YkLt7MyDmIMaDdS9N1MEySK3PZuidMIvl+2Bom73Kbcx9
1IvOyZvMPVIF9vGyd66hJ7o7kbYTgRu2vx7KPN01TpwSccVmKF4wwV2XweoYvS0jWwRmNUSxIk2G
vRSDTvcc/qD4IsFXppc0xC2QJo05n+QWyKRdJU38EagpLyN2S4I7qybMG6mom15Poz1V838a1q//
Tw0rOSCUp/93w/opU18aTr+fCIPO95/6Y0Xt/8YEC+O3h4sYQ/EPob2R/RuZoD5rYtdZini0V/9s
WZlZEeOA0ot/sekoeRv/almZQAUEVmHhwejx762pf67uYeBQqiGlt1lLwPT90zSLwjUtep7Ppygh
uVJWdHKexZhq1jCU1x3DX8Rq/zxAf9G9/tULBjbrItfyTGr9pfz/wfJf8KmFLSrv5DDX31hLgBmC
UzoqgrcPiSYz8+9f7+dC//sHhMPI8SIaJ0TZ/fPrRTmxpsAk3FPQpP5bHvECTp5bj8obftWT/dyY
n1+Kr5rvGg8VXEgsVD99NJmOadIXlnsqqpFUhiCnCutmdlRw5azrDrDyc1AgE6WwnO7/7U/JmYQo
kE6NLOePQIyxLXg2GdI9KTsnzzUU7NQMr162fgnZDn//Yh+MuOcPyhmIwA+vGLym84j0h+9wakDe
Y3NwQWf7vBC2URqSMTfhCAxdQEVUOySMHVElAGrWMh1IQbEacjEnlFRrc4m1/Pt39Ocv2Uej5FPI
W7RZ7sf4FSRHcV8msXsKR5ePS4OQ7U2j4H/+/16LETOzJ05hTpwPJxQYYLNkYOuiUiRRsXcN9R6A
nrnvc/tX05blhPlXU7UcZ58edZlNBWxg4Eb8fEKBv5Gw9Xr3NMTpN2Wj4OptEBf//rHjJsTgihfj
LvXhrDWH3A06u3RP85LxmYcD1Phw8QZb8xJc+fcvZv2sD/3+kZaIHJvpOYfwoygmjFn6z1iVTrmN
K3aDlq458UQk87GUSryEbeG9YQHgImXMcq/TzrnANux8f6D9n8b1vziDfRPXLwpVLlWXXv/nIxvj
ZY9jv3BPE2rJowNEkqTGmIBiYSjO0Daqqm1R2GyW9Qx0AIgwF68nKES4g8hfdM9/dfa6C5KMBSJq
JvPDGVWUEQqQQnDx0qTcs8oYSUTugWVgEt7+/fH/q5fyIb2wCuHRYn88o8Cwy0YGrXPKPA5vFC3o
D2iw3OpD7PS/cOz/fKvn9s20g0kOqDWbl/vT6SvSDtFEK4xjrJckSINgj5faIT52XqKSB3qz8Bfn
8iKM/uGKWV6SeQ5IXh/wHF/w8kT98elCBhZjJdBzRzOmUHXDGn+TIorgHoPQdJ8pNhVYcwjQSsOc
lKqES6qa4JIERs2gBNUMXqRlS3O+g6CLFYoTwCYMJ06R/yCmZHTwi2/kvDD611XOyJkISYSUng+P
zmFn9uHrZ22Ru1PluEdVmtXOnCn1m8w3domlih5lRKWnZF2WuWzidZML7W8tftkdjTdJwSBFeY+w
3/kiYy/p3gFjd+8TK1eiIdKZ68rGb55uTJnjMvXO2dFWErlvbUrwLCgoSVXNj0kmzReBXsJfKWsp
ze28femGABd+4uJ1zTmA0J1yfcuW1ZBbH8HRM9Z1g7lBFLfWwSIWJEE+jb9lU0WEhJHOm8UOHP3M
AeZZt7xGyJE+23lRJqM3cweXThGnLfK2tOEMEUvysMYAMe+NGDjVcRRLsGeXVHKjpUUWUsGk5L3I
y/YFIp4tjpWV6XsrpGox7M4gThekUPZq6YivLJgdn2S0EfDwMzR7zr2u8N8K1tEz3HKbUG0rIgHc
EssTehi8t0oX9hdBCvRhaIP2XvpdtffGoCWAMEGMzP0XLfoIoxZxurboypyWi3RZL7sxQAVncjmi
S/K0du1sHzskpUvFHttobOuRfojjE41xcK9UMj/bjPLev+eKn3eH1iTVewFGZ5mUkYY7q9giz0BL
NvdC822iqsFCHNf8lionRZfhPqFdvUlkwvkpV/OkRoDgw9XRVSpzJvQTi20dBJzZburDZq9qPQfH
dClMCMckA2GJkzJzm5xhTMvTtjQNgr49LELXbdZy1hQsVd8CfwkGpjcV3XpoQk2mihkH/lEs90sD
nK7aK3dg+mVj9WrXzAiXrICO56LfpFx/jZmQPVWRonidGhXpaPqc+xc34ZKGjUqBmOWzRMeqIW6Q
b2dEz4rwYrVHHxUu0gAM31bIs6hDy0tkbslzedXVuNjXAs3P1RyUdI3E73pvmIe9N3/xDLOAkBEx
GNqShGLN9mGeRyReduK7r/Uw1I/hnOkrvNjlpmUsZK1yo7TCHbNVeczKhl1picB9pcoJN3k9N/3G
VLH/CAkrg+3nM2dbASLV1yG7klPlptDSqiKKMCkrZz15Bvkm9awfCzYQWyjKQhwLc9EscE5itMMm
cdfhuwZBGffV18aT3bfQnRFM2UF/DTELA6CecpavfcGdaT2X3LhGU6Am6QwtPjPOI3MTpZb/hcUo
khpWLJdAjWWyM9kboMrqRbZBBE4GS9M31+iYCdskKzB9TRyDiJmmE1dQqf19W+v4BIs4aPehGv0X
2E7L2kLMr2yWm6PjkvRDiIc7v9ZlW2zRCM5rZQ18jWHsYfosxvo1F3nQbeohVQwcZLBfilGCNSci
ljdSVgapFikTa4qXHWoN4ImMElY1M6X7vlDGRV204iKXuMS01+uvMcPjLfnwBm6LpvqcFQM8XF0D
vKlR1+etIgO6kG8YNbg+stkg1bRK1xgqrV0lGn5RaFwvw0Zu/07MGAxBKMw8PyidplsXLRx4bIYM
DJJm+ebFeEmly3TesUg0qjO4OW4MyQiXbBRv3D5JL8JGKIxUCmAH0bFbu2r6J1H4rVgPtdr1C4Gq
Ts0vZaCaz4Sd2igerWmnjNjZ9CXvgxTO6o6nEjzImdv7pe+2I05Tk280SOz8sgGpe2t2vcBB2HFS
G5Dluzcdk7ZuMH0D/LYkzm0bZiD5CZwhBbbtTICSudt274k0uSGRzmw9fg8yR5QbPcsApe427CcP
dQ4JVID7CJUCzku40Ly2PRKxYsudbpkcGetAl/LQqYjncdh7MQ4z2yXuXZZcAKY1CbWHbcMtiLvx
YnJDu2BM9FFKkQqy8YfZehyEy6Xfp157cCdQAAfPKnC0Ck7bdRPgPF4VZV2+EMWcUM+lyAYt5jPN
svpQmNiIPQ7FNy0GF5VPgC2yDDq1rXN3/FqFY0veSGF4n8B1E2idRurAvBbjfT0lWU+IdZ7+robu
LRees/XcLCGwRnP7+FzOGFYfQBIgRAjtNLweIFKs/RLnRzqO7SE3/HkHfQ51WJRUwQpMwfg0eLK6
9xPxzS7nzxPLgJuig4PJfRXLoR2h0nR7Yb8nXZq8z1k2PiR9wDfHFU94y1AkETsXwBQQo7LFglOq
4IiHFVTRNJY4cZTPfXxdIG0aDyC1TcStjb5qFWB+H3sw9PSq6K2Vz7cA5Zh5wrNR4zTZoooqryYp
3RsYC+UNtof+vspCEtYbS30Bg1huGyRlv0MLHU6dL+YlhdzO/JUKHdzTJKuuxn4eoxW7E24XUezh
Zg7dox6H32NhjA9jlxR3Vt9j3M4S77UY/SJZyzKNeFYuiPVWO8l1BL3rijkxeIVohEuaDol6szNs
wBUhots68/oT23l0zS6xVJKZm852BsUsYGrLtgmoIfti2qVl7Tz6hRAgg3AEiSwl0Uj3811H1M0q
GpLxpS+7tt+aSrnZccqmyVujWTPALsRkq1z7E/rOfZT26kCXa1zmwdw8oduwI4xffQWszAjMAoFM
OF6PPOG/WUOrrnohhv3Eg/BU56oqNyJKmUw2Fu1Fys1tDyjQytaCysJYJ0Mw3CX2MKK/zGOGbGjX
5UsxdVDrdOldTpnNbdQxIYauW/ITxo1dyT5G9tbYV12gZ2+loxa7e1gGLjdEa/za2CAJdxEQ2F0i
EvfCdVumlKU/H1QfZPeqstonyLHqOSxxFA8T2qI5n7JVwRYev2ia4saf84D1xhiQLBvP6TvjbJ5D
ncmaGlpEVm5cDtXtMNOn4JYJ5NpDAndjm8H0ZMrRuPKyjs1C5rTOLjQcGaxqUXs4iQKcAo2dRWrf
c+5+g/8+fRKh030ZPawDow+ye2cKn/RXBbiJDU1TBvjXQ1Z6wBnabCPTWfeHoBPfvHRKblVe4V6b
M9UdHXKMGobVuMYQK7YaPZ8EZsLT+cbAZru1TT/uNlGyiPNnPU0rePzAZb3e7UIYvxinDexln6Gg
Nv06SOb8xsTOYAIYq8ubOipLEF72ZNylJNWueWYry2WvR05Y/zwxgY3d7x3sf+R8v5LzeUwIf2ht
Nm/d2399n6Jev1Vf/+e/nzOZAOlhHPj9by/e/+e/MZwsP/SHegf8kOvzVzZagsWVwzzjH+qd0PnN
DwJwQRGNECoDh8buD8dO9BttMV4dJHwM19AF/nMU6vi/8dtYRtNChbaNb+TfUe8ElvNz98ikhYc/
w1Z/accYKH0YhYQD6e08WSz0O7ouISs3xJ8wiGUFodvLDMYhCtZXXYfeoqFN0if2Pni1TZoUYnX7
a6fxM/Twg7PzgtiKtxJI522qUQJKvy4fm1qzrGXgc9HG3WNMs78IVds30xHI3TaSA/ykpFE/2x1q
QVGNbEUHSELvXlzzOE4RQbh68t5qk/zINcW29+YINuCrRUnx3PmN8bWYuNRZ/lXTV2xOUZAfMxj5
11xSWwnbLkym/GTi5wv3/gD5B3Qb8O1VYvSQUDsUg2ysGuPRcD38GCiMh60IqTYClvgrVS1Q44DK
49qSE0iIIg1fy6JEBa9Q83BYGts+QOJMSNy0egpXf9ElIlXaxuFIvKPVkgQRq+J3t5rrE8szgRN9
djeedIvPMgfp51mxy8qb9VAZO+OzbeP7xGKBM8BVC8kMZtAtOXZmsD/TPFA0Gi+ssFhnAjp9Sk0q
tCIjQWvVznRwz4xrhm4dgMugnZLAi1ZU1KSPx+exB5v1zr5poU+1O4NB56NENf3Wo4GEVFmO4sVN
XFzxEY3eNDrLUWbxk6zShkIrKpCtrbSNzCfJOqqbUnhLG+OUlFiyoXBTEFu4X3WK8s3hVoXvBiWN
vQrTiGrNkG1d7M5DHkuWlHznP1LJ8L3GAqnUCqog/51OK37Gc8AqX4oaHZIdzVRUXlfFzzm5B9n6
nIjRDS7dUZkix98kkxc9h01BeDpO7OiZ5TpGLBkubJ/FqvGIKYmPUfWMv8egwYZK+icRG0SwvgnY
VGrPjZc2Q05qPkX10gPpykIwkVj0zTmeVSr75aBgFSEpuSvmMj2SpcEbGJHvJ9sgwS9LeEssXoh6
hM2VxANloocdLt+EBBG7mzCA53UdD+UY71QHP/+iEwM9ZtLk3TusIjwGMFXwdcK4INyFzX65L/Oc
ipeMr0ENeBpM/oHxDr+eBzp/DtFZzSt6bI6gHCf+Zm4Rwrk+sq6JZoDRgEIN5ye9QXiE4EPEvW3e
htngX55f0Q96esvBYAyCsoRzsx2WKKN8TOLnURYE1TPQpIF0R3uY9yzt3TcTTUK4xobAVMNkttWS
dDOsWm+SB2wmnnuX5Ch8C2cJsCF4G7Yi4BHHWbc2IPVV4pR8LM0W/JL0cP+T25Gg+Xx+lyGK2eRA
FZDVa4yOvFlP+JxlBk3KdSRLnvllofAlKH/key4gWs4PgHgQ5DXl8pViKV+OSU4bdt3RRRF/yHRP
y4b/H+klRT6MEmZDRoMQqWgMTojzxCsYS+5QQc5UyK1MS++yVpTf5tnjjMx9YzmnLJv4wcQzwmrf
9ANa5sCqpn6dimIiZbroxk0XsaqFRzPeI8anGsm1eAEdjuHdbHqQTGVaV9aKaai47ELUGcILIdHY
RkuoEjOWLfVb4rA2AETMmiU+5ZGOnvkyyYNy2ErcA2/Hx3seF3dur+IdpKfpYeAs3udjWO1mArvW
5pB46Bg69SU34NNhgOOyKKNyegh9o1oHNkCXlS1HyYfhAFwyTTT4dFXROCTJEUO07kZZOhsvqmls
OGRosSd2aYeR9cuXlobXAUPfhM4WeTZDDlsBHksSli8wxDi+GpA7TVjAHaTHrMILVuPNaHnulrBc
G2VN54yM5jBmrCrkiBfOtKTblmGarmFbJxBkRH1fDsTLwBcq84aWN7WfomYOqKel/uoGlXOMCXk4
5ENovZdecCYoT8GOwOH8spV+9tVpp/Gx9zx9Iar6PCpkgJgZTzI35DM6J7WB7dJBVIpClvoWzkUK
qfLSQtjD3031zgxhptWJOX8ldwlymUOq8ClkJAYxJWdyswLO7LwwFVRkMLNEh84fWIh2iHlAOO1t
vHFctulTxxI8i+fg0ktaUAey+up5UQo1J0S+A8imBfnTTeE1grx7q4KEsEW2CZ6AqDFlXZa4/Nq7
2XUA7JkRylEsWfPgDBvVFuIKNjstvtHHt/UguZtoitrMEP29VdefnWQEhN9Fak72A4PIS1EQa/MU
08g+j2kpH7DO3abe0N4z+SQUPVEWih0reKiDDvtVjyLopoXLcwDQjMIjSc3PiT1OJzcOH+fE9j/1
mPf3DXGtWLLGuom4PjCKHwY5LRc++C0RoZEX9i0zv2blVyL1mLKl5uXYzCQcx21n3jH7bLaTTagO
M14LQqojJzqrDtdkOZq1uUnjdHyNMdqUa9o+DzRN1ffYGduy7NeG5ZZbBAfNOpzM7tGui/AlsyOT
UUzmmDd9TnZQhbTmYvAdzuoR/NHE4/1ExHJ/3dnm6yjD9kqg1O0wLk3CJ4s67i6Bx+SbAYHmgwYj
fGIWZd0Vlt99G4jpfdVsi9s3fFflcEcWV5ygqZgLRmZFvRat/GzrOb6jYYk3BfTdFaXgdDl0zDNL
fPq40OSxV45xI2WH59UmoIQxZfUVlvB02S4wrdjT9l2edcMLI/l4k5BLdBuJyLtBJ5UE5FmnII2A
WYprzIbFFcNCu96kvWncuRihNoHbj1sOF0ZM15+OQlX1K2pcoD2NeIp7YTKLk88dj8RtyiB4cfC+
WHZykY+5ujS0534ex8QBwlFoSaOlLEzbaXpSCXIWByHWVR9InKrI34qAcVZqAlNjpCYmAsnSzuUT
hmhdUtcpN4nAysTDz7im77SJZU0vqzEE8F9an2I2b6uk9CEc2QiWkNOhQ5rKcmNhyuBeiIM4xfLE
kyKK5wX6Bjbd5xG+Q09gTivbFs4d03n/Noxk99BIhlUrCfmIz5My6ZqnHQwMYlpl4a1Enzz5Zgso
BMwZubaTWCcIvHZRV1UPWU5QLm64vNzZ9PqEOpSkTwlzMlZ9B0typVWa3hLb4eyYCOtHU8rhpJVj
fjIkPzgANLriDjQcsolc3E1XRXdOZw57UfeMBDvbFScIX+196uE9Zi6qRkaiNUa6dGysY+/m/V2W
+YhaYv8CTyO5vQVqVlOVMJsJq3pO+xTxWIUyzLNIFU+mIXkaoICtAjWBgGmVc/RFNR0mMyE6NEpD
TNM+30MHfwNvaAVsfx0GPfx/XaQeV0LVFWsxee2O5Buejkw54MIEVbkXIxm1IuKDD2KSD3DNgp2a
2jhHbGaBjcpVtiFmFe9rTPrdJK37NPZrtZJ56m5mnagTKS0uYrVU96dJus1utO0J0B73UyCIRPqu
A+4373nb+9+QfY5kyPjefEijrvwigqA9RDJi/LWUVqDBJMgsjY7OtapmjVrWh//Zim2OJZRJXdhf
jSz6N7EuSRAeWuzwQWCfirwarmcVCueJ5xu0/7rEIbiuoqm6zbvMWavCA0lVTYl/XxLQjm/QiOQK
dDVlQT26vxeWbSa7iMhdLiCTWhBvXXGT8JBNhnK6rAulthClogmkVRjfKcqAK7sUgjsvQ6LPQTWQ
wD47CFmJX3tJSI68n2PQ58iC011b9PrSU5533dZpKxENtgYxg15/dJqyO01Wq/dhnU23ltepx3Ss
ju3YnkQ4T5s2stubSjXqi8/dcj90rTwC6Yj3MgmfKdTGHfK0zRBI9w75Xkla2lAUxS4n8KE8qnQm
0iaLZpJpR1eKfI1uuskJXfHn+94xxe9TUZVk+0Z2OTBqBgnj4NHGhY5bu+ilUX3Ri4nbiLBzG0id
cXYL5l2/h51AnKtrbN/yuwm8Mri5XcQTw3XYs/cNbnFx9o0zZMJD7tTmWzdG4moCqbIivKftL4ox
i5fcFV1swyJPg/sIOLX5Kav4kxxXkqiYW6bQ7c7DqcTib+2J8dOcQu9zHRkmwS3xC+0tT7+LruIJ
Ov5iQ700vj+uKNniojaiaQfYRFbHx5yOgmIJEa7ZHDy9bIy9LKdM7GHPJL9YzH/Y37rnF4qQIoW0
wY790ZkRSor5tuSFyhRpMn0qaw+UytRqfA3um8pC2qykmahHcfT+Sm/x51fH57CoLkIW1w4Cqw/b
Y7xigalJtJe5AMswAmHP2mXBWDMfbyaDV/W7gHrQGCsq+B+mJX8hjLLwLn04yAD+FkUX23IHo+3y
7n5Q1Yy5Z8Beks3h+0pyGBOM8iS32o+MK+mg8ATx4QdXEzeVsOdcmbLu6QHqJCiXZZ/1+Pdv6MP6
nu/CWTAoloPXyHLdj+8nIfdDQ4CSBwZ27sXoMH7wstR+nHWg3iNp/Uo+5f0sTiBll429FaJAYYPv
Uh8yHvrxAACl09gUVXOooT5cQtkVL4qn8VthdFj3CWD7kpaorq7Je+mJWJMgajW7KCOtrnIvL3nc
cTffIvZ15U0lB+u6YsAvjhLty/OQslMdCmijK3euY2r1ylfvZmI6EVMct5sfbCbzBCxNhTxkfS9e
OpF7b403jN0DwF5P7ebOgqi8rtFXuK8zTSRMvXCiS09iz6HBS2hACx4Tj8zCcQwxinznPlF/C+eh
fnBI6FarrlX897h5xItZkeF+mdAQG8sD06SrRu16NxuqV7sop1vcs6GSQGgrPo7bCMvfy9RiS6us
sHk5D0Aqv/2HXO4/481fjTc56Fxw/1Qy/mm8+emr6v7rL2ec33/yjxln8BvqRt8n5AwtFT5Afukf
M04bWBEMPhcokPWPhMM/HIrmbxj5LFxPAd7GEOrPv2acwW+sH5G3Yfbi9hD5/1agtB9+vMggHGGP
dhdqkoWO9KNSMNEuPX7OVhMJX39qwtpjwwG9+eToyt0Aqlh2db1j3XNhMflJsNRnU7YBMzYeWCOx
5YrJLdnJLpIPZPkaSOzL6DkDG7NPIwPkz7mioiVqd/25zpqWkotIwEDu+ryPl2rDpSqDwVR6K7fw
/M0QIZX3lgKujd0jttueIZpOJG7jMHmC1wmumrVcvI78/HM0js/WuTKElKKfZlBe0DJLRhWDYW66
pZZkb20du3OBOS21ZgfKF/W+Ebf3HkSWS34E5rM0AyrUxrjLYpErlhP5eJD0UVfzqOvVtFS30N+G
E3o//Yhjxdkxkkhv4YiQnxbNyydnEKNYB/sZwiBqZ6LKqIbTUVcPSep5O0alhAcr/jlYKu/Iyp7A
AHurJKQqD12NT5DCzWjNZpPQi6CeydzuoWC2cBs3lnMXn8v85lzyN7on2qUMjXkDmCUiwG2AL7T0
CT594Ib3DK5B0eK4DXAD1l8BfbfzqS8KcQBZcRks3YfVpzcJt6NuY2tCiDcBlpu1643uilyK2cUG
IpeIjtoHmOfPHbKi7gDJpntyFfKPlSC3dWsMtmQlqGmPpKo9vg+vv5xD+9DRRMHR9jb90lfhb3iO
a9Af0SifdKFdSO1m/SrHXB+tlFKx0iAfWZ1vE6vzNmWeJPfKrR0QL0FTXoV5RaTduc2LyioNVqJq
fOxbyr8tHCPeGGkwvMQytu800V5bL/HhLM7iK+tzmklkLv42brPkdqajO04RNVPuO2sS0CbQ8nSk
pUVb2dfccC2n+wz8qWaoGhQX6bmZHc+N7XRucmFTqVdzbCENo6G4o4X3Toup96HwSddh+9hTzarW
X3dDxSEbRSWvmCy+joT2XhvCRi8wml9RpeJiG2FpV/ATL9Bcsrhe+nO87ZbaVFKHLywU+kdW1pBi
h7jkOYalDqjM0uqb57Y/9uHqsWEcx1dGvY25sTTiqa0ykDGAJWZ2AHHI3nrIUbcZmSbm3bBMGYpl
3iAW3QMcZh3fDYwjRs96QRf9YsoemxCrWxmYEAUiPxMsfPHuyD1Za/Sry5ADm9JjEouvpt3HkMmX
UQjWBPPgQewOb9LSFdADwyVJ0rcPCfece34DWwNHpXDLshOGwfFiggrCstV3UzQtiRrtK/QGjGXC
mBhD7CDipTqPbeQywZGm2uXLTAfeNT6mZc6jzxOfZfbTMwSix0ovivNgyJ6hKh362AKYCGswP9Gi
5gQlKKbuq8lsvCvlOfE2cJr0Iq1ia9uKblz5gWHQZ/vhJ1dW2lt186k2A+OQIPPYFyGNQOzbxs6L
IZFHph53tZtndJ5l8Zn1t95UAMhPYRbsXBCaRDFBGSA6zS1Qm+TeHZHixVb4wKd9uAfrcMCTlbcV
fpTCAbBIebEfCPpaD1aVXI2DN3IE8nl+pPT1Ljzm71fMcoznERRxX5KoRvJ6VSpRrrKkCbcooqpd
Lk6+nj4DR/I3jVT2xQTHeuvxX51KDyCZVTotFhPXgOjdNq1t4svxnOCi8Afa40C2d04knUc8v/CM
fBLAU4+Em7UWswZpFTcgF8qieJlzkKLuFIwnVnQ4meXAzifMmU/1KWmzQSR3i0qczfRwjQpLf8MF
OvCvQbBLvcQtV0EmyIaM0SjEPoz9AIz3KvVra9PgmrqIK10S9BzLy6zsX5dArN3YlcOhntuRqzRu
CKnpxDhiuqyy7gtqbqfcBm6gLt0KjOqQWA9JgLfWMSrzlGHZWcs6zPdlAPGdHu2gRGiuLB6w2zpo
NGQaYzjYsjYvTL3EYkRFeuGP7kQwBCouv8NRxRM73Clh2pc9uqDTVAcZw7nyPvahKQcqCfajQCiz
Ql/6rc8A9DO6CpmECu69I7qoTeTY7UVLIBU5aEnRbsyF72U1S3KIrdcel+hVKpLsOoMAvS5KhNYE
xUYbD2bnEXd1vBv79jRVVbs1/5e7c2tOW8mi8F9JzTuUbkioak6qxlxs49iOnZyxMy+UYoiu6C6E
9OvnawGJhWOSE1FzUqM3G9jqbrW6d6+991r1JlsALW5QwYvLiRcEIOYqAfy60JzLtIajDfjm0h6k
i8S0i0nhl5+hICFtgvTESVGw3cgp6UtpZl/A06GOV3NyYCgrpg4VxveVgtpfsR7coYG7mqa9DEZy
776Qst5d6XjvN4zrDAVahbcxuLGNVT3d6D5k0xvyQ6g8W2f6dFBz4NZ8OAc5axf5KCVi86fmVxyx
C8b1PilcW5/VXl4V11Um2dGEABYstBBwqITLJFWk8WhlVEkTPRzW0sSZm3H9YeVKZu+xzJRNNXbB
0GuEOhAGlNZ+CFnsxpeDAFJD3PHqIpHtD74fGR7CLTWuTAbX1s3aJ6pGOS+4P3yggOeSDOZcRfJm
cAbxanKrRErPGcdeWj+ocbF5WEXSZmbkngxpeJidJ1UPZrQ1NQ6QGVX+ekZRXcnSH4SMASeJi4qy
1Ym8YsUc+j3dqjwUeCnf8WYA1IVKMMNY3Q/rAiU/aZURtaDMyzDLaaUM7UWiFL3zLC8H77NqmEwh
s0VZFTmEkPRMllc/URkgBBdIk5Fs+99QAscowlG3mMYkyxGnUYXYco3Wu4Q4L7W/BZp47G51iUJw
rF6lcbFyJrmSwicDl3dBqSA7lzQdQPeHImZF5jOJYwUBMpJpZ+RLwAZZD7N1cdmAVoHj96jaTnQc
v7mEGBVUOOatPOjp+YgMo8Sd+oMEkeehWadjRy30sQ8766eMFC55vPEk727opMm9Z1JJembqlYvC
A0RoGRox05TymYtadjZgdv5mLZ1JVWpw8IH68SGgfmc8z0z53cobChVsHv4jurfaFKbLczWfF8mZ
C1VlJTAqld+781EWqWtCbRTnnvXczJ6omx5czpVOOAsPKIEiHobQS83VpAfkDbwRFDZzZ2QX6pAC
yEoLCTj5uYSyRZ4/snjXpIZnOqLa8meI9Xxe7IGEvA3+VkK8DWCAAKrvTMq88KqztBgooxxZw3ik
6Q66wEkG6EtyZzFBR/U6HpRoSpSr/F1ZGINLnfw2sgRJzL/LgrTwIdkLg3NNcPGZPLTZsMiA74JQ
qxab+dD5j4nP/Se0wMbVXIOHTtD9Ge8yskb18dwmf/saZWd1pFTGY75Ss4eKOkVqQQcadGukwipk
/V2mgPAwPEPp/EmNNaRkQAQ52qoG60CgmNcBJdVLpTcnPpK4ssV66s7csidPqkTTH9dwlpKnlpIv
OO0l0EWOIVmDHpLiQ7JDyVYD1SPbTi/Ds6gy/ImvIe0EwlhMBpv1+qo21iXyGHZ5n5GreeaFJWDh
wIfoDy5hC0GLTYKidqSRbxshphPLMUdvZZ2PVhEZT+o8T5BPdPSpspaMhUKCzzuC+fXNEAnmD3FJ
dc6I9dz7QqQ9+2iGUvBoy1Jgg7N7JgrY9nxGwEaaSfE8mRrM1yspsfU7tc4R1JHIEVVqiRvUsOMh
ShtPqtCQ8f0luPkHcyKSBH98luZVOC31eHDuBb3wciMBuceIGH0kL1Kd9qR0kseJd+vapNZ5AnL1
BPjKIrFGGxD8nbRHZZytWflUQWbkCODWFxBu1aC55MgmZ5GAeP0G7HXxUYKVRA2cgIKdBhU2GoBY
QMXrPCoXkDWDH8cCSl43qHIpAObmUPt/c/7fdUQczydNCeddsUyr+2VGQmD29p/bCiDx6fvIDfOP
0a996bihXYLTDxAFAMwXiELTqKbFx2wEVu7mxYKcKk3qy6SYkv8kyhe5QBOCCPKK7ce9odnnNjo4
HXQOzfX8aR8bhuM93I7n8e8c68G3DDB0BcAVW7DKXx0Eddin4wwB4GhzAZw+HwRom5DCo+5HJ5+L
Oz2bIq9NguM9+8u9f4qKMBez0HajVikwers/1/kDC99mgGr2B+CwhsBEm4s+Pu+8acJtJbpOvkRz
bW/4vx8Da7GCYYWMztR9yp/nAFImCQbVbQZofQW3WQQFtp2EXeb5ICAV29d1ZC8ood7PkL9lIrw6
CApnjK7vgab1hxxtoOXbau6+WAwGfUOVRFrf7vPtDX+jqUBWB8mb3aaC0Sd7FHxVNrfvw+FiIJt9
SinIM9F2o/A3rQmvTgVZlgSnVadRUBD/FGRzMPS234ShkHOBLQD9qa/LxW/2JgA588w6dV9T+oTn
iBOpux3hYFE0Bn1AeZR99+vFb/cmKFojndNtFKQ+HAoDjl/f3xqYC7Ae4BsQ39pev9uroKJt1Hlv
gBKSkAlMGSJDnOtgQWCDVJknsDLCsyGubZTnN1oVeUJa5zfCYC4I+jUCSM11uEMqUn9ACJ8I83aY
tjf8qVH4iS999bxHjhssGp/bXWbfc81f+8LeI3v5+c7PFOUEwp1qfVG44Nt7bz1O8ffb1srbeIPP
Ptx7h819dj/fdfDlrVv32vdq/88Ld5la0DGRAYm7Xu2aua2F+FdgfbZWVssNonxh//d3Tw5f14If
GM78A7uCgeJbD//4R6v/z1bao3ZTt47CtuHGb+tu2LfCzMr2TRSPEbyH6dfV8sgK3C9RelBxsnUx
OtsmTTq1FtG+laLV25NMd8uI2jzl7lPRcpKB/1iXuhofLwOrtNLl3pJo9nConmCw9479m+jLGxKj
itXndqEPWSInmIVQmKXuoj0Lt95S15E5X0ZUJ7Ut4yFwWOpq+YIRd929nWZ6qw2TU1fDlwvLaU1A
lMtExVJnu0HghpHbfiO3WEVn0+HCtQ5WEVHpdYJGR2X74cF+zBbXtcFXL9cmXVZO8L5c0bLiya/2
TWzmhdh+9//49S3gXVS42YthNvH4u9u+ttywtXoQGTvF9nJtURRrhYt9C8VwoL91ikd4bWWZ9USl
7zLPW3Mabh/tFEPiPjmubbVhne1pvuvsu3aFwNmB3KfCwfUEL8y1m5Fqnblx3FqbKO6STmQ9KtJD
0ydpOATwB2uIYA8y91Pn11+cm+Xn1DrwnsCUSKjqvI7cLNdWe9/ieKdytOk6RW6W5ZsLaxVnyGS2
XkzsmydYAIX92TLNltW+rc2rSfLaiYxfLzfuU2sbo0ZN4B+nGJlPlC7sLe3aLbCFzqZRn3fejKw0
YqdsbTuKqou03dPc4KXUL+YF/VpX87eO2x7xLdjQ2awf4JG0TzXgGOYJFtnbdGkfIuegN92H4j0a
khkcr9bBMYGcFOUE7b53osXyzWX2Ym8zgKO7t/5DVLwyEQFOBLVe10e6vcHLiSjMn+A8clTB83UC
1p86CX9cbtqnyh2Y1HVIXlMl6tjcI9ImXS0f4V3oaPrBYt8JbVJl91NNrLI7vKrrQP8wobpr449x
83a1XUVEu+zWqOgUt+7/8ZqT8j2k6WvA8iX+tA9Efu9nbXBNfOMpWFrp2/8CAAD//w==</cx:binary>
              </cx:geoCache>
            </cx:geography>
          </cx:layoutPr>
          <cx:valueColors>
            <cx:minColor>
              <a:schemeClr val="accent1">
                <a:lumMod val="60000"/>
                <a:lumOff val="40000"/>
              </a:schemeClr>
            </cx:minColor>
            <cx:midColor>
              <a:schemeClr val="tx2">
                <a:lumMod val="60000"/>
                <a:lumOff val="40000"/>
              </a:schemeClr>
            </cx:midColor>
            <cx:maxColor>
              <a:schemeClr val="tx2">
                <a:lumMod val="50000"/>
              </a:schemeClr>
            </cx:maxColor>
          </cx:valueColors>
          <cx:valueColorPositions count="3"/>
        </cx:series>
      </cx:plotAreaRegion>
    </cx:plotArea>
    <cx:legend pos="r"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a:endParaRPr>
        </a:p>
      </cx:txPr>
    </cx:legend>
  </cx:chart>
  <cx:spPr>
    <a:noFill/>
    <a:ln>
      <a:noFill/>
    </a:ln>
    <a:effectLst>
      <a:outerShdw blurRad="50800" dist="50800" dir="5400000" algn="ctr" rotWithShape="0">
        <a:schemeClr val="bg1"/>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3">
  <a:schemeClr val="accent3"/>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hyperlink" Target="#'Pivot '!A1"/><Relationship Id="rId7" Type="http://schemas.openxmlformats.org/officeDocument/2006/relationships/image" Target="../media/image4.svg"/><Relationship Id="rId2" Type="http://schemas.openxmlformats.org/officeDocument/2006/relationships/hyperlink" Target="#Data!A1"/><Relationship Id="rId1" Type="http://schemas.openxmlformats.org/officeDocument/2006/relationships/hyperlink" Target="#'Dashboard '!A1"/><Relationship Id="rId6" Type="http://schemas.openxmlformats.org/officeDocument/2006/relationships/image" Target="../media/image3.png"/><Relationship Id="rId5" Type="http://schemas.openxmlformats.org/officeDocument/2006/relationships/image" Target="../media/image2.svg"/><Relationship Id="rId4" Type="http://schemas.openxmlformats.org/officeDocument/2006/relationships/image" Target="../media/image1.png"/><Relationship Id="rId9" Type="http://schemas.openxmlformats.org/officeDocument/2006/relationships/image" Target="../media/image6.svg"/></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2.svg"/><Relationship Id="rId3" Type="http://schemas.microsoft.com/office/2014/relationships/chartEx" Target="../charts/chartEx1.xml"/><Relationship Id="rId7" Type="http://schemas.openxmlformats.org/officeDocument/2006/relationships/chart" Target="../charts/chart6.xml"/><Relationship Id="rId12" Type="http://schemas.openxmlformats.org/officeDocument/2006/relationships/image" Target="../media/image1.png"/><Relationship Id="rId17" Type="http://schemas.openxmlformats.org/officeDocument/2006/relationships/image" Target="../media/image6.svg"/><Relationship Id="rId2" Type="http://schemas.openxmlformats.org/officeDocument/2006/relationships/chart" Target="../charts/chart2.xml"/><Relationship Id="rId16" Type="http://schemas.openxmlformats.org/officeDocument/2006/relationships/image" Target="../media/image5.png"/><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hyperlink" Target="#'Pivot '!A1"/><Relationship Id="rId5" Type="http://schemas.openxmlformats.org/officeDocument/2006/relationships/chart" Target="../charts/chart4.xml"/><Relationship Id="rId15" Type="http://schemas.openxmlformats.org/officeDocument/2006/relationships/image" Target="../media/image4.svg"/><Relationship Id="rId10" Type="http://schemas.openxmlformats.org/officeDocument/2006/relationships/hyperlink" Target="#Data!A1"/><Relationship Id="rId4" Type="http://schemas.openxmlformats.org/officeDocument/2006/relationships/chart" Target="../charts/chart3.xml"/><Relationship Id="rId9" Type="http://schemas.openxmlformats.org/officeDocument/2006/relationships/hyperlink" Target="#'Dashboard '!A1"/><Relationship Id="rId14"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image" Target="../media/image7.svg"/><Relationship Id="rId3" Type="http://schemas.microsoft.com/office/2014/relationships/chartEx" Target="../charts/chartEx2.xml"/><Relationship Id="rId7" Type="http://schemas.openxmlformats.org/officeDocument/2006/relationships/chart" Target="../charts/chart13.xml"/><Relationship Id="rId12" Type="http://schemas.openxmlformats.org/officeDocument/2006/relationships/image" Target="../media/image1.png"/><Relationship Id="rId17" Type="http://schemas.openxmlformats.org/officeDocument/2006/relationships/image" Target="../media/image6.svg"/><Relationship Id="rId2" Type="http://schemas.openxmlformats.org/officeDocument/2006/relationships/chart" Target="../charts/chart9.xml"/><Relationship Id="rId16" Type="http://schemas.openxmlformats.org/officeDocument/2006/relationships/image" Target="../media/image5.png"/><Relationship Id="rId1" Type="http://schemas.openxmlformats.org/officeDocument/2006/relationships/chart" Target="../charts/chart8.xml"/><Relationship Id="rId6" Type="http://schemas.openxmlformats.org/officeDocument/2006/relationships/chart" Target="../charts/chart12.xml"/><Relationship Id="rId11" Type="http://schemas.openxmlformats.org/officeDocument/2006/relationships/hyperlink" Target="#'Pivot '!A1"/><Relationship Id="rId5" Type="http://schemas.openxmlformats.org/officeDocument/2006/relationships/chart" Target="../charts/chart11.xml"/><Relationship Id="rId15" Type="http://schemas.openxmlformats.org/officeDocument/2006/relationships/image" Target="../media/image8.svg"/><Relationship Id="rId10" Type="http://schemas.openxmlformats.org/officeDocument/2006/relationships/hyperlink" Target="#Data!A1"/><Relationship Id="rId4" Type="http://schemas.openxmlformats.org/officeDocument/2006/relationships/chart" Target="../charts/chart10.xml"/><Relationship Id="rId9" Type="http://schemas.openxmlformats.org/officeDocument/2006/relationships/hyperlink" Target="#'Dashboard '!A1"/><Relationship Id="rId1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absolute">
    <xdr:from>
      <xdr:col>0</xdr:col>
      <xdr:colOff>84668</xdr:colOff>
      <xdr:row>5</xdr:row>
      <xdr:rowOff>179916</xdr:rowOff>
    </xdr:from>
    <xdr:to>
      <xdr:col>0</xdr:col>
      <xdr:colOff>2582334</xdr:colOff>
      <xdr:row>12</xdr:row>
      <xdr:rowOff>46567</xdr:rowOff>
    </xdr:to>
    <xdr:grpSp>
      <xdr:nvGrpSpPr>
        <xdr:cNvPr id="2" name="Group 1">
          <a:extLst>
            <a:ext uri="{FF2B5EF4-FFF2-40B4-BE49-F238E27FC236}">
              <a16:creationId xmlns:a16="http://schemas.microsoft.com/office/drawing/2014/main" id="{97C91E66-1CDC-479F-A03C-51F218A23452}"/>
            </a:ext>
          </a:extLst>
        </xdr:cNvPr>
        <xdr:cNvGrpSpPr/>
      </xdr:nvGrpSpPr>
      <xdr:grpSpPr>
        <a:xfrm>
          <a:off x="84668" y="1132416"/>
          <a:ext cx="2497666" cy="1200151"/>
          <a:chOff x="781050" y="733425"/>
          <a:chExt cx="2390775" cy="1200151"/>
        </a:xfrm>
      </xdr:grpSpPr>
      <xdr:grpSp>
        <xdr:nvGrpSpPr>
          <xdr:cNvPr id="3" name="Group 2">
            <a:extLst>
              <a:ext uri="{FF2B5EF4-FFF2-40B4-BE49-F238E27FC236}">
                <a16:creationId xmlns:a16="http://schemas.microsoft.com/office/drawing/2014/main" id="{5658AB8F-1C06-BD5A-30F6-FCB6AF2847A5}"/>
              </a:ext>
            </a:extLst>
          </xdr:cNvPr>
          <xdr:cNvGrpSpPr/>
        </xdr:nvGrpSpPr>
        <xdr:grpSpPr>
          <a:xfrm>
            <a:off x="781050" y="733425"/>
            <a:ext cx="2390775" cy="1200151"/>
            <a:chOff x="781050" y="733425"/>
            <a:chExt cx="2390775" cy="1200151"/>
          </a:xfrm>
        </xdr:grpSpPr>
        <xdr:sp macro="" textlink="">
          <xdr:nvSpPr>
            <xdr:cNvPr id="5" name="TextBox 4">
              <a:hlinkClick xmlns:r="http://schemas.openxmlformats.org/officeDocument/2006/relationships" r:id="rId1"/>
              <a:extLst>
                <a:ext uri="{FF2B5EF4-FFF2-40B4-BE49-F238E27FC236}">
                  <a16:creationId xmlns:a16="http://schemas.microsoft.com/office/drawing/2014/main" id="{256FDD6E-F789-A05A-0D63-E936E9F72559}"/>
                </a:ext>
              </a:extLst>
            </xdr:cNvPr>
            <xdr:cNvSpPr txBox="1"/>
          </xdr:nvSpPr>
          <xdr:spPr>
            <a:xfrm>
              <a:off x="1057275" y="733425"/>
              <a:ext cx="1924050" cy="363610"/>
            </a:xfrm>
            <a:prstGeom prst="rect">
              <a:avLst/>
            </a:prstGeom>
            <a:solidFill>
              <a:schemeClr val="accent1">
                <a:lumMod val="40000"/>
                <a:lumOff val="60000"/>
              </a:schemeClr>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chemeClr val="tx1"/>
                  </a:solidFill>
                </a:rPr>
                <a:t>  </a:t>
              </a:r>
              <a:r>
                <a:rPr lang="en-IN" sz="1400" b="1">
                  <a:solidFill>
                    <a:schemeClr val="tx1"/>
                  </a:solidFill>
                  <a:latin typeface="+mn-lt"/>
                  <a:ea typeface="+mn-ea"/>
                  <a:cs typeface="+mn-cs"/>
                </a:rPr>
                <a:t>DASHBOARD</a:t>
              </a:r>
            </a:p>
          </xdr:txBody>
        </xdr:sp>
        <xdr:sp macro="" textlink="">
          <xdr:nvSpPr>
            <xdr:cNvPr id="6" name="TextBox 5">
              <a:hlinkClick xmlns:r="http://schemas.openxmlformats.org/officeDocument/2006/relationships" r:id="rId2"/>
              <a:extLst>
                <a:ext uri="{FF2B5EF4-FFF2-40B4-BE49-F238E27FC236}">
                  <a16:creationId xmlns:a16="http://schemas.microsoft.com/office/drawing/2014/main" id="{50C3E5CA-5C07-623E-39D2-E96C1825EA10}"/>
                </a:ext>
              </a:extLst>
            </xdr:cNvPr>
            <xdr:cNvSpPr txBox="1"/>
          </xdr:nvSpPr>
          <xdr:spPr>
            <a:xfrm>
              <a:off x="790576" y="1162050"/>
              <a:ext cx="2371724" cy="335772"/>
            </a:xfrm>
            <a:prstGeom prst="rect">
              <a:avLst/>
            </a:prstGeom>
            <a:solidFill>
              <a:schemeClr val="bg2">
                <a:lumMod val="75000"/>
              </a:schemeClr>
            </a:solidFill>
            <a:ln w="9525" cmpd="sng">
              <a:noFill/>
            </a:ln>
            <a:effectLst>
              <a:glow rad="101600">
                <a:schemeClr val="accent5">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chemeClr val="tx1"/>
                  </a:solidFill>
                  <a:latin typeface="+mn-lt"/>
                  <a:ea typeface="+mn-ea"/>
                  <a:cs typeface="+mn-cs"/>
                </a:rPr>
                <a:t>RAW</a:t>
              </a:r>
              <a:r>
                <a:rPr lang="en-IN" sz="1400" b="1">
                  <a:solidFill>
                    <a:schemeClr val="tx1"/>
                  </a:solidFill>
                </a:rPr>
                <a:t> </a:t>
              </a:r>
              <a:r>
                <a:rPr lang="en-IN" sz="2000" b="1">
                  <a:solidFill>
                    <a:schemeClr val="tx1"/>
                  </a:solidFill>
                  <a:latin typeface="+mn-lt"/>
                  <a:ea typeface="+mn-ea"/>
                  <a:cs typeface="+mn-cs"/>
                </a:rPr>
                <a:t>DATA</a:t>
              </a:r>
            </a:p>
          </xdr:txBody>
        </xdr:sp>
        <xdr:sp macro="" textlink="">
          <xdr:nvSpPr>
            <xdr:cNvPr id="7" name="TextBox 6">
              <a:hlinkClick xmlns:r="http://schemas.openxmlformats.org/officeDocument/2006/relationships" r:id="rId3"/>
              <a:extLst>
                <a:ext uri="{FF2B5EF4-FFF2-40B4-BE49-F238E27FC236}">
                  <a16:creationId xmlns:a16="http://schemas.microsoft.com/office/drawing/2014/main" id="{3DC690FB-4013-6465-4E46-1D0FA775392E}"/>
                </a:ext>
              </a:extLst>
            </xdr:cNvPr>
            <xdr:cNvSpPr txBox="1"/>
          </xdr:nvSpPr>
          <xdr:spPr>
            <a:xfrm>
              <a:off x="781050" y="1562100"/>
              <a:ext cx="2390775" cy="371476"/>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tx1"/>
                  </a:solidFill>
                  <a:latin typeface="+mn-lt"/>
                  <a:ea typeface="+mn-ea"/>
                  <a:cs typeface="+mn-cs"/>
                </a:rPr>
                <a:t>PIVOT TABLES</a:t>
              </a:r>
            </a:p>
          </xdr:txBody>
        </xdr:sp>
        <xdr:pic>
          <xdr:nvPicPr>
            <xdr:cNvPr id="8" name="Graphic 7" descr="harsh&#10;">
              <a:extLst>
                <a:ext uri="{FF2B5EF4-FFF2-40B4-BE49-F238E27FC236}">
                  <a16:creationId xmlns:a16="http://schemas.microsoft.com/office/drawing/2014/main" id="{90BB330A-248A-BC33-FE5D-353355C250B1}"/>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1095375" y="800101"/>
              <a:ext cx="280751" cy="285750"/>
            </a:xfrm>
            <a:prstGeom prst="rect">
              <a:avLst/>
            </a:prstGeom>
          </xdr:spPr>
        </xdr:pic>
        <xdr:pic>
          <xdr:nvPicPr>
            <xdr:cNvPr id="9" name="Graphic 8" descr="Database with solid fill">
              <a:extLst>
                <a:ext uri="{FF2B5EF4-FFF2-40B4-BE49-F238E27FC236}">
                  <a16:creationId xmlns:a16="http://schemas.microsoft.com/office/drawing/2014/main" id="{CC38323B-461D-6B1C-E561-5CA5636C2378}"/>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114427" y="1190626"/>
              <a:ext cx="276224" cy="281142"/>
            </a:xfrm>
            <a:prstGeom prst="rect">
              <a:avLst/>
            </a:prstGeom>
          </xdr:spPr>
        </xdr:pic>
      </xdr:grpSp>
      <xdr:pic>
        <xdr:nvPicPr>
          <xdr:cNvPr id="4" name="Graphic 3" descr="Pencil with solid fill">
            <a:extLst>
              <a:ext uri="{FF2B5EF4-FFF2-40B4-BE49-F238E27FC236}">
                <a16:creationId xmlns:a16="http://schemas.microsoft.com/office/drawing/2014/main" id="{F4EF8859-45C2-77BC-CE1B-6D035FA45EE8}"/>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104900" y="1600200"/>
            <a:ext cx="266623" cy="271370"/>
          </a:xfrm>
          <a:prstGeom prst="rect">
            <a:avLst/>
          </a:prstGeom>
        </xdr:spPr>
      </xdr:pic>
    </xdr:grpSp>
    <xdr:clientData/>
  </xdr:twoCellAnchor>
  <xdr:twoCellAnchor>
    <xdr:from>
      <xdr:col>0</xdr:col>
      <xdr:colOff>21167</xdr:colOff>
      <xdr:row>0</xdr:row>
      <xdr:rowOff>10584</xdr:rowOff>
    </xdr:from>
    <xdr:to>
      <xdr:col>0</xdr:col>
      <xdr:colOff>2709335</xdr:colOff>
      <xdr:row>3</xdr:row>
      <xdr:rowOff>105834</xdr:rowOff>
    </xdr:to>
    <xdr:sp macro="" textlink="">
      <xdr:nvSpPr>
        <xdr:cNvPr id="10" name="TextBox 9">
          <a:extLst>
            <a:ext uri="{FF2B5EF4-FFF2-40B4-BE49-F238E27FC236}">
              <a16:creationId xmlns:a16="http://schemas.microsoft.com/office/drawing/2014/main" id="{286147CE-B3B3-3958-7559-4A3FDEF8B1B4}"/>
            </a:ext>
          </a:extLst>
        </xdr:cNvPr>
        <xdr:cNvSpPr txBox="1"/>
      </xdr:nvSpPr>
      <xdr:spPr>
        <a:xfrm>
          <a:off x="21167" y="10584"/>
          <a:ext cx="2688168" cy="666750"/>
        </a:xfrm>
        <a:prstGeom prst="rect">
          <a:avLst/>
        </a:prstGeom>
        <a:solidFill>
          <a:srgbClr val="FFFF0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t>ECOMMERCE</a:t>
          </a:r>
          <a:r>
            <a:rPr lang="en-IN" sz="2000" b="1" baseline="0"/>
            <a:t> DATA</a:t>
          </a:r>
          <a:endParaRPr lang="en-IN" sz="20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66676</xdr:colOff>
      <xdr:row>2</xdr:row>
      <xdr:rowOff>71437</xdr:rowOff>
    </xdr:from>
    <xdr:to>
      <xdr:col>7</xdr:col>
      <xdr:colOff>504826</xdr:colOff>
      <xdr:row>16</xdr:row>
      <xdr:rowOff>147637</xdr:rowOff>
    </xdr:to>
    <xdr:graphicFrame macro="">
      <xdr:nvGraphicFramePr>
        <xdr:cNvPr id="2" name="Chart 1">
          <a:extLst>
            <a:ext uri="{FF2B5EF4-FFF2-40B4-BE49-F238E27FC236}">
              <a16:creationId xmlns:a16="http://schemas.microsoft.com/office/drawing/2014/main" id="{AD305C1A-9767-3F36-EE40-E167C81773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209550</xdr:colOff>
      <xdr:row>8</xdr:row>
      <xdr:rowOff>52387</xdr:rowOff>
    </xdr:from>
    <xdr:to>
      <xdr:col>16</xdr:col>
      <xdr:colOff>9525</xdr:colOff>
      <xdr:row>22</xdr:row>
      <xdr:rowOff>128587</xdr:rowOff>
    </xdr:to>
    <xdr:graphicFrame macro="">
      <xdr:nvGraphicFramePr>
        <xdr:cNvPr id="3" name="Chart 2">
          <a:extLst>
            <a:ext uri="{FF2B5EF4-FFF2-40B4-BE49-F238E27FC236}">
              <a16:creationId xmlns:a16="http://schemas.microsoft.com/office/drawing/2014/main" id="{B90C1704-F693-8062-8CDC-436F123F37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152400</xdr:colOff>
      <xdr:row>27</xdr:row>
      <xdr:rowOff>33337</xdr:rowOff>
    </xdr:from>
    <xdr:to>
      <xdr:col>23</xdr:col>
      <xdr:colOff>457200</xdr:colOff>
      <xdr:row>41</xdr:row>
      <xdr:rowOff>109537</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E01DDF1D-4F84-483E-744C-730B46D335C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639675" y="5424487"/>
              <a:ext cx="6629400" cy="28003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30</xdr:col>
      <xdr:colOff>142876</xdr:colOff>
      <xdr:row>1</xdr:row>
      <xdr:rowOff>161925</xdr:rowOff>
    </xdr:from>
    <xdr:to>
      <xdr:col>33</xdr:col>
      <xdr:colOff>1</xdr:colOff>
      <xdr:row>9</xdr:row>
      <xdr:rowOff>19050</xdr:rowOff>
    </xdr:to>
    <xdr:sp macro="" textlink="">
      <xdr:nvSpPr>
        <xdr:cNvPr id="5" name="Rectangle 4">
          <a:extLst>
            <a:ext uri="{FF2B5EF4-FFF2-40B4-BE49-F238E27FC236}">
              <a16:creationId xmlns:a16="http://schemas.microsoft.com/office/drawing/2014/main" id="{7AD9CD0A-76B8-08D1-D7DD-5122DAFA7388}"/>
            </a:ext>
          </a:extLst>
        </xdr:cNvPr>
        <xdr:cNvSpPr/>
      </xdr:nvSpPr>
      <xdr:spPr>
        <a:xfrm>
          <a:off x="20907376" y="361950"/>
          <a:ext cx="2590800" cy="1476375"/>
        </a:xfrm>
        <a:prstGeom prst="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tx1"/>
              </a:solidFill>
            </a:rPr>
            <a:t>Postive and Negative --&gt; GO TO PIVOT TABLE ANAYLZE [ FIELDS,ITEMS &amp; SETS]--&gt;CALCULATED FIEDL OPTION --&gt; GIVE NAME ---&gt; FORMULA AS PER NEED --&gt;OK </a:t>
          </a:r>
        </a:p>
        <a:p>
          <a:pPr algn="l"/>
          <a:endParaRPr lang="en-IN" sz="1100" b="1">
            <a:solidFill>
              <a:schemeClr val="tx1"/>
            </a:solidFill>
          </a:endParaRPr>
        </a:p>
        <a:p>
          <a:pPr algn="l"/>
          <a:endParaRPr lang="en-IN" sz="1100" b="1">
            <a:solidFill>
              <a:schemeClr val="tx1"/>
            </a:solidFill>
          </a:endParaRPr>
        </a:p>
        <a:p>
          <a:pPr algn="l"/>
          <a:r>
            <a:rPr lang="en-IN" sz="1100" b="1">
              <a:solidFill>
                <a:schemeClr val="tx1"/>
              </a:solidFill>
            </a:rPr>
            <a:t>--&gt;</a:t>
          </a:r>
          <a:r>
            <a:rPr lang="en-IN" sz="1100" b="1" baseline="0">
              <a:solidFill>
                <a:schemeClr val="tx1"/>
              </a:solidFill>
            </a:rPr>
            <a:t> </a:t>
          </a:r>
          <a:r>
            <a:rPr lang="en-IN" sz="1100" b="1">
              <a:solidFill>
                <a:schemeClr val="tx1"/>
              </a:solidFill>
            </a:rPr>
            <a:t>IF POSITIVE</a:t>
          </a:r>
          <a:r>
            <a:rPr lang="en-IN" sz="1100" b="1" baseline="0">
              <a:solidFill>
                <a:schemeClr val="tx1"/>
              </a:solidFill>
            </a:rPr>
            <a:t> IT WILL SHOW GREEN </a:t>
          </a:r>
        </a:p>
        <a:p>
          <a:pPr algn="l"/>
          <a:r>
            <a:rPr lang="en-IN" sz="1100" b="1" baseline="0">
              <a:solidFill>
                <a:schemeClr val="tx1"/>
              </a:solidFill>
            </a:rPr>
            <a:t>--&gt; IF NEGATIVE THEN RED </a:t>
          </a:r>
          <a:endParaRPr lang="en-IN" sz="1100" b="1">
            <a:solidFill>
              <a:schemeClr val="tx1"/>
            </a:solidFill>
          </a:endParaRPr>
        </a:p>
      </xdr:txBody>
    </xdr:sp>
    <xdr:clientData/>
  </xdr:twoCellAnchor>
  <xdr:twoCellAnchor>
    <xdr:from>
      <xdr:col>29</xdr:col>
      <xdr:colOff>180975</xdr:colOff>
      <xdr:row>9</xdr:row>
      <xdr:rowOff>185736</xdr:rowOff>
    </xdr:from>
    <xdr:to>
      <xdr:col>38</xdr:col>
      <xdr:colOff>485775</xdr:colOff>
      <xdr:row>24</xdr:row>
      <xdr:rowOff>114299</xdr:rowOff>
    </xdr:to>
    <xdr:graphicFrame macro="">
      <xdr:nvGraphicFramePr>
        <xdr:cNvPr id="7" name="Chart 6">
          <a:extLst>
            <a:ext uri="{FF2B5EF4-FFF2-40B4-BE49-F238E27FC236}">
              <a16:creationId xmlns:a16="http://schemas.microsoft.com/office/drawing/2014/main" id="{B243E699-FB83-2DD8-030A-7EC5B62E87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0</xdr:colOff>
      <xdr:row>8</xdr:row>
      <xdr:rowOff>128587</xdr:rowOff>
    </xdr:from>
    <xdr:to>
      <xdr:col>24</xdr:col>
      <xdr:colOff>438150</xdr:colOff>
      <xdr:row>17</xdr:row>
      <xdr:rowOff>133350</xdr:rowOff>
    </xdr:to>
    <xdr:graphicFrame macro="">
      <xdr:nvGraphicFramePr>
        <xdr:cNvPr id="8" name="Chart 7">
          <a:extLst>
            <a:ext uri="{FF2B5EF4-FFF2-40B4-BE49-F238E27FC236}">
              <a16:creationId xmlns:a16="http://schemas.microsoft.com/office/drawing/2014/main" id="{054102A7-D7A7-114F-E77E-0FFFA5DDA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66675</xdr:colOff>
      <xdr:row>47</xdr:row>
      <xdr:rowOff>176212</xdr:rowOff>
    </xdr:from>
    <xdr:to>
      <xdr:col>10</xdr:col>
      <xdr:colOff>381000</xdr:colOff>
      <xdr:row>62</xdr:row>
      <xdr:rowOff>61912</xdr:rowOff>
    </xdr:to>
    <xdr:graphicFrame macro="">
      <xdr:nvGraphicFramePr>
        <xdr:cNvPr id="9" name="Chart 8">
          <a:extLst>
            <a:ext uri="{FF2B5EF4-FFF2-40B4-BE49-F238E27FC236}">
              <a16:creationId xmlns:a16="http://schemas.microsoft.com/office/drawing/2014/main" id="{2348088E-BF1B-A94A-7503-6292A14A68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164180</xdr:colOff>
      <xdr:row>48</xdr:row>
      <xdr:rowOff>94749</xdr:rowOff>
    </xdr:from>
    <xdr:to>
      <xdr:col>20</xdr:col>
      <xdr:colOff>651710</xdr:colOff>
      <xdr:row>63</xdr:row>
      <xdr:rowOff>18048</xdr:rowOff>
    </xdr:to>
    <xdr:graphicFrame macro="">
      <xdr:nvGraphicFramePr>
        <xdr:cNvPr id="10" name="Chart 9">
          <a:extLst>
            <a:ext uri="{FF2B5EF4-FFF2-40B4-BE49-F238E27FC236}">
              <a16:creationId xmlns:a16="http://schemas.microsoft.com/office/drawing/2014/main" id="{DF4AA3D0-B4E7-2B1E-206C-658F050337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101515</xdr:colOff>
      <xdr:row>47</xdr:row>
      <xdr:rowOff>144881</xdr:rowOff>
    </xdr:from>
    <xdr:to>
      <xdr:col>28</xdr:col>
      <xdr:colOff>952500</xdr:colOff>
      <xdr:row>62</xdr:row>
      <xdr:rowOff>68179</xdr:rowOff>
    </xdr:to>
    <xdr:graphicFrame macro="">
      <xdr:nvGraphicFramePr>
        <xdr:cNvPr id="11" name="Chart 10">
          <a:extLst>
            <a:ext uri="{FF2B5EF4-FFF2-40B4-BE49-F238E27FC236}">
              <a16:creationId xmlns:a16="http://schemas.microsoft.com/office/drawing/2014/main" id="{31BC4DA4-9E09-DCFE-7753-5DCD6E9975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18</xdr:col>
      <xdr:colOff>587542</xdr:colOff>
      <xdr:row>64</xdr:row>
      <xdr:rowOff>63165</xdr:rowOff>
    </xdr:from>
    <xdr:to>
      <xdr:col>20</xdr:col>
      <xdr:colOff>624138</xdr:colOff>
      <xdr:row>77</xdr:row>
      <xdr:rowOff>118310</xdr:rowOff>
    </xdr:to>
    <mc:AlternateContent xmlns:mc="http://schemas.openxmlformats.org/markup-compatibility/2006" xmlns:a14="http://schemas.microsoft.com/office/drawing/2010/main">
      <mc:Choice Requires="a14">
        <xdr:graphicFrame macro="">
          <xdr:nvGraphicFramePr>
            <xdr:cNvPr id="12" name="Region">
              <a:extLst>
                <a:ext uri="{FF2B5EF4-FFF2-40B4-BE49-F238E27FC236}">
                  <a16:creationId xmlns:a16="http://schemas.microsoft.com/office/drawing/2014/main" id="{18BFF3C7-803B-91C3-94F8-5A1819DAE97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4950239" y="12583527"/>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399549</xdr:colOff>
      <xdr:row>64</xdr:row>
      <xdr:rowOff>63165</xdr:rowOff>
    </xdr:from>
    <xdr:to>
      <xdr:col>18</xdr:col>
      <xdr:colOff>386014</xdr:colOff>
      <xdr:row>77</xdr:row>
      <xdr:rowOff>118310</xdr:rowOff>
    </xdr:to>
    <mc:AlternateContent xmlns:mc="http://schemas.openxmlformats.org/markup-compatibility/2006" xmlns:a14="http://schemas.microsoft.com/office/drawing/2010/main">
      <mc:Choice Requires="a14">
        <xdr:graphicFrame macro="">
          <xdr:nvGraphicFramePr>
            <xdr:cNvPr id="13" name="Sub Categories">
              <a:extLst>
                <a:ext uri="{FF2B5EF4-FFF2-40B4-BE49-F238E27FC236}">
                  <a16:creationId xmlns:a16="http://schemas.microsoft.com/office/drawing/2014/main" id="{68644316-EDDA-0AB7-F6B5-9E4E816C98CC}"/>
                </a:ext>
              </a:extLst>
            </xdr:cNvPr>
            <xdr:cNvGraphicFramePr/>
          </xdr:nvGraphicFramePr>
          <xdr:xfrm>
            <a:off x="0" y="0"/>
            <a:ext cx="0" cy="0"/>
          </xdr:xfrm>
          <a:graphic>
            <a:graphicData uri="http://schemas.microsoft.com/office/drawing/2010/slicer">
              <sle:slicer xmlns:sle="http://schemas.microsoft.com/office/drawing/2010/slicer" name="Sub Categories"/>
            </a:graphicData>
          </a:graphic>
        </xdr:graphicFrame>
      </mc:Choice>
      <mc:Fallback xmlns="">
        <xdr:sp macro="" textlink="">
          <xdr:nvSpPr>
            <xdr:cNvPr id="0" name=""/>
            <xdr:cNvSpPr>
              <a:spLocks noTextEdit="1"/>
            </xdr:cNvSpPr>
          </xdr:nvSpPr>
          <xdr:spPr>
            <a:xfrm>
              <a:off x="12919911" y="12583527"/>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603082</xdr:colOff>
      <xdr:row>78</xdr:row>
      <xdr:rowOff>171449</xdr:rowOff>
    </xdr:from>
    <xdr:to>
      <xdr:col>20</xdr:col>
      <xdr:colOff>302293</xdr:colOff>
      <xdr:row>86</xdr:row>
      <xdr:rowOff>39102</xdr:rowOff>
    </xdr:to>
    <mc:AlternateContent xmlns:mc="http://schemas.openxmlformats.org/markup-compatibility/2006" xmlns:tsle="http://schemas.microsoft.com/office/drawing/2012/timeslicer">
      <mc:Choice Requires="tsle">
        <xdr:graphicFrame macro="">
          <xdr:nvGraphicFramePr>
            <xdr:cNvPr id="14" name="Order Date">
              <a:extLst>
                <a:ext uri="{FF2B5EF4-FFF2-40B4-BE49-F238E27FC236}">
                  <a16:creationId xmlns:a16="http://schemas.microsoft.com/office/drawing/2014/main" id="{2B5DC177-676D-8C13-C6D8-DC2B3C86BBE7}"/>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3123444" y="15348785"/>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absolute">
    <xdr:from>
      <xdr:col>3</xdr:col>
      <xdr:colOff>519089</xdr:colOff>
      <xdr:row>22</xdr:row>
      <xdr:rowOff>150394</xdr:rowOff>
    </xdr:from>
    <xdr:to>
      <xdr:col>6</xdr:col>
      <xdr:colOff>244015</xdr:colOff>
      <xdr:row>25</xdr:row>
      <xdr:rowOff>53828</xdr:rowOff>
    </xdr:to>
    <xdr:sp macro="" textlink="">
      <xdr:nvSpPr>
        <xdr:cNvPr id="17" name="TextBox 16">
          <a:hlinkClick xmlns:r="http://schemas.openxmlformats.org/officeDocument/2006/relationships" r:id="rId9"/>
          <a:extLst>
            <a:ext uri="{FF2B5EF4-FFF2-40B4-BE49-F238E27FC236}">
              <a16:creationId xmlns:a16="http://schemas.microsoft.com/office/drawing/2014/main" id="{E3E28083-642B-1873-2F5A-F477F02F8D96}"/>
            </a:ext>
          </a:extLst>
        </xdr:cNvPr>
        <xdr:cNvSpPr txBox="1"/>
      </xdr:nvSpPr>
      <xdr:spPr>
        <a:xfrm>
          <a:off x="2837675" y="4474243"/>
          <a:ext cx="2218972" cy="505013"/>
        </a:xfrm>
        <a:prstGeom prst="rect">
          <a:avLst/>
        </a:prstGeom>
        <a:solidFill>
          <a:schemeClr val="accent1">
            <a:lumMod val="40000"/>
            <a:lumOff val="60000"/>
          </a:schemeClr>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chemeClr val="tx1"/>
              </a:solidFill>
            </a:rPr>
            <a:t>  </a:t>
          </a:r>
          <a:r>
            <a:rPr lang="en-IN" sz="1800" b="1">
              <a:solidFill>
                <a:schemeClr val="tx1"/>
              </a:solidFill>
              <a:latin typeface="+mn-lt"/>
              <a:ea typeface="+mn-ea"/>
              <a:cs typeface="+mn-cs"/>
            </a:rPr>
            <a:t>DASHBOARD</a:t>
          </a:r>
          <a:endParaRPr lang="en-IN" sz="1400" b="1">
            <a:solidFill>
              <a:schemeClr val="tx1"/>
            </a:solidFill>
            <a:latin typeface="+mn-lt"/>
            <a:ea typeface="+mn-ea"/>
            <a:cs typeface="+mn-cs"/>
          </a:endParaRPr>
        </a:p>
      </xdr:txBody>
    </xdr:sp>
    <xdr:clientData/>
  </xdr:twoCellAnchor>
  <xdr:twoCellAnchor editAs="absolute">
    <xdr:from>
      <xdr:col>3</xdr:col>
      <xdr:colOff>211510</xdr:colOff>
      <xdr:row>25</xdr:row>
      <xdr:rowOff>144127</xdr:rowOff>
    </xdr:from>
    <xdr:to>
      <xdr:col>6</xdr:col>
      <xdr:colOff>452730</xdr:colOff>
      <xdr:row>27</xdr:row>
      <xdr:rowOff>159292</xdr:rowOff>
    </xdr:to>
    <xdr:sp macro="" textlink="">
      <xdr:nvSpPr>
        <xdr:cNvPr id="18" name="TextBox 17">
          <a:hlinkClick xmlns:r="http://schemas.openxmlformats.org/officeDocument/2006/relationships" r:id="rId10"/>
          <a:extLst>
            <a:ext uri="{FF2B5EF4-FFF2-40B4-BE49-F238E27FC236}">
              <a16:creationId xmlns:a16="http://schemas.microsoft.com/office/drawing/2014/main" id="{776ACB28-85D2-97E0-1F03-EE20AFC0CE1F}"/>
            </a:ext>
          </a:extLst>
        </xdr:cNvPr>
        <xdr:cNvSpPr txBox="1"/>
      </xdr:nvSpPr>
      <xdr:spPr>
        <a:xfrm>
          <a:off x="2530096" y="5069555"/>
          <a:ext cx="2735266" cy="466349"/>
        </a:xfrm>
        <a:prstGeom prst="rect">
          <a:avLst/>
        </a:prstGeom>
        <a:solidFill>
          <a:schemeClr val="tx2">
            <a:lumMod val="20000"/>
            <a:lumOff val="80000"/>
          </a:schemeClr>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tx1"/>
              </a:solidFill>
              <a:latin typeface="+mn-lt"/>
              <a:ea typeface="+mn-ea"/>
              <a:cs typeface="+mn-cs"/>
            </a:rPr>
            <a:t>RAW DATA</a:t>
          </a:r>
        </a:p>
      </xdr:txBody>
    </xdr:sp>
    <xdr:clientData/>
  </xdr:twoCellAnchor>
  <xdr:twoCellAnchor editAs="absolute">
    <xdr:from>
      <xdr:col>3</xdr:col>
      <xdr:colOff>200524</xdr:colOff>
      <xdr:row>28</xdr:row>
      <xdr:rowOff>48041</xdr:rowOff>
    </xdr:from>
    <xdr:to>
      <xdr:col>6</xdr:col>
      <xdr:colOff>463715</xdr:colOff>
      <xdr:row>30</xdr:row>
      <xdr:rowOff>162926</xdr:rowOff>
    </xdr:to>
    <xdr:sp macro="" textlink="">
      <xdr:nvSpPr>
        <xdr:cNvPr id="19" name="TextBox 18">
          <a:hlinkClick xmlns:r="http://schemas.openxmlformats.org/officeDocument/2006/relationships" r:id="rId11"/>
          <a:extLst>
            <a:ext uri="{FF2B5EF4-FFF2-40B4-BE49-F238E27FC236}">
              <a16:creationId xmlns:a16="http://schemas.microsoft.com/office/drawing/2014/main" id="{39E7ECB6-0A22-2FA1-C172-EA6551617C6F}"/>
            </a:ext>
          </a:extLst>
        </xdr:cNvPr>
        <xdr:cNvSpPr txBox="1"/>
      </xdr:nvSpPr>
      <xdr:spPr>
        <a:xfrm>
          <a:off x="2519110" y="5625179"/>
          <a:ext cx="2757237" cy="515938"/>
        </a:xfrm>
        <a:prstGeom prst="rect">
          <a:avLst/>
        </a:prstGeom>
        <a:solidFill>
          <a:schemeClr val="bg2">
            <a:lumMod val="75000"/>
          </a:schemeClr>
        </a:solidFill>
        <a:ln w="9525" cmpd="sng">
          <a:solidFill>
            <a:schemeClr val="tx2">
              <a:lumMod val="60000"/>
              <a:lumOff val="40000"/>
            </a:schemeClr>
          </a:solidFill>
        </a:ln>
        <a:effectLst>
          <a:glow rad="139700">
            <a:schemeClr val="accent1">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2000" b="1">
              <a:solidFill>
                <a:schemeClr val="tx1"/>
              </a:solidFill>
              <a:latin typeface="+mn-lt"/>
              <a:ea typeface="+mn-ea"/>
              <a:cs typeface="+mn-cs"/>
            </a:rPr>
            <a:t> PIVOT TABLES</a:t>
          </a:r>
        </a:p>
      </xdr:txBody>
    </xdr:sp>
    <xdr:clientData/>
  </xdr:twoCellAnchor>
  <xdr:twoCellAnchor editAs="absolute">
    <xdr:from>
      <xdr:col>3</xdr:col>
      <xdr:colOff>625694</xdr:colOff>
      <xdr:row>23</xdr:row>
      <xdr:rowOff>17407</xdr:rowOff>
    </xdr:from>
    <xdr:to>
      <xdr:col>4</xdr:col>
      <xdr:colOff>109776</xdr:colOff>
      <xdr:row>25</xdr:row>
      <xdr:rowOff>13228</xdr:rowOff>
    </xdr:to>
    <xdr:pic>
      <xdr:nvPicPr>
        <xdr:cNvPr id="20" name="Graphic 19" descr="harsh&#10;">
          <a:extLst>
            <a:ext uri="{FF2B5EF4-FFF2-40B4-BE49-F238E27FC236}">
              <a16:creationId xmlns:a16="http://schemas.microsoft.com/office/drawing/2014/main" id="{721EFA63-A3A6-FE3E-FFEF-A92F10535D4B}"/>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2944280" y="4541782"/>
          <a:ext cx="323785" cy="396874"/>
        </a:xfrm>
        <a:prstGeom prst="rect">
          <a:avLst/>
        </a:prstGeom>
      </xdr:spPr>
    </xdr:pic>
    <xdr:clientData/>
  </xdr:twoCellAnchor>
  <xdr:twoCellAnchor editAs="absolute">
    <xdr:from>
      <xdr:col>3</xdr:col>
      <xdr:colOff>622601</xdr:colOff>
      <xdr:row>25</xdr:row>
      <xdr:rowOff>171282</xdr:rowOff>
    </xdr:from>
    <xdr:to>
      <xdr:col>4</xdr:col>
      <xdr:colOff>101462</xdr:colOff>
      <xdr:row>27</xdr:row>
      <xdr:rowOff>110572</xdr:rowOff>
    </xdr:to>
    <xdr:pic>
      <xdr:nvPicPr>
        <xdr:cNvPr id="21" name="Graphic 20" descr="Database with solid fill">
          <a:extLst>
            <a:ext uri="{FF2B5EF4-FFF2-40B4-BE49-F238E27FC236}">
              <a16:creationId xmlns:a16="http://schemas.microsoft.com/office/drawing/2014/main" id="{0BBF156B-8926-1992-7A8B-B316035728DA}"/>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941187" y="5096710"/>
          <a:ext cx="318564" cy="390474"/>
        </a:xfrm>
        <a:prstGeom prst="rect">
          <a:avLst/>
        </a:prstGeom>
      </xdr:spPr>
    </xdr:pic>
    <xdr:clientData/>
  </xdr:twoCellAnchor>
  <xdr:twoCellAnchor editAs="absolute">
    <xdr:from>
      <xdr:col>3</xdr:col>
      <xdr:colOff>574012</xdr:colOff>
      <xdr:row>28</xdr:row>
      <xdr:rowOff>75889</xdr:rowOff>
    </xdr:from>
    <xdr:to>
      <xdr:col>4</xdr:col>
      <xdr:colOff>41800</xdr:colOff>
      <xdr:row>30</xdr:row>
      <xdr:rowOff>51738</xdr:rowOff>
    </xdr:to>
    <xdr:pic>
      <xdr:nvPicPr>
        <xdr:cNvPr id="16" name="Graphic 15" descr="Pencil with solid fill">
          <a:extLst>
            <a:ext uri="{FF2B5EF4-FFF2-40B4-BE49-F238E27FC236}">
              <a16:creationId xmlns:a16="http://schemas.microsoft.com/office/drawing/2014/main" id="{9163879B-A0B0-FFE0-9645-676117CEB04D}"/>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2892598" y="5653027"/>
          <a:ext cx="307491" cy="37690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4123</xdr:colOff>
      <xdr:row>0</xdr:row>
      <xdr:rowOff>183269</xdr:rowOff>
    </xdr:from>
    <xdr:to>
      <xdr:col>29</xdr:col>
      <xdr:colOff>286058</xdr:colOff>
      <xdr:row>37</xdr:row>
      <xdr:rowOff>161510</xdr:rowOff>
    </xdr:to>
    <xdr:grpSp>
      <xdr:nvGrpSpPr>
        <xdr:cNvPr id="6" name="Group 5">
          <a:extLst>
            <a:ext uri="{FF2B5EF4-FFF2-40B4-BE49-F238E27FC236}">
              <a16:creationId xmlns:a16="http://schemas.microsoft.com/office/drawing/2014/main" id="{5DBA119D-B0D3-C2AA-700E-7DEF6A41E35A}"/>
            </a:ext>
          </a:extLst>
        </xdr:cNvPr>
        <xdr:cNvGrpSpPr/>
      </xdr:nvGrpSpPr>
      <xdr:grpSpPr>
        <a:xfrm>
          <a:off x="613723" y="183269"/>
          <a:ext cx="17350735" cy="7017216"/>
          <a:chOff x="323851" y="152399"/>
          <a:chExt cx="17230724" cy="6877051"/>
        </a:xfrm>
      </xdr:grpSpPr>
      <xdr:sp macro="" textlink="">
        <xdr:nvSpPr>
          <xdr:cNvPr id="2" name="Rectangle: Rounded Corners 1">
            <a:extLst>
              <a:ext uri="{FF2B5EF4-FFF2-40B4-BE49-F238E27FC236}">
                <a16:creationId xmlns:a16="http://schemas.microsoft.com/office/drawing/2014/main" id="{4E88437E-770E-6E50-588A-EACDB7E937EE}"/>
              </a:ext>
            </a:extLst>
          </xdr:cNvPr>
          <xdr:cNvSpPr/>
        </xdr:nvSpPr>
        <xdr:spPr>
          <a:xfrm>
            <a:off x="323851" y="152399"/>
            <a:ext cx="17230724" cy="6877051"/>
          </a:xfrm>
          <a:prstGeom prst="roundRect">
            <a:avLst/>
          </a:prstGeom>
          <a:solidFill>
            <a:schemeClr val="bg1"/>
          </a:solidFill>
          <a:effectLst>
            <a:glow rad="1905000">
              <a:schemeClr val="tx2">
                <a:lumMod val="60000"/>
                <a:lumOff val="40000"/>
                <a:alpha val="45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Top Corners Rounded 6">
            <a:extLst>
              <a:ext uri="{FF2B5EF4-FFF2-40B4-BE49-F238E27FC236}">
                <a16:creationId xmlns:a16="http://schemas.microsoft.com/office/drawing/2014/main" id="{B2E38DE8-F9A0-46B1-94DE-8C038715E5F3}"/>
              </a:ext>
            </a:extLst>
          </xdr:cNvPr>
          <xdr:cNvSpPr/>
        </xdr:nvSpPr>
        <xdr:spPr>
          <a:xfrm>
            <a:off x="3419475" y="457200"/>
            <a:ext cx="3171825" cy="3962400"/>
          </a:xfrm>
          <a:prstGeom prst="round2SameRect">
            <a:avLst>
              <a:gd name="adj1" fmla="val 6961"/>
              <a:gd name="adj2" fmla="val 5215"/>
            </a:avLst>
          </a:prstGeom>
          <a:gradFill flip="none" rotWithShape="1">
            <a:gsLst>
              <a:gs pos="23000">
                <a:schemeClr val="tx2">
                  <a:tint val="66000"/>
                  <a:satMod val="160000"/>
                  <a:lumMod val="88000"/>
                </a:schemeClr>
              </a:gs>
              <a:gs pos="100000">
                <a:schemeClr val="tx2">
                  <a:lumMod val="75000"/>
                  <a:tint val="44500"/>
                  <a:satMod val="160000"/>
                </a:schemeClr>
              </a:gs>
              <a:gs pos="100000">
                <a:schemeClr val="tx2">
                  <a:lumMod val="75000"/>
                  <a:tint val="23500"/>
                  <a:satMod val="160000"/>
                </a:schemeClr>
              </a:gs>
            </a:gsLst>
            <a:lin ang="2700000" scaled="1"/>
            <a:tileRect/>
          </a:gradFill>
          <a:ln w="317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2800" b="1">
                <a:solidFill>
                  <a:sysClr val="windowText" lastClr="000000"/>
                </a:solidFill>
                <a:latin typeface="+mn-lt"/>
                <a:ea typeface="+mn-ea"/>
                <a:cs typeface="+mn-cs"/>
              </a:rPr>
              <a:t>Sales &amp; Profits</a:t>
            </a:r>
          </a:p>
        </xdr:txBody>
      </xdr:sp>
      <xdr:sp macro="" textlink="">
        <xdr:nvSpPr>
          <xdr:cNvPr id="11" name="Rectangle: Top Corners Rounded 10">
            <a:extLst>
              <a:ext uri="{FF2B5EF4-FFF2-40B4-BE49-F238E27FC236}">
                <a16:creationId xmlns:a16="http://schemas.microsoft.com/office/drawing/2014/main" id="{99F84DB2-883C-C1E5-95A6-6AA1C92B9B16}"/>
              </a:ext>
            </a:extLst>
          </xdr:cNvPr>
          <xdr:cNvSpPr/>
        </xdr:nvSpPr>
        <xdr:spPr>
          <a:xfrm>
            <a:off x="3400424" y="4562474"/>
            <a:ext cx="3514726" cy="2200275"/>
          </a:xfrm>
          <a:prstGeom prst="round2SameRect">
            <a:avLst>
              <a:gd name="adj1" fmla="val 16667"/>
              <a:gd name="adj2" fmla="val 7568"/>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400" b="1">
                <a:solidFill>
                  <a:schemeClr val="tx2">
                    <a:lumMod val="75000"/>
                  </a:schemeClr>
                </a:solidFill>
                <a:latin typeface="+mn-lt"/>
                <a:ea typeface="+mn-ea"/>
                <a:cs typeface="+mn-cs"/>
              </a:rPr>
              <a:t>Sales &amp; Profit by product category</a:t>
            </a:r>
          </a:p>
        </xdr:txBody>
      </xdr:sp>
      <xdr:sp macro="" textlink="">
        <xdr:nvSpPr>
          <xdr:cNvPr id="14" name="Rectangle: Top Corners Rounded 13">
            <a:extLst>
              <a:ext uri="{FF2B5EF4-FFF2-40B4-BE49-F238E27FC236}">
                <a16:creationId xmlns:a16="http://schemas.microsoft.com/office/drawing/2014/main" id="{CC1ED010-7BD0-4FEF-B490-3E11832FBEAE}"/>
              </a:ext>
            </a:extLst>
          </xdr:cNvPr>
          <xdr:cNvSpPr/>
        </xdr:nvSpPr>
        <xdr:spPr>
          <a:xfrm>
            <a:off x="6743700" y="2419350"/>
            <a:ext cx="10353675" cy="2047875"/>
          </a:xfrm>
          <a:prstGeom prst="round2SameRect">
            <a:avLst>
              <a:gd name="adj1" fmla="val 16667"/>
              <a:gd name="adj2" fmla="val 7568"/>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800" b="1">
                <a:solidFill>
                  <a:schemeClr val="tx2">
                    <a:lumMod val="75000"/>
                  </a:schemeClr>
                </a:solidFill>
                <a:latin typeface="+mn-lt"/>
                <a:ea typeface="+mn-ea"/>
                <a:cs typeface="+mn-cs"/>
              </a:rPr>
              <a:t>    Profit</a:t>
            </a:r>
            <a:r>
              <a:rPr lang="en-IN" sz="1100">
                <a:solidFill>
                  <a:schemeClr val="lt1"/>
                </a:solidFill>
                <a:latin typeface="+mn-lt"/>
                <a:ea typeface="+mn-ea"/>
                <a:cs typeface="+mn-cs"/>
              </a:rPr>
              <a:t> </a:t>
            </a:r>
            <a:r>
              <a:rPr lang="en-IN" sz="1800" b="1">
                <a:solidFill>
                  <a:schemeClr val="tx2">
                    <a:lumMod val="75000"/>
                  </a:schemeClr>
                </a:solidFill>
                <a:latin typeface="+mn-lt"/>
                <a:ea typeface="+mn-ea"/>
                <a:cs typeface="+mn-cs"/>
              </a:rPr>
              <a:t>History</a:t>
            </a:r>
          </a:p>
        </xdr:txBody>
      </xdr:sp>
      <xdr:sp macro="" textlink="">
        <xdr:nvSpPr>
          <xdr:cNvPr id="17" name="Rectangle: Top Corners Rounded 16">
            <a:extLst>
              <a:ext uri="{FF2B5EF4-FFF2-40B4-BE49-F238E27FC236}">
                <a16:creationId xmlns:a16="http://schemas.microsoft.com/office/drawing/2014/main" id="{D017E1E4-7FE4-4C79-9B90-B8664095AECB}"/>
              </a:ext>
            </a:extLst>
          </xdr:cNvPr>
          <xdr:cNvSpPr/>
        </xdr:nvSpPr>
        <xdr:spPr>
          <a:xfrm>
            <a:off x="12334874" y="314324"/>
            <a:ext cx="4733925" cy="2038350"/>
          </a:xfrm>
          <a:prstGeom prst="round2SameRect">
            <a:avLst>
              <a:gd name="adj1" fmla="val 16667"/>
              <a:gd name="adj2" fmla="val 7568"/>
            </a:avLst>
          </a:prstGeom>
          <a:gradFill flip="none" rotWithShape="1">
            <a:gsLst>
              <a:gs pos="23000">
                <a:schemeClr val="tx2">
                  <a:tint val="66000"/>
                  <a:satMod val="160000"/>
                  <a:lumMod val="88000"/>
                </a:schemeClr>
              </a:gs>
              <a:gs pos="100000">
                <a:schemeClr val="tx2">
                  <a:lumMod val="75000"/>
                  <a:tint val="44500"/>
                  <a:satMod val="160000"/>
                </a:schemeClr>
              </a:gs>
              <a:gs pos="100000">
                <a:schemeClr val="tx2">
                  <a:lumMod val="75000"/>
                  <a:tint val="23500"/>
                  <a:satMod val="160000"/>
                </a:schemeClr>
              </a:gs>
            </a:gsLst>
            <a:lin ang="2700000" scaled="1"/>
            <a:tileRect/>
          </a:gradFill>
          <a:ln w="317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800" b="1">
                <a:solidFill>
                  <a:sysClr val="windowText" lastClr="000000"/>
                </a:solidFill>
                <a:latin typeface="+mn-lt"/>
                <a:ea typeface="+mn-ea"/>
                <a:cs typeface="+mn-cs"/>
              </a:rPr>
              <a:t>Regional</a:t>
            </a:r>
            <a:r>
              <a:rPr lang="en-IN" sz="1200" b="1">
                <a:solidFill>
                  <a:sysClr val="windowText" lastClr="000000"/>
                </a:solidFill>
                <a:latin typeface="+mn-lt"/>
                <a:ea typeface="+mn-ea"/>
                <a:cs typeface="+mn-cs"/>
              </a:rPr>
              <a:t> </a:t>
            </a:r>
            <a:r>
              <a:rPr lang="en-IN" sz="1800" b="1">
                <a:solidFill>
                  <a:sysClr val="windowText" lastClr="000000"/>
                </a:solidFill>
                <a:latin typeface="+mn-lt"/>
                <a:ea typeface="+mn-ea"/>
                <a:cs typeface="+mn-cs"/>
              </a:rPr>
              <a:t>sales</a:t>
            </a:r>
            <a:endParaRPr lang="en-IN" sz="1200" b="1">
              <a:solidFill>
                <a:sysClr val="windowText" lastClr="000000"/>
              </a:solidFill>
              <a:latin typeface="+mn-lt"/>
              <a:ea typeface="+mn-ea"/>
              <a:cs typeface="+mn-cs"/>
            </a:endParaRPr>
          </a:p>
        </xdr:txBody>
      </xdr:sp>
      <xdr:grpSp>
        <xdr:nvGrpSpPr>
          <xdr:cNvPr id="71" name="Group 70">
            <a:extLst>
              <a:ext uri="{FF2B5EF4-FFF2-40B4-BE49-F238E27FC236}">
                <a16:creationId xmlns:a16="http://schemas.microsoft.com/office/drawing/2014/main" id="{227D6C03-B8D3-0440-57E2-A3D55A8DBA9D}"/>
              </a:ext>
            </a:extLst>
          </xdr:cNvPr>
          <xdr:cNvGrpSpPr/>
        </xdr:nvGrpSpPr>
        <xdr:grpSpPr>
          <a:xfrm>
            <a:off x="6943724" y="4562474"/>
            <a:ext cx="3590925" cy="2200275"/>
            <a:chOff x="6943724" y="4571999"/>
            <a:chExt cx="3590925" cy="2200275"/>
          </a:xfrm>
        </xdr:grpSpPr>
        <xdr:sp macro="" textlink="">
          <xdr:nvSpPr>
            <xdr:cNvPr id="12" name="Rectangle: Top Corners Rounded 11">
              <a:extLst>
                <a:ext uri="{FF2B5EF4-FFF2-40B4-BE49-F238E27FC236}">
                  <a16:creationId xmlns:a16="http://schemas.microsoft.com/office/drawing/2014/main" id="{3A4048A9-3216-3062-99EE-00A789721157}"/>
                </a:ext>
              </a:extLst>
            </xdr:cNvPr>
            <xdr:cNvSpPr/>
          </xdr:nvSpPr>
          <xdr:spPr>
            <a:xfrm>
              <a:off x="7038974" y="4571999"/>
              <a:ext cx="3495675" cy="2200275"/>
            </a:xfrm>
            <a:prstGeom prst="round2SameRect">
              <a:avLst>
                <a:gd name="adj1" fmla="val 16667"/>
                <a:gd name="adj2" fmla="val 7568"/>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400" b="1">
                  <a:solidFill>
                    <a:schemeClr val="tx2">
                      <a:lumMod val="75000"/>
                    </a:schemeClr>
                  </a:solidFill>
                  <a:latin typeface="+mn-lt"/>
                  <a:ea typeface="+mn-ea"/>
                  <a:cs typeface="+mn-cs"/>
                </a:rPr>
                <a:t>Technology Product sales</a:t>
              </a:r>
            </a:p>
          </xdr:txBody>
        </xdr:sp>
        <xdr:sp macro="" textlink="'Pivot '!W4">
          <xdr:nvSpPr>
            <xdr:cNvPr id="20" name="TextBox 19">
              <a:extLst>
                <a:ext uri="{FF2B5EF4-FFF2-40B4-BE49-F238E27FC236}">
                  <a16:creationId xmlns:a16="http://schemas.microsoft.com/office/drawing/2014/main" id="{48A0A1EE-F2FB-309C-A0F8-6E48666C5C85}"/>
                </a:ext>
              </a:extLst>
            </xdr:cNvPr>
            <xdr:cNvSpPr txBox="1"/>
          </xdr:nvSpPr>
          <xdr:spPr>
            <a:xfrm>
              <a:off x="6943724" y="4848226"/>
              <a:ext cx="1571626" cy="4952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9E28154-D2E2-4606-A92D-CCF4C3A7F15D}" type="TxLink">
                <a:rPr lang="en-US" sz="1800" b="1" i="0" u="none" strike="noStrike">
                  <a:solidFill>
                    <a:schemeClr val="tx2">
                      <a:lumMod val="75000"/>
                    </a:schemeClr>
                  </a:solidFill>
                  <a:latin typeface="Calibri"/>
                  <a:ea typeface="Calibri"/>
                  <a:cs typeface="Calibri"/>
                </a:rPr>
                <a:pPr algn="ctr"/>
                <a:t>₹ 1,07,033</a:t>
              </a:fld>
              <a:endParaRPr lang="en-IN" sz="4000" b="1">
                <a:solidFill>
                  <a:schemeClr val="tx2">
                    <a:lumMod val="75000"/>
                  </a:schemeClr>
                </a:solidFill>
                <a:latin typeface="+mn-lt"/>
                <a:ea typeface="+mn-ea"/>
                <a:cs typeface="+mn-cs"/>
              </a:endParaRPr>
            </a:p>
          </xdr:txBody>
        </xdr:sp>
      </xdr:grpSp>
      <xdr:grpSp>
        <xdr:nvGrpSpPr>
          <xdr:cNvPr id="69" name="Group 68">
            <a:extLst>
              <a:ext uri="{FF2B5EF4-FFF2-40B4-BE49-F238E27FC236}">
                <a16:creationId xmlns:a16="http://schemas.microsoft.com/office/drawing/2014/main" id="{CCB28EB3-6034-5498-DB3E-1E444B2F6973}"/>
              </a:ext>
            </a:extLst>
          </xdr:cNvPr>
          <xdr:cNvGrpSpPr/>
        </xdr:nvGrpSpPr>
        <xdr:grpSpPr>
          <a:xfrm>
            <a:off x="10458449" y="4543425"/>
            <a:ext cx="3429001" cy="2238375"/>
            <a:chOff x="10172699" y="4552950"/>
            <a:chExt cx="3429001" cy="1981199"/>
          </a:xfrm>
        </xdr:grpSpPr>
        <xdr:sp macro="" textlink="">
          <xdr:nvSpPr>
            <xdr:cNvPr id="18" name="Rectangle: Top Corners Rounded 17">
              <a:extLst>
                <a:ext uri="{FF2B5EF4-FFF2-40B4-BE49-F238E27FC236}">
                  <a16:creationId xmlns:a16="http://schemas.microsoft.com/office/drawing/2014/main" id="{259E0AFC-2027-4B8A-8712-E06F78C126EF}"/>
                </a:ext>
              </a:extLst>
            </xdr:cNvPr>
            <xdr:cNvSpPr/>
          </xdr:nvSpPr>
          <xdr:spPr>
            <a:xfrm>
              <a:off x="10334626" y="4552950"/>
              <a:ext cx="3267074" cy="1981199"/>
            </a:xfrm>
            <a:prstGeom prst="round2SameRect">
              <a:avLst>
                <a:gd name="adj1" fmla="val 16667"/>
                <a:gd name="adj2" fmla="val 7568"/>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400" b="1">
                  <a:solidFill>
                    <a:schemeClr val="tx2">
                      <a:lumMod val="75000"/>
                    </a:schemeClr>
                  </a:solidFill>
                  <a:latin typeface="+mn-lt"/>
                  <a:ea typeface="+mn-ea"/>
                  <a:cs typeface="+mn-cs"/>
                </a:rPr>
                <a:t>Office supply product sales </a:t>
              </a:r>
            </a:p>
          </xdr:txBody>
        </xdr:sp>
        <xdr:sp macro="" textlink="'Pivot '!X4">
          <xdr:nvSpPr>
            <xdr:cNvPr id="21" name="TextBox 20">
              <a:extLst>
                <a:ext uri="{FF2B5EF4-FFF2-40B4-BE49-F238E27FC236}">
                  <a16:creationId xmlns:a16="http://schemas.microsoft.com/office/drawing/2014/main" id="{04907942-245B-4955-AE91-6E88F3E8C0CB}"/>
                </a:ext>
              </a:extLst>
            </xdr:cNvPr>
            <xdr:cNvSpPr txBox="1"/>
          </xdr:nvSpPr>
          <xdr:spPr>
            <a:xfrm>
              <a:off x="10172699" y="4753300"/>
              <a:ext cx="1657351" cy="4952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728DED3-E368-486C-86C8-CE9F476CDA37}" type="TxLink">
                <a:rPr lang="en-US" sz="1800" b="1" i="0" u="none" strike="noStrike">
                  <a:solidFill>
                    <a:schemeClr val="tx2">
                      <a:lumMod val="75000"/>
                    </a:schemeClr>
                  </a:solidFill>
                  <a:latin typeface="Calibri"/>
                  <a:ea typeface="Calibri"/>
                  <a:cs typeface="Calibri"/>
                </a:rPr>
                <a:pPr marL="0" indent="0" algn="ctr"/>
                <a:t>₹ 1,05,120</a:t>
              </a:fld>
              <a:endParaRPr lang="en-IN" sz="1800" b="1" i="0" u="none" strike="noStrike">
                <a:solidFill>
                  <a:schemeClr val="tx2">
                    <a:lumMod val="75000"/>
                  </a:schemeClr>
                </a:solidFill>
                <a:latin typeface="Calibri"/>
                <a:ea typeface="Calibri"/>
                <a:cs typeface="Calibri"/>
              </a:endParaRPr>
            </a:p>
          </xdr:txBody>
        </xdr:sp>
      </xdr:grpSp>
      <xdr:grpSp>
        <xdr:nvGrpSpPr>
          <xdr:cNvPr id="68" name="Group 67">
            <a:extLst>
              <a:ext uri="{FF2B5EF4-FFF2-40B4-BE49-F238E27FC236}">
                <a16:creationId xmlns:a16="http://schemas.microsoft.com/office/drawing/2014/main" id="{BF182D97-CBC5-E5D2-0A95-D48746F1EB87}"/>
              </a:ext>
            </a:extLst>
          </xdr:cNvPr>
          <xdr:cNvGrpSpPr/>
        </xdr:nvGrpSpPr>
        <xdr:grpSpPr>
          <a:xfrm>
            <a:off x="14001749" y="4572000"/>
            <a:ext cx="3114676" cy="2171700"/>
            <a:chOff x="13687424" y="4552950"/>
            <a:chExt cx="3114676" cy="2009775"/>
          </a:xfrm>
        </xdr:grpSpPr>
        <xdr:sp macro="" textlink="">
          <xdr:nvSpPr>
            <xdr:cNvPr id="19" name="Rectangle: Top Corners Rounded 18">
              <a:extLst>
                <a:ext uri="{FF2B5EF4-FFF2-40B4-BE49-F238E27FC236}">
                  <a16:creationId xmlns:a16="http://schemas.microsoft.com/office/drawing/2014/main" id="{7B8E9304-CAAD-40C5-89DD-7A6CCD08D645}"/>
                </a:ext>
              </a:extLst>
            </xdr:cNvPr>
            <xdr:cNvSpPr/>
          </xdr:nvSpPr>
          <xdr:spPr>
            <a:xfrm>
              <a:off x="13735050" y="4552950"/>
              <a:ext cx="3067050" cy="2009775"/>
            </a:xfrm>
            <a:prstGeom prst="round2SameRect">
              <a:avLst>
                <a:gd name="adj1" fmla="val 16667"/>
                <a:gd name="adj2" fmla="val 7568"/>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400" b="1">
                  <a:solidFill>
                    <a:schemeClr val="tx2">
                      <a:lumMod val="75000"/>
                    </a:schemeClr>
                  </a:solidFill>
                  <a:latin typeface="+mn-lt"/>
                  <a:ea typeface="+mn-ea"/>
                  <a:cs typeface="+mn-cs"/>
                </a:rPr>
                <a:t>Furniture product sales</a:t>
              </a:r>
            </a:p>
          </xdr:txBody>
        </xdr:sp>
        <xdr:sp macro="" textlink="'Pivot '!Y4">
          <xdr:nvSpPr>
            <xdr:cNvPr id="22" name="TextBox 21">
              <a:extLst>
                <a:ext uri="{FF2B5EF4-FFF2-40B4-BE49-F238E27FC236}">
                  <a16:creationId xmlns:a16="http://schemas.microsoft.com/office/drawing/2014/main" id="{2A04F4F1-58F6-4D1C-8C7C-EBB819368EB9}"/>
                </a:ext>
              </a:extLst>
            </xdr:cNvPr>
            <xdr:cNvSpPr txBox="1"/>
          </xdr:nvSpPr>
          <xdr:spPr>
            <a:xfrm>
              <a:off x="13687424" y="4766762"/>
              <a:ext cx="1304925" cy="4952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106FCF4-21DC-43F6-8C89-C3A29B469E11}" type="TxLink">
                <a:rPr lang="en-US" sz="1800" b="1" i="0" u="none" strike="noStrike">
                  <a:solidFill>
                    <a:schemeClr val="tx2">
                      <a:lumMod val="75000"/>
                    </a:schemeClr>
                  </a:solidFill>
                  <a:latin typeface="Calibri"/>
                  <a:ea typeface="Calibri"/>
                  <a:cs typeface="Calibri"/>
                </a:rPr>
                <a:pPr marL="0" indent="0" algn="ctr"/>
                <a:t>₹ 89,245</a:t>
              </a:fld>
              <a:endParaRPr lang="en-IN" sz="1800" b="1" i="0" u="none" strike="noStrike">
                <a:solidFill>
                  <a:schemeClr val="tx2">
                    <a:lumMod val="75000"/>
                  </a:schemeClr>
                </a:solidFill>
                <a:latin typeface="Calibri"/>
                <a:ea typeface="Calibri"/>
                <a:cs typeface="Calibri"/>
              </a:endParaRPr>
            </a:p>
          </xdr:txBody>
        </xdr:sp>
      </xdr:grpSp>
      <xdr:grpSp>
        <xdr:nvGrpSpPr>
          <xdr:cNvPr id="24" name="Group 23">
            <a:extLst>
              <a:ext uri="{FF2B5EF4-FFF2-40B4-BE49-F238E27FC236}">
                <a16:creationId xmlns:a16="http://schemas.microsoft.com/office/drawing/2014/main" id="{F9498710-5590-7C90-1376-2667C20A16CC}"/>
              </a:ext>
            </a:extLst>
          </xdr:cNvPr>
          <xdr:cNvGrpSpPr/>
        </xdr:nvGrpSpPr>
        <xdr:grpSpPr>
          <a:xfrm>
            <a:off x="6810374" y="314325"/>
            <a:ext cx="5095876" cy="2028825"/>
            <a:chOff x="6924674" y="304800"/>
            <a:chExt cx="4914901" cy="1981199"/>
          </a:xfrm>
        </xdr:grpSpPr>
        <xdr:sp macro="" textlink="">
          <xdr:nvSpPr>
            <xdr:cNvPr id="15" name="Rectangle: Top Corners Rounded 14">
              <a:extLst>
                <a:ext uri="{FF2B5EF4-FFF2-40B4-BE49-F238E27FC236}">
                  <a16:creationId xmlns:a16="http://schemas.microsoft.com/office/drawing/2014/main" id="{F2A1E163-463C-42C9-9201-7F7E7E55DE22}"/>
                </a:ext>
              </a:extLst>
            </xdr:cNvPr>
            <xdr:cNvSpPr/>
          </xdr:nvSpPr>
          <xdr:spPr>
            <a:xfrm>
              <a:off x="6924674" y="304800"/>
              <a:ext cx="4914901" cy="1981199"/>
            </a:xfrm>
            <a:prstGeom prst="round2SameRect">
              <a:avLst>
                <a:gd name="adj1" fmla="val 16667"/>
                <a:gd name="adj2" fmla="val 8654"/>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800" b="1">
                  <a:solidFill>
                    <a:schemeClr val="tx2">
                      <a:lumMod val="75000"/>
                    </a:schemeClr>
                  </a:solidFill>
                  <a:latin typeface="+mn-lt"/>
                  <a:ea typeface="+mn-ea"/>
                  <a:cs typeface="+mn-cs"/>
                </a:rPr>
                <a:t>Sales</a:t>
              </a:r>
              <a:r>
                <a:rPr lang="en-IN" sz="1100" b="1">
                  <a:solidFill>
                    <a:schemeClr val="tx2">
                      <a:lumMod val="75000"/>
                    </a:schemeClr>
                  </a:solidFill>
                  <a:latin typeface="+mn-lt"/>
                  <a:ea typeface="+mn-ea"/>
                  <a:cs typeface="+mn-cs"/>
                </a:rPr>
                <a:t> </a:t>
              </a:r>
              <a:r>
                <a:rPr lang="en-IN" sz="1800" b="1">
                  <a:solidFill>
                    <a:schemeClr val="tx2">
                      <a:lumMod val="75000"/>
                    </a:schemeClr>
                  </a:solidFill>
                  <a:latin typeface="+mn-lt"/>
                  <a:ea typeface="+mn-ea"/>
                  <a:cs typeface="+mn-cs"/>
                </a:rPr>
                <a:t>histroy</a:t>
              </a:r>
            </a:p>
          </xdr:txBody>
        </xdr:sp>
        <xdr:graphicFrame macro="">
          <xdr:nvGraphicFramePr>
            <xdr:cNvPr id="23" name="Chart 22">
              <a:extLst>
                <a:ext uri="{FF2B5EF4-FFF2-40B4-BE49-F238E27FC236}">
                  <a16:creationId xmlns:a16="http://schemas.microsoft.com/office/drawing/2014/main" id="{5A4CCF9A-F574-4DF8-A357-A722870811C7}"/>
                </a:ext>
              </a:extLst>
            </xdr:cNvPr>
            <xdr:cNvGraphicFramePr>
              <a:graphicFrameLocks/>
            </xdr:cNvGraphicFramePr>
          </xdr:nvGraphicFramePr>
          <xdr:xfrm>
            <a:off x="7134224" y="685800"/>
            <a:ext cx="4572000" cy="1543049"/>
          </xdr:xfrm>
          <a:graphic>
            <a:graphicData uri="http://schemas.openxmlformats.org/drawingml/2006/chart">
              <c:chart xmlns:c="http://schemas.openxmlformats.org/drawingml/2006/chart" xmlns:r="http://schemas.openxmlformats.org/officeDocument/2006/relationships" r:id="rId1"/>
            </a:graphicData>
          </a:graphic>
        </xdr:graphicFrame>
      </xdr:grpSp>
      <xdr:sp macro="" textlink="">
        <xdr:nvSpPr>
          <xdr:cNvPr id="26" name="TextBox 25">
            <a:extLst>
              <a:ext uri="{FF2B5EF4-FFF2-40B4-BE49-F238E27FC236}">
                <a16:creationId xmlns:a16="http://schemas.microsoft.com/office/drawing/2014/main" id="{5256B37A-2CE9-2E97-6067-79ACC7E08999}"/>
              </a:ext>
            </a:extLst>
          </xdr:cNvPr>
          <xdr:cNvSpPr txBox="1"/>
        </xdr:nvSpPr>
        <xdr:spPr>
          <a:xfrm>
            <a:off x="3533775" y="914400"/>
            <a:ext cx="18859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b="0">
                <a:solidFill>
                  <a:schemeClr val="tx1">
                    <a:lumMod val="65000"/>
                    <a:lumOff val="35000"/>
                  </a:schemeClr>
                </a:solidFill>
              </a:rPr>
              <a:t>By product segment</a:t>
            </a:r>
          </a:p>
        </xdr:txBody>
      </xdr:sp>
      <xdr:grpSp>
        <xdr:nvGrpSpPr>
          <xdr:cNvPr id="35" name="Group 34">
            <a:extLst>
              <a:ext uri="{FF2B5EF4-FFF2-40B4-BE49-F238E27FC236}">
                <a16:creationId xmlns:a16="http://schemas.microsoft.com/office/drawing/2014/main" id="{23FD124D-B7A9-FF37-E506-A69837E683BC}"/>
              </a:ext>
            </a:extLst>
          </xdr:cNvPr>
          <xdr:cNvGrpSpPr/>
        </xdr:nvGrpSpPr>
        <xdr:grpSpPr>
          <a:xfrm>
            <a:off x="4210050" y="2086852"/>
            <a:ext cx="1571625" cy="1390650"/>
            <a:chOff x="4248150" y="2058277"/>
            <a:chExt cx="1543050" cy="1428750"/>
          </a:xfrm>
        </xdr:grpSpPr>
        <xdr:sp macro="" textlink="">
          <xdr:nvSpPr>
            <xdr:cNvPr id="27" name="TextBox 26">
              <a:extLst>
                <a:ext uri="{FF2B5EF4-FFF2-40B4-BE49-F238E27FC236}">
                  <a16:creationId xmlns:a16="http://schemas.microsoft.com/office/drawing/2014/main" id="{0EE38435-0D58-A530-1875-CAF223ACB2D5}"/>
                </a:ext>
              </a:extLst>
            </xdr:cNvPr>
            <xdr:cNvSpPr txBox="1"/>
          </xdr:nvSpPr>
          <xdr:spPr>
            <a:xfrm>
              <a:off x="4505325" y="2048752"/>
              <a:ext cx="971550" cy="422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tx1">
                      <a:lumMod val="75000"/>
                      <a:lumOff val="25000"/>
                    </a:schemeClr>
                  </a:solidFill>
                  <a:latin typeface="+mn-lt"/>
                  <a:ea typeface="+mn-ea"/>
                  <a:cs typeface="+mn-cs"/>
                </a:rPr>
                <a:t>Sales</a:t>
              </a:r>
              <a:endParaRPr lang="en-IN" sz="1400" b="1">
                <a:solidFill>
                  <a:schemeClr val="tx1">
                    <a:lumMod val="75000"/>
                    <a:lumOff val="25000"/>
                  </a:schemeClr>
                </a:solidFill>
                <a:latin typeface="+mn-lt"/>
                <a:ea typeface="+mn-ea"/>
                <a:cs typeface="+mn-cs"/>
              </a:endParaRPr>
            </a:p>
          </xdr:txBody>
        </xdr:sp>
        <xdr:sp macro="" textlink="'Pivot '!O4">
          <xdr:nvSpPr>
            <xdr:cNvPr id="29" name="TextBox 28">
              <a:extLst>
                <a:ext uri="{FF2B5EF4-FFF2-40B4-BE49-F238E27FC236}">
                  <a16:creationId xmlns:a16="http://schemas.microsoft.com/office/drawing/2014/main" id="{FF515322-DA34-4860-BE2C-35802E2D7D58}"/>
                </a:ext>
              </a:extLst>
            </xdr:cNvPr>
            <xdr:cNvSpPr txBox="1"/>
          </xdr:nvSpPr>
          <xdr:spPr>
            <a:xfrm>
              <a:off x="4248150" y="2254919"/>
              <a:ext cx="1543050" cy="5263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A5E9DC4-BB1B-49C2-BFE5-40BFA455A524}" type="TxLink">
                <a:rPr lang="en-US" sz="2400" b="1" i="0" u="none" strike="noStrike">
                  <a:solidFill>
                    <a:schemeClr val="tx1"/>
                  </a:solidFill>
                  <a:latin typeface="Calibri"/>
                  <a:ea typeface="Calibri"/>
                  <a:cs typeface="Calibri"/>
                </a:rPr>
                <a:pPr algn="ctr"/>
                <a:t>₹ 3,01,398</a:t>
              </a:fld>
              <a:endParaRPr lang="en-IN" sz="6000" b="1">
                <a:solidFill>
                  <a:schemeClr val="tx1"/>
                </a:solidFill>
                <a:latin typeface="+mn-lt"/>
                <a:ea typeface="+mn-ea"/>
                <a:cs typeface="+mn-cs"/>
              </a:endParaRPr>
            </a:p>
          </xdr:txBody>
        </xdr:sp>
        <xdr:sp macro="" textlink="">
          <xdr:nvSpPr>
            <xdr:cNvPr id="30" name="TextBox 29">
              <a:extLst>
                <a:ext uri="{FF2B5EF4-FFF2-40B4-BE49-F238E27FC236}">
                  <a16:creationId xmlns:a16="http://schemas.microsoft.com/office/drawing/2014/main" id="{69E84D35-7494-4AD1-B1CE-8E843B9990A8}"/>
                </a:ext>
              </a:extLst>
            </xdr:cNvPr>
            <xdr:cNvSpPr txBox="1"/>
          </xdr:nvSpPr>
          <xdr:spPr>
            <a:xfrm>
              <a:off x="4495800" y="2753351"/>
              <a:ext cx="971550" cy="422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tx1">
                      <a:lumMod val="65000"/>
                      <a:lumOff val="35000"/>
                    </a:schemeClr>
                  </a:solidFill>
                  <a:latin typeface="+mn-lt"/>
                  <a:ea typeface="+mn-ea"/>
                  <a:cs typeface="+mn-cs"/>
                </a:rPr>
                <a:t>Profit</a:t>
              </a:r>
            </a:p>
          </xdr:txBody>
        </xdr:sp>
        <xdr:sp macro="" textlink="'Pivot '!P4">
          <xdr:nvSpPr>
            <xdr:cNvPr id="31" name="TextBox 30">
              <a:extLst>
                <a:ext uri="{FF2B5EF4-FFF2-40B4-BE49-F238E27FC236}">
                  <a16:creationId xmlns:a16="http://schemas.microsoft.com/office/drawing/2014/main" id="{066C53A0-3493-43DD-B9E0-3645647184BF}"/>
                </a:ext>
              </a:extLst>
            </xdr:cNvPr>
            <xdr:cNvSpPr txBox="1"/>
          </xdr:nvSpPr>
          <xdr:spPr>
            <a:xfrm>
              <a:off x="4219575" y="2913021"/>
              <a:ext cx="1543050" cy="5263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A72A5C2-7E60-4B0B-B5DC-96358764E332}" type="TxLink">
                <a:rPr lang="en-US" sz="1600" b="1" i="0" u="none" strike="noStrike">
                  <a:solidFill>
                    <a:schemeClr val="tx1">
                      <a:lumMod val="75000"/>
                      <a:lumOff val="25000"/>
                    </a:schemeClr>
                  </a:solidFill>
                  <a:latin typeface="Calibri"/>
                  <a:ea typeface="Calibri"/>
                  <a:cs typeface="Calibri"/>
                </a:rPr>
                <a:pPr algn="ctr"/>
                <a:t>₹ 31,982</a:t>
              </a:fld>
              <a:endParaRPr lang="en-IN" sz="3600" b="1">
                <a:solidFill>
                  <a:schemeClr val="tx1">
                    <a:lumMod val="75000"/>
                    <a:lumOff val="25000"/>
                  </a:schemeClr>
                </a:solidFill>
                <a:latin typeface="+mn-lt"/>
                <a:ea typeface="+mn-ea"/>
                <a:cs typeface="+mn-cs"/>
              </a:endParaRPr>
            </a:p>
          </xdr:txBody>
        </xdr:sp>
      </xdr:grpSp>
      <xdr:graphicFrame macro="">
        <xdr:nvGraphicFramePr>
          <xdr:cNvPr id="34" name="Chart 33">
            <a:extLst>
              <a:ext uri="{FF2B5EF4-FFF2-40B4-BE49-F238E27FC236}">
                <a16:creationId xmlns:a16="http://schemas.microsoft.com/office/drawing/2014/main" id="{CB028E27-51B1-4175-8080-E419BB63DC0C}"/>
              </a:ext>
            </a:extLst>
          </xdr:cNvPr>
          <xdr:cNvGraphicFramePr>
            <a:graphicFrameLocks/>
          </xdr:cNvGraphicFramePr>
        </xdr:nvGraphicFramePr>
        <xdr:xfrm>
          <a:off x="2333625" y="1104899"/>
          <a:ext cx="5305425" cy="3400426"/>
        </xdr:xfrm>
        <a:graphic>
          <a:graphicData uri="http://schemas.openxmlformats.org/drawingml/2006/chart">
            <c:chart xmlns:c="http://schemas.openxmlformats.org/drawingml/2006/chart" xmlns:r="http://schemas.openxmlformats.org/officeDocument/2006/relationships" r:id="rId2"/>
          </a:graphicData>
        </a:graphic>
      </xdr:graphicFrame>
      <xdr:cxnSp macro="">
        <xdr:nvCxnSpPr>
          <xdr:cNvPr id="39" name="Connector: Elbow 38">
            <a:extLst>
              <a:ext uri="{FF2B5EF4-FFF2-40B4-BE49-F238E27FC236}">
                <a16:creationId xmlns:a16="http://schemas.microsoft.com/office/drawing/2014/main" id="{DB85140B-A82D-867C-30BC-457364724D42}"/>
              </a:ext>
            </a:extLst>
          </xdr:cNvPr>
          <xdr:cNvCxnSpPr/>
        </xdr:nvCxnSpPr>
        <xdr:spPr>
          <a:xfrm rot="5400000">
            <a:off x="5205413" y="1757365"/>
            <a:ext cx="638176" cy="419101"/>
          </a:xfrm>
          <a:prstGeom prst="bentConnector3">
            <a:avLst>
              <a:gd name="adj1" fmla="val 50000"/>
            </a:avLst>
          </a:prstGeom>
          <a:ln w="12700" cap="flat" cmpd="sng" algn="ctr">
            <a:solidFill>
              <a:schemeClr val="bg1"/>
            </a:solidFill>
            <a:prstDash val="dash"/>
            <a:round/>
            <a:headEnd type="oval" w="med" len="med"/>
            <a:tailEnd type="oval" w="med" len="med"/>
          </a:ln>
        </xdr:spPr>
        <xdr:style>
          <a:lnRef idx="0">
            <a:scrgbClr r="0" g="0" b="0"/>
          </a:lnRef>
          <a:fillRef idx="0">
            <a:scrgbClr r="0" g="0" b="0"/>
          </a:fillRef>
          <a:effectRef idx="0">
            <a:scrgbClr r="0" g="0" b="0"/>
          </a:effectRef>
          <a:fontRef idx="minor">
            <a:schemeClr val="tx1"/>
          </a:fontRef>
        </xdr:style>
      </xdr:cxnSp>
      <xdr:cxnSp macro="">
        <xdr:nvCxnSpPr>
          <xdr:cNvPr id="51" name="Connector: Elbow 50">
            <a:extLst>
              <a:ext uri="{FF2B5EF4-FFF2-40B4-BE49-F238E27FC236}">
                <a16:creationId xmlns:a16="http://schemas.microsoft.com/office/drawing/2014/main" id="{FB84E614-ECAF-78D0-303B-CF8AF345BD6D}"/>
              </a:ext>
            </a:extLst>
          </xdr:cNvPr>
          <xdr:cNvCxnSpPr/>
        </xdr:nvCxnSpPr>
        <xdr:spPr>
          <a:xfrm>
            <a:off x="5248275" y="2962275"/>
            <a:ext cx="476250" cy="381000"/>
          </a:xfrm>
          <a:prstGeom prst="bentConnector3">
            <a:avLst>
              <a:gd name="adj1" fmla="val 50000"/>
            </a:avLst>
          </a:prstGeom>
          <a:ln w="12700" cap="flat" cmpd="sng" algn="ctr">
            <a:solidFill>
              <a:schemeClr val="bg1"/>
            </a:solidFill>
            <a:prstDash val="dash"/>
            <a:round/>
            <a:headEnd type="oval" w="med" len="med"/>
            <a:tailEnd type="oval" w="med" len="med"/>
          </a:ln>
        </xdr:spPr>
        <xdr:style>
          <a:lnRef idx="0">
            <a:scrgbClr r="0" g="0" b="0"/>
          </a:lnRef>
          <a:fillRef idx="0">
            <a:scrgbClr r="0" g="0" b="0"/>
          </a:fillRef>
          <a:effectRef idx="0">
            <a:scrgbClr r="0" g="0" b="0"/>
          </a:effectRef>
          <a:fontRef idx="minor">
            <a:schemeClr val="tx1"/>
          </a:fontRef>
        </xdr:style>
      </xdr:cxnSp>
      <mc:AlternateContent xmlns:mc="http://schemas.openxmlformats.org/markup-compatibility/2006">
        <mc:Choice xmlns:cx4="http://schemas.microsoft.com/office/drawing/2016/5/10/chartex" Requires="cx4">
          <xdr:graphicFrame macro="">
            <xdr:nvGraphicFramePr>
              <xdr:cNvPr id="64" name="Chart 63">
                <a:extLst>
                  <a:ext uri="{FF2B5EF4-FFF2-40B4-BE49-F238E27FC236}">
                    <a16:creationId xmlns:a16="http://schemas.microsoft.com/office/drawing/2014/main" id="{9D50469D-16CF-4042-B326-ACD0B5C7E52E}"/>
                  </a:ext>
                </a:extLst>
              </xdr:cNvPr>
              <xdr:cNvGraphicFramePr/>
            </xdr:nvGraphicFramePr>
            <xdr:xfrm>
              <a:off x="12277724" y="695325"/>
              <a:ext cx="4505325" cy="1666874"/>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277724" y="695325"/>
                <a:ext cx="4505325" cy="166687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aphicFrame macro="">
        <xdr:nvGraphicFramePr>
          <xdr:cNvPr id="65" name="Chart 64">
            <a:extLst>
              <a:ext uri="{FF2B5EF4-FFF2-40B4-BE49-F238E27FC236}">
                <a16:creationId xmlns:a16="http://schemas.microsoft.com/office/drawing/2014/main" id="{FDB6EBDF-F74D-42C8-885F-A621D083E3F7}"/>
              </a:ext>
            </a:extLst>
          </xdr:cNvPr>
          <xdr:cNvGraphicFramePr>
            <a:graphicFrameLocks/>
          </xdr:cNvGraphicFramePr>
        </xdr:nvGraphicFramePr>
        <xdr:xfrm>
          <a:off x="6581774" y="2638426"/>
          <a:ext cx="10448926" cy="177165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66" name="Chart 65">
            <a:extLst>
              <a:ext uri="{FF2B5EF4-FFF2-40B4-BE49-F238E27FC236}">
                <a16:creationId xmlns:a16="http://schemas.microsoft.com/office/drawing/2014/main" id="{6966A11D-CB7B-4FDD-9655-19963DA96CC8}"/>
              </a:ext>
            </a:extLst>
          </xdr:cNvPr>
          <xdr:cNvGraphicFramePr>
            <a:graphicFrameLocks/>
          </xdr:cNvGraphicFramePr>
        </xdr:nvGraphicFramePr>
        <xdr:xfrm>
          <a:off x="3333750" y="4972050"/>
          <a:ext cx="3695700" cy="1962150"/>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67" name="Chart 66">
            <a:extLst>
              <a:ext uri="{FF2B5EF4-FFF2-40B4-BE49-F238E27FC236}">
                <a16:creationId xmlns:a16="http://schemas.microsoft.com/office/drawing/2014/main" id="{A2818F12-EFED-4844-BF38-559083C7F455}"/>
              </a:ext>
            </a:extLst>
          </xdr:cNvPr>
          <xdr:cNvGraphicFramePr>
            <a:graphicFrameLocks/>
          </xdr:cNvGraphicFramePr>
        </xdr:nvGraphicFramePr>
        <xdr:xfrm>
          <a:off x="6981824" y="5181600"/>
          <a:ext cx="3409951" cy="1628776"/>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4" name="Chart 3">
            <a:extLst>
              <a:ext uri="{FF2B5EF4-FFF2-40B4-BE49-F238E27FC236}">
                <a16:creationId xmlns:a16="http://schemas.microsoft.com/office/drawing/2014/main" id="{768CB4F0-9034-40E0-8D0B-C48F30FD377B}"/>
              </a:ext>
            </a:extLst>
          </xdr:cNvPr>
          <xdr:cNvGraphicFramePr>
            <a:graphicFrameLocks/>
          </xdr:cNvGraphicFramePr>
        </xdr:nvGraphicFramePr>
        <xdr:xfrm>
          <a:off x="10639425" y="5219701"/>
          <a:ext cx="3248026" cy="1543050"/>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5" name="Chart 4">
            <a:extLst>
              <a:ext uri="{FF2B5EF4-FFF2-40B4-BE49-F238E27FC236}">
                <a16:creationId xmlns:a16="http://schemas.microsoft.com/office/drawing/2014/main" id="{4131A7C0-70E0-48A1-A9E7-33645868D8E8}"/>
              </a:ext>
            </a:extLst>
          </xdr:cNvPr>
          <xdr:cNvGraphicFramePr>
            <a:graphicFrameLocks/>
          </xdr:cNvGraphicFramePr>
        </xdr:nvGraphicFramePr>
        <xdr:xfrm>
          <a:off x="13973174" y="4829175"/>
          <a:ext cx="3200401" cy="1924049"/>
        </xdr:xfrm>
        <a:graphic>
          <a:graphicData uri="http://schemas.openxmlformats.org/drawingml/2006/chart">
            <c:chart xmlns:c="http://schemas.openxmlformats.org/drawingml/2006/chart" xmlns:r="http://schemas.openxmlformats.org/officeDocument/2006/relationships" r:id="rId8"/>
          </a:graphicData>
        </a:graphic>
      </xdr:graphicFrame>
      <xdr:grpSp>
        <xdr:nvGrpSpPr>
          <xdr:cNvPr id="40" name="Group 39">
            <a:extLst>
              <a:ext uri="{FF2B5EF4-FFF2-40B4-BE49-F238E27FC236}">
                <a16:creationId xmlns:a16="http://schemas.microsoft.com/office/drawing/2014/main" id="{3DA78EF0-66D6-B4A4-F824-DBB38BE20758}"/>
              </a:ext>
            </a:extLst>
          </xdr:cNvPr>
          <xdr:cNvGrpSpPr/>
        </xdr:nvGrpSpPr>
        <xdr:grpSpPr>
          <a:xfrm>
            <a:off x="657225" y="2133599"/>
            <a:ext cx="2581275" cy="4305301"/>
            <a:chOff x="733425" y="2009774"/>
            <a:chExt cx="2447924" cy="4333876"/>
          </a:xfrm>
        </xdr:grpSpPr>
        <mc:AlternateContent xmlns:mc="http://schemas.openxmlformats.org/markup-compatibility/2006" xmlns:a14="http://schemas.microsoft.com/office/drawing/2010/main">
          <mc:Choice Requires="a14">
            <xdr:graphicFrame macro="">
              <xdr:nvGraphicFramePr>
                <xdr:cNvPr id="32" name="Region 1">
                  <a:extLst>
                    <a:ext uri="{FF2B5EF4-FFF2-40B4-BE49-F238E27FC236}">
                      <a16:creationId xmlns:a16="http://schemas.microsoft.com/office/drawing/2014/main" id="{ABC46FD6-41AB-EB5E-A1E9-83F71F36DB95}"/>
                    </a:ext>
                  </a:extLst>
                </xdr:cNvPr>
                <xdr:cNvGraphicFramePr/>
              </xdr:nvGraphicFramePr>
              <xdr:xfrm>
                <a:off x="733425" y="3367876"/>
                <a:ext cx="2438400" cy="1415204"/>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949419" y="3581494"/>
                  <a:ext cx="2589140" cy="14345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3" name="Sub Categories 1">
                  <a:extLst>
                    <a:ext uri="{FF2B5EF4-FFF2-40B4-BE49-F238E27FC236}">
                      <a16:creationId xmlns:a16="http://schemas.microsoft.com/office/drawing/2014/main" id="{6CB9B4FF-ED9B-CB86-3497-CBC0147FA0D8}"/>
                    </a:ext>
                  </a:extLst>
                </xdr:cNvPr>
                <xdr:cNvGraphicFramePr/>
              </xdr:nvGraphicFramePr>
              <xdr:xfrm>
                <a:off x="749845" y="4880541"/>
                <a:ext cx="2431504" cy="1463109"/>
              </xdr:xfrm>
              <a:graphic>
                <a:graphicData uri="http://schemas.microsoft.com/office/drawing/2010/slicer">
                  <sle:slicer xmlns:sle="http://schemas.microsoft.com/office/drawing/2010/slicer" name="Sub Categories 1"/>
                </a:graphicData>
              </a:graphic>
            </xdr:graphicFrame>
          </mc:Choice>
          <mc:Fallback xmlns="">
            <xdr:sp macro="" textlink="">
              <xdr:nvSpPr>
                <xdr:cNvPr id="0" name=""/>
                <xdr:cNvSpPr>
                  <a:spLocks noTextEdit="1"/>
                </xdr:cNvSpPr>
              </xdr:nvSpPr>
              <xdr:spPr>
                <a:xfrm>
                  <a:off x="966854" y="5114813"/>
                  <a:ext cx="2581818" cy="14830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tsle="http://schemas.microsoft.com/office/drawing/2012/timeslicer">
          <mc:Choice Requires="tsle">
            <xdr:graphicFrame macro="">
              <xdr:nvGraphicFramePr>
                <xdr:cNvPr id="36" name="Order Date 1">
                  <a:extLst>
                    <a:ext uri="{FF2B5EF4-FFF2-40B4-BE49-F238E27FC236}">
                      <a16:creationId xmlns:a16="http://schemas.microsoft.com/office/drawing/2014/main" id="{94D5B4AE-BB93-905B-25AB-D8FC7E973DB8}"/>
                    </a:ext>
                  </a:extLst>
                </xdr:cNvPr>
                <xdr:cNvGraphicFramePr/>
              </xdr:nvGraphicFramePr>
              <xdr:xfrm>
                <a:off x="735148" y="2009774"/>
                <a:ext cx="2428490" cy="1268345"/>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951249" y="2204849"/>
                  <a:ext cx="2578618" cy="1285663"/>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grpSp>
      <xdr:sp macro="" textlink="">
        <xdr:nvSpPr>
          <xdr:cNvPr id="76" name="Flowchart: Delay 75">
            <a:extLst>
              <a:ext uri="{FF2B5EF4-FFF2-40B4-BE49-F238E27FC236}">
                <a16:creationId xmlns:a16="http://schemas.microsoft.com/office/drawing/2014/main" id="{1B0D9153-5FB7-F628-1A83-47A8DAE53CE0}"/>
              </a:ext>
            </a:extLst>
          </xdr:cNvPr>
          <xdr:cNvSpPr/>
        </xdr:nvSpPr>
        <xdr:spPr>
          <a:xfrm rot="16200000">
            <a:off x="1104904" y="-66675"/>
            <a:ext cx="1695450" cy="2552701"/>
          </a:xfrm>
          <a:prstGeom prst="flowChartDelay">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83" name="Group 82">
            <a:extLst>
              <a:ext uri="{FF2B5EF4-FFF2-40B4-BE49-F238E27FC236}">
                <a16:creationId xmlns:a16="http://schemas.microsoft.com/office/drawing/2014/main" id="{F2E9E744-7E56-B46F-AE85-0F984A82C834}"/>
              </a:ext>
            </a:extLst>
          </xdr:cNvPr>
          <xdr:cNvGrpSpPr/>
        </xdr:nvGrpSpPr>
        <xdr:grpSpPr>
          <a:xfrm>
            <a:off x="771525" y="819150"/>
            <a:ext cx="2390775" cy="1200151"/>
            <a:chOff x="781050" y="733425"/>
            <a:chExt cx="2390775" cy="1200151"/>
          </a:xfrm>
        </xdr:grpSpPr>
        <xdr:grpSp>
          <xdr:nvGrpSpPr>
            <xdr:cNvPr id="82" name="Group 81">
              <a:extLst>
                <a:ext uri="{FF2B5EF4-FFF2-40B4-BE49-F238E27FC236}">
                  <a16:creationId xmlns:a16="http://schemas.microsoft.com/office/drawing/2014/main" id="{3C72DB62-44CC-CA41-FD45-9D05EB1A07C0}"/>
                </a:ext>
              </a:extLst>
            </xdr:cNvPr>
            <xdr:cNvGrpSpPr/>
          </xdr:nvGrpSpPr>
          <xdr:grpSpPr>
            <a:xfrm>
              <a:off x="781050" y="733425"/>
              <a:ext cx="2390775" cy="1200151"/>
              <a:chOff x="781050" y="733425"/>
              <a:chExt cx="2390775" cy="1200151"/>
            </a:xfrm>
          </xdr:grpSpPr>
          <xdr:sp macro="" textlink="">
            <xdr:nvSpPr>
              <xdr:cNvPr id="63" name="TextBox 62">
                <a:hlinkClick xmlns:r="http://schemas.openxmlformats.org/officeDocument/2006/relationships" r:id="rId9"/>
                <a:extLst>
                  <a:ext uri="{FF2B5EF4-FFF2-40B4-BE49-F238E27FC236}">
                    <a16:creationId xmlns:a16="http://schemas.microsoft.com/office/drawing/2014/main" id="{0AA07D16-A8D8-A126-81BD-45AC57DC5D23}"/>
                  </a:ext>
                </a:extLst>
              </xdr:cNvPr>
              <xdr:cNvSpPr txBox="1"/>
            </xdr:nvSpPr>
            <xdr:spPr>
              <a:xfrm>
                <a:off x="1057275" y="733425"/>
                <a:ext cx="1924050" cy="363610"/>
              </a:xfrm>
              <a:prstGeom prst="rect">
                <a:avLst/>
              </a:prstGeom>
              <a:solidFill>
                <a:schemeClr val="bg2">
                  <a:lumMod val="75000"/>
                </a:schemeClr>
              </a:solidFill>
              <a:ln w="9525" cmpd="sng">
                <a:noFill/>
              </a:ln>
              <a:effectLst>
                <a:glow rad="101600">
                  <a:schemeClr val="accent5">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chemeClr val="tx1"/>
                    </a:solidFill>
                  </a:rPr>
                  <a:t>  DASHBOARD</a:t>
                </a:r>
              </a:p>
            </xdr:txBody>
          </xdr:sp>
          <xdr:sp macro="" textlink="">
            <xdr:nvSpPr>
              <xdr:cNvPr id="70" name="TextBox 69">
                <a:hlinkClick xmlns:r="http://schemas.openxmlformats.org/officeDocument/2006/relationships" r:id="rId10"/>
                <a:extLst>
                  <a:ext uri="{FF2B5EF4-FFF2-40B4-BE49-F238E27FC236}">
                    <a16:creationId xmlns:a16="http://schemas.microsoft.com/office/drawing/2014/main" id="{476D0164-0DE0-482E-9367-F5A38CFBA909}"/>
                  </a:ext>
                </a:extLst>
              </xdr:cNvPr>
              <xdr:cNvSpPr txBox="1"/>
            </xdr:nvSpPr>
            <xdr:spPr>
              <a:xfrm>
                <a:off x="790576" y="1162050"/>
                <a:ext cx="2371724" cy="335772"/>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tx1"/>
                    </a:solidFill>
                  </a:rPr>
                  <a:t>RAW DATA</a:t>
                </a:r>
              </a:p>
            </xdr:txBody>
          </xdr:sp>
          <xdr:sp macro="" textlink="">
            <xdr:nvSpPr>
              <xdr:cNvPr id="72" name="TextBox 71">
                <a:hlinkClick xmlns:r="http://schemas.openxmlformats.org/officeDocument/2006/relationships" r:id="rId11"/>
                <a:extLst>
                  <a:ext uri="{FF2B5EF4-FFF2-40B4-BE49-F238E27FC236}">
                    <a16:creationId xmlns:a16="http://schemas.microsoft.com/office/drawing/2014/main" id="{EDCD97C0-2E38-4DA0-A0E9-4BE4DFFC2C15}"/>
                  </a:ext>
                </a:extLst>
              </xdr:cNvPr>
              <xdr:cNvSpPr txBox="1"/>
            </xdr:nvSpPr>
            <xdr:spPr>
              <a:xfrm>
                <a:off x="781050" y="1562100"/>
                <a:ext cx="2390775" cy="371476"/>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tx1"/>
                    </a:solidFill>
                    <a:latin typeface="+mn-lt"/>
                    <a:ea typeface="+mn-ea"/>
                    <a:cs typeface="+mn-cs"/>
                  </a:rPr>
                  <a:t>PIVOT TABLES</a:t>
                </a:r>
              </a:p>
            </xdr:txBody>
          </xdr:sp>
          <xdr:pic>
            <xdr:nvPicPr>
              <xdr:cNvPr id="78" name="Graphic 77" descr="harsh&#10;">
                <a:extLst>
                  <a:ext uri="{FF2B5EF4-FFF2-40B4-BE49-F238E27FC236}">
                    <a16:creationId xmlns:a16="http://schemas.microsoft.com/office/drawing/2014/main" id="{3366030D-F52C-4300-9E12-4B58F9AF1A22}"/>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095375" y="800101"/>
                <a:ext cx="280751" cy="285750"/>
              </a:xfrm>
              <a:prstGeom prst="rect">
                <a:avLst/>
              </a:prstGeom>
            </xdr:spPr>
          </xdr:pic>
          <xdr:pic>
            <xdr:nvPicPr>
              <xdr:cNvPr id="79" name="Graphic 78" descr="Database with solid fill">
                <a:extLst>
                  <a:ext uri="{FF2B5EF4-FFF2-40B4-BE49-F238E27FC236}">
                    <a16:creationId xmlns:a16="http://schemas.microsoft.com/office/drawing/2014/main" id="{08D6D8C0-B56D-4587-BF42-C07C0AE64D4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114427" y="1190626"/>
                <a:ext cx="276224" cy="281142"/>
              </a:xfrm>
              <a:prstGeom prst="rect">
                <a:avLst/>
              </a:prstGeom>
            </xdr:spPr>
          </xdr:pic>
        </xdr:grpSp>
        <xdr:pic>
          <xdr:nvPicPr>
            <xdr:cNvPr id="80" name="Graphic 79" descr="Pencil with solid fill">
              <a:extLst>
                <a:ext uri="{FF2B5EF4-FFF2-40B4-BE49-F238E27FC236}">
                  <a16:creationId xmlns:a16="http://schemas.microsoft.com/office/drawing/2014/main" id="{C83F776C-CB42-4005-BDE6-2F84131C5CEF}"/>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104900" y="1600200"/>
              <a:ext cx="266623" cy="271370"/>
            </a:xfrm>
            <a:prstGeom prst="rect">
              <a:avLst/>
            </a:prstGeom>
          </xdr:spPr>
        </xdr:pic>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 refreshedDate="45733.961537847223" createdVersion="8" refreshedVersion="8" minRefreshableVersion="3" recordCount="1191" xr:uid="{202833E8-3365-458F-9EC9-AF300FFD2AFE}">
  <cacheSource type="worksheet">
    <worksheetSource name="Data"/>
  </cacheSource>
  <cacheFields count="22">
    <cacheField name="OrderID" numFmtId="0">
      <sharedItems containsSemiMixedTypes="0" containsString="0" containsNumber="1" containsInteger="1" minValue="1" maxValue="1191"/>
    </cacheField>
    <cacheField name="Customer Name" numFmtId="0">
      <sharedItems/>
    </cacheField>
    <cacheField name="Ship Mode" numFmtId="0">
      <sharedItems/>
    </cacheField>
    <cacheField name="State" numFmtId="0">
      <sharedItems count="10">
        <s v="Washington"/>
        <s v="Arizona"/>
        <s v="Florida"/>
        <s v="Illinois"/>
        <s v="New York"/>
        <s v="Colorado"/>
        <s v="Ohio"/>
        <s v="Michigan"/>
        <s v="Texas"/>
        <s v="California"/>
      </sharedItems>
    </cacheField>
    <cacheField name="Sales" numFmtId="0">
      <sharedItems containsSemiMixedTypes="0" containsString="0" containsNumber="1" minValue="5.48" maxValue="499.94"/>
    </cacheField>
    <cacheField name="Quantity" numFmtId="0">
      <sharedItems containsSemiMixedTypes="0" containsString="0" containsNumber="1" containsInteger="1" minValue="1" maxValue="10"/>
    </cacheField>
    <cacheField name="Discount" numFmtId="0">
      <sharedItems containsSemiMixedTypes="0" containsString="0" containsNumber="1" minValue="0" maxValue="0.5"/>
    </cacheField>
    <cacheField name="Profit" numFmtId="0">
      <sharedItems containsSemiMixedTypes="0" containsString="0" containsNumber="1" minValue="-2000" maxValue="126.98"/>
    </cacheField>
    <cacheField name="Segment" numFmtId="0">
      <sharedItems count="3">
        <s v="Consumer"/>
        <s v="Corporate"/>
        <s v="Home Office"/>
      </sharedItems>
    </cacheField>
    <cacheField name="Region" numFmtId="0">
      <sharedItems count="4">
        <s v="East"/>
        <s v="South"/>
        <s v="West"/>
        <s v="Central"/>
      </sharedItems>
    </cacheField>
    <cacheField name="Sub Categories" numFmtId="0">
      <sharedItems count="12">
        <s v="Binders"/>
        <s v="Paper"/>
        <s v="Sofas"/>
        <s v="Laptops"/>
        <s v="Bookcases"/>
        <s v="Phones"/>
        <s v="Labels"/>
        <s v="Storage"/>
        <s v="Monitors"/>
        <s v="Accessories"/>
        <s v="Chairs"/>
        <s v="Tables"/>
      </sharedItems>
    </cacheField>
    <cacheField name="Categories" numFmtId="0">
      <sharedItems count="3">
        <s v="Office Supplies"/>
        <s v="Furniture"/>
        <s v="Technology"/>
      </sharedItems>
    </cacheField>
    <cacheField name="Order Date" numFmtId="14">
      <sharedItems containsSemiMixedTypes="0" containsNonDate="0" containsDate="1" containsString="0" minDate="2022-01-02T00:00:00" maxDate="2024-12-31T00:00:00" count="723">
        <d v="2024-12-25T00:00:00"/>
        <d v="2024-06-23T00:00:00"/>
        <d v="2024-05-22T00:00:00"/>
        <d v="2023-06-05T00:00:00"/>
        <d v="2022-03-31T00:00:00"/>
        <d v="2023-01-28T00:00:00"/>
        <d v="2023-12-04T00:00:00"/>
        <d v="2024-12-12T00:00:00"/>
        <d v="2024-11-17T00:00:00"/>
        <d v="2023-03-01T00:00:00"/>
        <d v="2022-06-05T00:00:00"/>
        <d v="2022-03-15T00:00:00"/>
        <d v="2024-04-03T00:00:00"/>
        <d v="2024-07-29T00:00:00"/>
        <d v="2024-08-28T00:00:00"/>
        <d v="2024-01-09T00:00:00"/>
        <d v="2022-05-27T00:00:00"/>
        <d v="2022-12-04T00:00:00"/>
        <d v="2024-09-02T00:00:00"/>
        <d v="2023-07-08T00:00:00"/>
        <d v="2024-03-26T00:00:00"/>
        <d v="2022-10-25T00:00:00"/>
        <d v="2024-03-25T00:00:00"/>
        <d v="2022-04-17T00:00:00"/>
        <d v="2023-08-19T00:00:00"/>
        <d v="2022-10-06T00:00:00"/>
        <d v="2024-11-24T00:00:00"/>
        <d v="2022-04-27T00:00:00"/>
        <d v="2024-04-21T00:00:00"/>
        <d v="2022-07-10T00:00:00"/>
        <d v="2022-02-21T00:00:00"/>
        <d v="2022-09-18T00:00:00"/>
        <d v="2022-01-21T00:00:00"/>
        <d v="2022-12-10T00:00:00"/>
        <d v="2023-03-10T00:00:00"/>
        <d v="2023-03-30T00:00:00"/>
        <d v="2024-01-21T00:00:00"/>
        <d v="2022-06-10T00:00:00"/>
        <d v="2022-06-12T00:00:00"/>
        <d v="2022-02-04T00:00:00"/>
        <d v="2024-07-28T00:00:00"/>
        <d v="2022-08-23T00:00:00"/>
        <d v="2023-07-05T00:00:00"/>
        <d v="2024-03-05T00:00:00"/>
        <d v="2023-03-20T00:00:00"/>
        <d v="2024-11-07T00:00:00"/>
        <d v="2022-05-16T00:00:00"/>
        <d v="2023-09-08T00:00:00"/>
        <d v="2024-11-11T00:00:00"/>
        <d v="2022-12-22T00:00:00"/>
        <d v="2024-04-22T00:00:00"/>
        <d v="2024-08-06T00:00:00"/>
        <d v="2023-03-25T00:00:00"/>
        <d v="2023-10-13T00:00:00"/>
        <d v="2024-06-25T00:00:00"/>
        <d v="2023-05-18T00:00:00"/>
        <d v="2022-09-01T00:00:00"/>
        <d v="2022-08-20T00:00:00"/>
        <d v="2023-05-21T00:00:00"/>
        <d v="2024-06-24T00:00:00"/>
        <d v="2023-08-02T00:00:00"/>
        <d v="2024-07-21T00:00:00"/>
        <d v="2024-02-25T00:00:00"/>
        <d v="2023-03-26T00:00:00"/>
        <d v="2024-10-24T00:00:00"/>
        <d v="2022-01-03T00:00:00"/>
        <d v="2023-07-18T00:00:00"/>
        <d v="2023-06-30T00:00:00"/>
        <d v="2024-06-13T00:00:00"/>
        <d v="2022-04-11T00:00:00"/>
        <d v="2024-05-18T00:00:00"/>
        <d v="2022-01-08T00:00:00"/>
        <d v="2024-01-22T00:00:00"/>
        <d v="2023-12-08T00:00:00"/>
        <d v="2022-09-26T00:00:00"/>
        <d v="2023-08-12T00:00:00"/>
        <d v="2024-01-26T00:00:00"/>
        <d v="2023-01-10T00:00:00"/>
        <d v="2023-01-31T00:00:00"/>
        <d v="2024-03-02T00:00:00"/>
        <d v="2022-11-13T00:00:00"/>
        <d v="2024-02-16T00:00:00"/>
        <d v="2022-10-01T00:00:00"/>
        <d v="2024-07-23T00:00:00"/>
        <d v="2022-06-09T00:00:00"/>
        <d v="2022-12-12T00:00:00"/>
        <d v="2024-12-15T00:00:00"/>
        <d v="2024-05-30T00:00:00"/>
        <d v="2022-02-18T00:00:00"/>
        <d v="2023-04-14T00:00:00"/>
        <d v="2024-05-06T00:00:00"/>
        <d v="2023-06-18T00:00:00"/>
        <d v="2023-01-30T00:00:00"/>
        <d v="2022-10-31T00:00:00"/>
        <d v="2024-12-30T00:00:00"/>
        <d v="2022-12-13T00:00:00"/>
        <d v="2023-02-13T00:00:00"/>
        <d v="2023-02-01T00:00:00"/>
        <d v="2024-08-23T00:00:00"/>
        <d v="2022-08-18T00:00:00"/>
        <d v="2024-08-16T00:00:00"/>
        <d v="2024-05-10T00:00:00"/>
        <d v="2024-08-02T00:00:00"/>
        <d v="2022-01-02T00:00:00"/>
        <d v="2022-03-25T00:00:00"/>
        <d v="2022-12-05T00:00:00"/>
        <d v="2024-11-29T00:00:00"/>
        <d v="2024-03-03T00:00:00"/>
        <d v="2024-02-20T00:00:00"/>
        <d v="2023-04-29T00:00:00"/>
        <d v="2024-06-10T00:00:00"/>
        <d v="2024-09-25T00:00:00"/>
        <d v="2023-01-24T00:00:00"/>
        <d v="2024-05-29T00:00:00"/>
        <d v="2022-07-04T00:00:00"/>
        <d v="2022-07-14T00:00:00"/>
        <d v="2023-01-25T00:00:00"/>
        <d v="2023-11-09T00:00:00"/>
        <d v="2024-04-13T00:00:00"/>
        <d v="2022-08-16T00:00:00"/>
        <d v="2024-05-07T00:00:00"/>
        <d v="2023-02-18T00:00:00"/>
        <d v="2023-03-03T00:00:00"/>
        <d v="2022-08-05T00:00:00"/>
        <d v="2024-12-09T00:00:00"/>
        <d v="2024-11-04T00:00:00"/>
        <d v="2024-05-13T00:00:00"/>
        <d v="2024-10-13T00:00:00"/>
        <d v="2023-04-07T00:00:00"/>
        <d v="2024-01-28T00:00:00"/>
        <d v="2023-05-23T00:00:00"/>
        <d v="2024-06-21T00:00:00"/>
        <d v="2024-02-10T00:00:00"/>
        <d v="2022-03-06T00:00:00"/>
        <d v="2022-09-22T00:00:00"/>
        <d v="2023-02-21T00:00:00"/>
        <d v="2024-07-09T00:00:00"/>
        <d v="2022-10-17T00:00:00"/>
        <d v="2023-06-07T00:00:00"/>
        <d v="2024-09-17T00:00:00"/>
        <d v="2024-08-05T00:00:00"/>
        <d v="2023-05-15T00:00:00"/>
        <d v="2024-06-14T00:00:00"/>
        <d v="2022-10-27T00:00:00"/>
        <d v="2023-08-15T00:00:00"/>
        <d v="2023-12-13T00:00:00"/>
        <d v="2022-11-22T00:00:00"/>
        <d v="2023-04-10T00:00:00"/>
        <d v="2024-02-19T00:00:00"/>
        <d v="2023-11-22T00:00:00"/>
        <d v="2023-11-15T00:00:00"/>
        <d v="2023-07-19T00:00:00"/>
        <d v="2023-01-05T00:00:00"/>
        <d v="2024-05-16T00:00:00"/>
        <d v="2023-10-09T00:00:00"/>
        <d v="2024-10-12T00:00:00"/>
        <d v="2022-04-20T00:00:00"/>
        <d v="2024-04-17T00:00:00"/>
        <d v="2022-04-21T00:00:00"/>
        <d v="2023-05-28T00:00:00"/>
        <d v="2022-05-02T00:00:00"/>
        <d v="2022-09-23T00:00:00"/>
        <d v="2022-04-18T00:00:00"/>
        <d v="2022-11-10T00:00:00"/>
        <d v="2024-06-18T00:00:00"/>
        <d v="2022-10-02T00:00:00"/>
        <d v="2023-04-30T00:00:00"/>
        <d v="2023-08-13T00:00:00"/>
        <d v="2022-02-03T00:00:00"/>
        <d v="2023-10-26T00:00:00"/>
        <d v="2024-11-02T00:00:00"/>
        <d v="2024-09-30T00:00:00"/>
        <d v="2023-11-13T00:00:00"/>
        <d v="2022-11-17T00:00:00"/>
        <d v="2023-05-14T00:00:00"/>
        <d v="2022-02-23T00:00:00"/>
        <d v="2023-04-27T00:00:00"/>
        <d v="2022-03-21T00:00:00"/>
        <d v="2022-09-25T00:00:00"/>
        <d v="2024-02-01T00:00:00"/>
        <d v="2022-01-17T00:00:00"/>
        <d v="2024-09-16T00:00:00"/>
        <d v="2024-02-09T00:00:00"/>
        <d v="2023-11-05T00:00:00"/>
        <d v="2023-08-17T00:00:00"/>
        <d v="2022-07-20T00:00:00"/>
        <d v="2024-03-04T00:00:00"/>
        <d v="2022-06-21T00:00:00"/>
        <d v="2023-11-29T00:00:00"/>
        <d v="2023-05-24T00:00:00"/>
        <d v="2022-01-07T00:00:00"/>
        <d v="2023-12-23T00:00:00"/>
        <d v="2023-11-10T00:00:00"/>
        <d v="2024-10-18T00:00:00"/>
        <d v="2023-09-30T00:00:00"/>
        <d v="2024-12-02T00:00:00"/>
        <d v="2024-09-15T00:00:00"/>
        <d v="2023-05-26T00:00:00"/>
        <d v="2024-06-17T00:00:00"/>
        <d v="2022-08-27T00:00:00"/>
        <d v="2022-02-13T00:00:00"/>
        <d v="2022-12-07T00:00:00"/>
        <d v="2024-09-21T00:00:00"/>
        <d v="2024-04-04T00:00:00"/>
        <d v="2023-12-19T00:00:00"/>
        <d v="2022-02-01T00:00:00"/>
        <d v="2022-07-15T00:00:00"/>
        <d v="2022-04-30T00:00:00"/>
        <d v="2024-09-03T00:00:00"/>
        <d v="2023-03-18T00:00:00"/>
        <d v="2022-04-28T00:00:00"/>
        <d v="2022-11-02T00:00:00"/>
        <d v="2024-10-08T00:00:00"/>
        <d v="2023-02-25T00:00:00"/>
        <d v="2024-11-08T00:00:00"/>
        <d v="2023-02-24T00:00:00"/>
        <d v="2022-03-14T00:00:00"/>
        <d v="2024-12-23T00:00:00"/>
        <d v="2024-05-12T00:00:00"/>
        <d v="2024-10-27T00:00:00"/>
        <d v="2023-07-15T00:00:00"/>
        <d v="2024-12-03T00:00:00"/>
        <d v="2022-03-22T00:00:00"/>
        <d v="2024-02-08T00:00:00"/>
        <d v="2022-08-29T00:00:00"/>
        <d v="2023-03-28T00:00:00"/>
        <d v="2022-03-23T00:00:00"/>
        <d v="2022-06-18T00:00:00"/>
        <d v="2022-07-12T00:00:00"/>
        <d v="2024-03-17T00:00:00"/>
        <d v="2024-12-01T00:00:00"/>
        <d v="2023-08-26T00:00:00"/>
        <d v="2023-08-31T00:00:00"/>
        <d v="2022-03-20T00:00:00"/>
        <d v="2024-07-24T00:00:00"/>
        <d v="2023-04-19T00:00:00"/>
        <d v="2023-03-15T00:00:00"/>
        <d v="2024-12-27T00:00:00"/>
        <d v="2024-10-05T00:00:00"/>
        <d v="2023-04-13T00:00:00"/>
        <d v="2022-09-06T00:00:00"/>
        <d v="2023-06-11T00:00:00"/>
        <d v="2023-11-24T00:00:00"/>
        <d v="2024-10-26T00:00:00"/>
        <d v="2023-10-19T00:00:00"/>
        <d v="2024-05-11T00:00:00"/>
        <d v="2023-07-07T00:00:00"/>
        <d v="2022-10-24T00:00:00"/>
        <d v="2022-05-29T00:00:00"/>
        <d v="2024-03-16T00:00:00"/>
        <d v="2023-08-20T00:00:00"/>
        <d v="2022-07-19T00:00:00"/>
        <d v="2023-11-11T00:00:00"/>
        <d v="2022-12-01T00:00:00"/>
        <d v="2024-03-01T00:00:00"/>
        <d v="2023-10-23T00:00:00"/>
        <d v="2023-02-06T00:00:00"/>
        <d v="2024-06-22T00:00:00"/>
        <d v="2022-02-07T00:00:00"/>
        <d v="2024-03-12T00:00:00"/>
        <d v="2022-07-17T00:00:00"/>
        <d v="2023-10-17T00:00:00"/>
        <d v="2022-07-30T00:00:00"/>
        <d v="2022-11-08T00:00:00"/>
        <d v="2024-11-27T00:00:00"/>
        <d v="2024-10-19T00:00:00"/>
        <d v="2023-05-22T00:00:00"/>
        <d v="2024-05-02T00:00:00"/>
        <d v="2023-03-14T00:00:00"/>
        <d v="2023-02-03T00:00:00"/>
        <d v="2024-06-06T00:00:00"/>
        <d v="2022-10-16T00:00:00"/>
        <d v="2023-09-27T00:00:00"/>
        <d v="2022-10-18T00:00:00"/>
        <d v="2023-09-20T00:00:00"/>
        <d v="2023-04-09T00:00:00"/>
        <d v="2024-03-18T00:00:00"/>
        <d v="2022-05-18T00:00:00"/>
        <d v="2024-02-05T00:00:00"/>
        <d v="2024-03-29T00:00:00"/>
        <d v="2024-05-23T00:00:00"/>
        <d v="2023-07-25T00:00:00"/>
        <d v="2022-08-30T00:00:00"/>
        <d v="2024-05-15T00:00:00"/>
        <d v="2024-04-01T00:00:00"/>
        <d v="2024-10-02T00:00:00"/>
        <d v="2022-05-22T00:00:00"/>
        <d v="2024-08-15T00:00:00"/>
        <d v="2022-10-26T00:00:00"/>
        <d v="2023-09-03T00:00:00"/>
        <d v="2023-12-09T00:00:00"/>
        <d v="2022-05-19T00:00:00"/>
        <d v="2022-09-09T00:00:00"/>
        <d v="2023-11-21T00:00:00"/>
        <d v="2024-07-06T00:00:00"/>
        <d v="2022-08-17T00:00:00"/>
        <d v="2023-01-16T00:00:00"/>
        <d v="2024-10-25T00:00:00"/>
        <d v="2024-03-10T00:00:00"/>
        <d v="2023-02-17T00:00:00"/>
        <d v="2023-06-20T00:00:00"/>
        <d v="2022-07-05T00:00:00"/>
        <d v="2024-07-02T00:00:00"/>
        <d v="2022-04-12T00:00:00"/>
        <d v="2024-02-28T00:00:00"/>
        <d v="2023-07-11T00:00:00"/>
        <d v="2023-12-29T00:00:00"/>
        <d v="2022-05-10T00:00:00"/>
        <d v="2023-02-07T00:00:00"/>
        <d v="2023-09-04T00:00:00"/>
        <d v="2023-10-16T00:00:00"/>
        <d v="2023-03-19T00:00:00"/>
        <d v="2022-01-04T00:00:00"/>
        <d v="2023-05-11T00:00:00"/>
        <d v="2023-09-06T00:00:00"/>
        <d v="2022-03-27T00:00:00"/>
        <d v="2023-01-20T00:00:00"/>
        <d v="2023-12-06T00:00:00"/>
        <d v="2022-10-12T00:00:00"/>
        <d v="2023-01-26T00:00:00"/>
        <d v="2022-07-21T00:00:00"/>
        <d v="2024-02-15T00:00:00"/>
        <d v="2022-06-22T00:00:00"/>
        <d v="2023-01-27T00:00:00"/>
        <d v="2024-01-31T00:00:00"/>
        <d v="2024-05-01T00:00:00"/>
        <d v="2024-06-12T00:00:00"/>
        <d v="2022-11-23T00:00:00"/>
        <d v="2022-01-14T00:00:00"/>
        <d v="2024-01-05T00:00:00"/>
        <d v="2022-07-29T00:00:00"/>
        <d v="2022-01-26T00:00:00"/>
        <d v="2024-03-23T00:00:00"/>
        <d v="2023-05-08T00:00:00"/>
        <d v="2023-03-23T00:00:00"/>
        <d v="2022-05-15T00:00:00"/>
        <d v="2022-01-13T00:00:00"/>
        <d v="2023-01-12T00:00:00"/>
        <d v="2023-02-27T00:00:00"/>
        <d v="2023-06-17T00:00:00"/>
        <d v="2023-04-17T00:00:00"/>
        <d v="2022-04-06T00:00:00"/>
        <d v="2024-12-26T00:00:00"/>
        <d v="2022-06-25T00:00:00"/>
        <d v="2023-02-04T00:00:00"/>
        <d v="2024-10-30T00:00:00"/>
        <d v="2022-05-21T00:00:00"/>
        <d v="2022-05-07T00:00:00"/>
        <d v="2024-04-19T00:00:00"/>
        <d v="2022-01-29T00:00:00"/>
        <d v="2022-09-03T00:00:00"/>
        <d v="2023-12-11T00:00:00"/>
        <d v="2023-06-13T00:00:00"/>
        <d v="2023-03-08T00:00:00"/>
        <d v="2023-10-04T00:00:00"/>
        <d v="2024-02-26T00:00:00"/>
        <d v="2022-09-15T00:00:00"/>
        <d v="2023-03-22T00:00:00"/>
        <d v="2023-04-22T00:00:00"/>
        <d v="2023-11-20T00:00:00"/>
        <d v="2023-11-28T00:00:00"/>
        <d v="2023-02-10T00:00:00"/>
        <d v="2022-03-28T00:00:00"/>
        <d v="2023-08-04T00:00:00"/>
        <d v="2023-09-14T00:00:00"/>
        <d v="2022-04-03T00:00:00"/>
        <d v="2022-11-07T00:00:00"/>
        <d v="2024-12-10T00:00:00"/>
        <d v="2023-12-15T00:00:00"/>
        <d v="2023-12-05T00:00:00"/>
        <d v="2022-07-11T00:00:00"/>
        <d v="2024-06-30T00:00:00"/>
        <d v="2023-07-14T00:00:00"/>
        <d v="2022-01-28T00:00:00"/>
        <d v="2023-01-08T00:00:00"/>
        <d v="2022-11-19T00:00:00"/>
        <d v="2023-06-08T00:00:00"/>
        <d v="2023-07-21T00:00:00"/>
        <d v="2024-12-13T00:00:00"/>
        <d v="2022-08-22T00:00:00"/>
        <d v="2024-02-23T00:00:00"/>
        <d v="2022-05-23T00:00:00"/>
        <d v="2024-08-22T00:00:00"/>
        <d v="2023-08-28T00:00:00"/>
        <d v="2023-09-09T00:00:00"/>
        <d v="2022-06-11T00:00:00"/>
        <d v="2023-07-22T00:00:00"/>
        <d v="2022-01-20T00:00:00"/>
        <d v="2023-04-15T00:00:00"/>
        <d v="2024-12-08T00:00:00"/>
        <d v="2023-01-23T00:00:00"/>
        <d v="2023-07-03T00:00:00"/>
        <d v="2023-09-28T00:00:00"/>
        <d v="2024-12-04T00:00:00"/>
        <d v="2024-12-22T00:00:00"/>
        <d v="2023-09-25T00:00:00"/>
        <d v="2022-04-07T00:00:00"/>
        <d v="2022-02-06T00:00:00"/>
        <d v="2023-05-13T00:00:00"/>
        <d v="2023-03-11T00:00:00"/>
        <d v="2023-04-24T00:00:00"/>
        <d v="2022-04-09T00:00:00"/>
        <d v="2024-02-11T00:00:00"/>
        <d v="2023-02-08T00:00:00"/>
        <d v="2024-10-14T00:00:00"/>
        <d v="2023-06-25T00:00:00"/>
        <d v="2024-11-14T00:00:00"/>
        <d v="2022-11-06T00:00:00"/>
        <d v="2024-01-27T00:00:00"/>
        <d v="2024-11-26T00:00:00"/>
        <d v="2024-10-20T00:00:00"/>
        <d v="2023-12-17T00:00:00"/>
        <d v="2024-10-21T00:00:00"/>
        <d v="2022-06-26T00:00:00"/>
        <d v="2023-06-04T00:00:00"/>
        <d v="2022-03-24T00:00:00"/>
        <d v="2024-03-15T00:00:00"/>
        <d v="2022-01-18T00:00:00"/>
        <d v="2023-04-20T00:00:00"/>
        <d v="2023-09-16T00:00:00"/>
        <d v="2024-02-06T00:00:00"/>
        <d v="2022-06-15T00:00:00"/>
        <d v="2023-01-29T00:00:00"/>
        <d v="2023-10-08T00:00:00"/>
        <d v="2024-04-10T00:00:00"/>
        <d v="2023-02-16T00:00:00"/>
        <d v="2022-03-11T00:00:00"/>
        <d v="2022-02-08T00:00:00"/>
        <d v="2022-10-29T00:00:00"/>
        <d v="2024-07-07T00:00:00"/>
        <d v="2023-03-21T00:00:00"/>
        <d v="2023-05-25T00:00:00"/>
        <d v="2023-10-24T00:00:00"/>
        <d v="2023-11-30T00:00:00"/>
        <d v="2022-08-02T00:00:00"/>
        <d v="2023-12-12T00:00:00"/>
        <d v="2024-01-13T00:00:00"/>
        <d v="2024-06-09T00:00:00"/>
        <d v="2022-11-29T00:00:00"/>
        <d v="2024-09-12T00:00:00"/>
        <d v="2022-03-17T00:00:00"/>
        <d v="2023-11-07T00:00:00"/>
        <d v="2022-09-20T00:00:00"/>
        <d v="2024-01-04T00:00:00"/>
        <d v="2024-08-10T00:00:00"/>
        <d v="2023-06-24T00:00:00"/>
        <d v="2022-02-12T00:00:00"/>
        <d v="2022-03-08T00:00:00"/>
        <d v="2022-12-03T00:00:00"/>
        <d v="2022-08-07T00:00:00"/>
        <d v="2023-06-15T00:00:00"/>
        <d v="2024-11-23T00:00:00"/>
        <d v="2024-03-20T00:00:00"/>
        <d v="2024-06-20T00:00:00"/>
        <d v="2023-04-21T00:00:00"/>
        <d v="2022-09-21T00:00:00"/>
        <d v="2022-02-16T00:00:00"/>
        <d v="2022-12-08T00:00:00"/>
        <d v="2023-09-18T00:00:00"/>
        <d v="2022-09-29T00:00:00"/>
        <d v="2023-08-18T00:00:00"/>
        <d v="2022-10-09T00:00:00"/>
        <d v="2024-11-22T00:00:00"/>
        <d v="2022-09-04T00:00:00"/>
        <d v="2022-01-25T00:00:00"/>
        <d v="2022-10-28T00:00:00"/>
        <d v="2022-05-14T00:00:00"/>
        <d v="2023-09-29T00:00:00"/>
        <d v="2022-02-25T00:00:00"/>
        <d v="2024-05-28T00:00:00"/>
        <d v="2024-11-30T00:00:00"/>
        <d v="2024-11-28T00:00:00"/>
        <d v="2022-06-06T00:00:00"/>
        <d v="2022-02-14T00:00:00"/>
        <d v="2024-05-14T00:00:00"/>
        <d v="2024-08-17T00:00:00"/>
        <d v="2022-05-30T00:00:00"/>
        <d v="2023-05-10T00:00:00"/>
        <d v="2024-11-01T00:00:00"/>
        <d v="2023-07-13T00:00:00"/>
        <d v="2024-09-11T00:00:00"/>
        <d v="2024-10-01T00:00:00"/>
        <d v="2022-05-24T00:00:00"/>
        <d v="2023-04-28T00:00:00"/>
        <d v="2023-01-13T00:00:00"/>
        <d v="2024-10-04T00:00:00"/>
        <d v="2022-08-15T00:00:00"/>
        <d v="2023-01-03T00:00:00"/>
        <d v="2023-03-31T00:00:00"/>
        <d v="2023-05-16T00:00:00"/>
        <d v="2024-12-07T00:00:00"/>
        <d v="2023-08-10T00:00:00"/>
        <d v="2022-04-13T00:00:00"/>
        <d v="2022-09-07T00:00:00"/>
        <d v="2022-03-19T00:00:00"/>
        <d v="2022-06-29T00:00:00"/>
        <d v="2022-01-27T00:00:00"/>
        <d v="2023-05-30T00:00:00"/>
        <d v="2023-06-21T00:00:00"/>
        <d v="2024-09-19T00:00:00"/>
        <d v="2023-05-05T00:00:00"/>
        <d v="2022-04-05T00:00:00"/>
        <d v="2024-08-03T00:00:00"/>
        <d v="2023-04-06T00:00:00"/>
        <d v="2023-11-12T00:00:00"/>
        <d v="2023-06-01T00:00:00"/>
        <d v="2023-05-29T00:00:00"/>
        <d v="2023-08-14T00:00:00"/>
        <d v="2022-11-01T00:00:00"/>
        <d v="2024-11-16T00:00:00"/>
        <d v="2024-09-14T00:00:00"/>
        <d v="2023-03-07T00:00:00"/>
        <d v="2023-05-06T00:00:00"/>
        <d v="2022-02-22T00:00:00"/>
        <d v="2024-08-11T00:00:00"/>
        <d v="2024-01-23T00:00:00"/>
        <d v="2023-01-18T00:00:00"/>
        <d v="2023-06-28T00:00:00"/>
        <d v="2024-04-05T00:00:00"/>
        <d v="2024-08-14T00:00:00"/>
        <d v="2022-02-24T00:00:00"/>
        <d v="2023-02-19T00:00:00"/>
        <d v="2023-12-30T00:00:00"/>
        <d v="2024-05-25T00:00:00"/>
        <d v="2023-06-09T00:00:00"/>
        <d v="2022-06-04T00:00:00"/>
        <d v="2023-08-05T00:00:00"/>
        <d v="2024-07-25T00:00:00"/>
        <d v="2022-12-09T00:00:00"/>
        <d v="2023-09-24T00:00:00"/>
        <d v="2023-04-16T00:00:00"/>
        <d v="2023-08-03T00:00:00"/>
        <d v="2024-03-11T00:00:00"/>
        <d v="2023-06-12T00:00:00"/>
        <d v="2023-11-08T00:00:00"/>
        <d v="2024-05-05T00:00:00"/>
        <d v="2024-04-27T00:00:00"/>
        <d v="2024-10-15T00:00:00"/>
        <d v="2023-04-04T00:00:00"/>
        <d v="2024-02-17T00:00:00"/>
        <d v="2023-05-19T00:00:00"/>
        <d v="2024-05-24T00:00:00"/>
        <d v="2024-07-16T00:00:00"/>
        <d v="2023-04-26T00:00:00"/>
        <d v="2023-07-09T00:00:00"/>
        <d v="2022-03-12T00:00:00"/>
        <d v="2022-11-09T00:00:00"/>
        <d v="2023-09-02T00:00:00"/>
        <d v="2024-08-30T00:00:00"/>
        <d v="2023-07-01T00:00:00"/>
        <d v="2023-05-09T00:00:00"/>
        <d v="2024-06-01T00:00:00"/>
        <d v="2024-07-03T00:00:00"/>
        <d v="2022-05-12T00:00:00"/>
        <d v="2023-10-15T00:00:00"/>
        <d v="2024-03-19T00:00:00"/>
        <d v="2023-12-10T00:00:00"/>
        <d v="2024-10-31T00:00:00"/>
        <d v="2024-06-02T00:00:00"/>
        <d v="2023-02-23T00:00:00"/>
        <d v="2024-08-25T00:00:00"/>
        <d v="2022-05-05T00:00:00"/>
        <d v="2024-04-08T00:00:00"/>
        <d v="2023-04-25T00:00:00"/>
        <d v="2024-01-14T00:00:00"/>
        <d v="2024-01-19T00:00:00"/>
        <d v="2024-04-15T00:00:00"/>
        <d v="2024-09-26T00:00:00"/>
        <d v="2022-08-12T00:00:00"/>
        <d v="2024-02-14T00:00:00"/>
        <d v="2022-10-03T00:00:00"/>
        <d v="2022-02-26T00:00:00"/>
        <d v="2024-03-13T00:00:00"/>
        <d v="2024-09-10T00:00:00"/>
        <d v="2022-09-27T00:00:00"/>
        <d v="2024-07-18T00:00:00"/>
        <d v="2023-08-23T00:00:00"/>
        <d v="2024-01-30T00:00:00"/>
        <d v="2022-01-11T00:00:00"/>
        <d v="2023-01-04T00:00:00"/>
        <d v="2022-07-13T00:00:00"/>
        <d v="2022-12-16T00:00:00"/>
        <d v="2023-11-18T00:00:00"/>
        <d v="2023-12-22T00:00:00"/>
        <d v="2023-01-14T00:00:00"/>
        <d v="2023-02-11T00:00:00"/>
        <d v="2023-02-26T00:00:00"/>
        <d v="2024-11-21T00:00:00"/>
        <d v="2022-12-30T00:00:00"/>
        <d v="2024-07-20T00:00:00"/>
        <d v="2022-12-21T00:00:00"/>
        <d v="2022-09-17T00:00:00"/>
        <d v="2024-09-05T00:00:00"/>
        <d v="2024-07-14T00:00:00"/>
        <d v="2024-08-27T00:00:00"/>
        <d v="2022-10-20T00:00:00"/>
        <d v="2022-08-28T00:00:00"/>
        <d v="2022-10-23T00:00:00"/>
        <d v="2022-04-08T00:00:00"/>
        <d v="2022-10-21T00:00:00"/>
        <d v="2024-09-01T00:00:00"/>
        <d v="2022-04-25T00:00:00"/>
        <d v="2024-06-16T00:00:00"/>
        <d v="2024-02-04T00:00:00"/>
        <d v="2023-02-02T00:00:00"/>
        <d v="2023-05-03T00:00:00"/>
        <d v="2023-03-04T00:00:00"/>
        <d v="2024-11-09T00:00:00"/>
        <d v="2022-09-16T00:00:00"/>
        <d v="2024-04-18T00:00:00"/>
        <d v="2024-09-13T00:00:00"/>
        <d v="2024-12-28T00:00:00"/>
        <d v="2022-05-08T00:00:00"/>
        <d v="2022-06-02T00:00:00"/>
        <d v="2022-12-28T00:00:00"/>
        <d v="2023-09-10T00:00:00"/>
        <d v="2024-09-28T00:00:00"/>
        <d v="2023-12-24T00:00:00"/>
        <d v="2023-12-21T00:00:00"/>
        <d v="2024-06-08T00:00:00"/>
        <d v="2023-09-05T00:00:00"/>
        <d v="2024-10-11T00:00:00"/>
        <d v="2024-11-05T00:00:00"/>
        <d v="2023-05-02T00:00:00"/>
        <d v="2022-12-17T00:00:00"/>
        <d v="2022-06-17T00:00:00"/>
        <d v="2023-09-22T00:00:00"/>
        <d v="2023-10-05T00:00:00"/>
        <d v="2022-03-09T00:00:00"/>
        <d v="2023-07-17T00:00:00"/>
        <d v="2024-11-20T00:00:00"/>
        <d v="2022-03-07T00:00:00"/>
        <d v="2022-07-31T00:00:00"/>
        <d v="2024-03-22T00:00:00"/>
        <d v="2024-10-17T00:00:00"/>
        <d v="2024-11-25T00:00:00"/>
        <d v="2022-10-05T00:00:00"/>
        <d v="2023-02-28T00:00:00"/>
        <d v="2024-10-29T00:00:00"/>
        <d v="2022-08-31T00:00:00"/>
        <d v="2024-02-07T00:00:00"/>
        <d v="2023-04-02T00:00:00"/>
        <d v="2022-09-30T00:00:00"/>
        <d v="2023-06-14T00:00:00"/>
        <d v="2022-03-18T00:00:00"/>
        <d v="2023-11-17T00:00:00"/>
        <d v="2023-11-03T00:00:00"/>
        <d v="2023-07-27T00:00:00"/>
        <d v="2023-08-27T00:00:00"/>
        <d v="2022-10-30T00:00:00"/>
        <d v="2024-07-08T00:00:00"/>
        <d v="2023-03-06T00:00:00"/>
        <d v="2024-04-09T00:00:00"/>
        <d v="2022-08-19T00:00:00"/>
        <d v="2024-01-01T00:00:00"/>
        <d v="2023-08-25T00:00:00"/>
        <d v="2024-04-23T00:00:00"/>
        <d v="2024-09-18T00:00:00"/>
        <d v="2023-07-28T00:00:00"/>
        <d v="2023-04-11T00:00:00"/>
        <d v="2022-04-24T00:00:00"/>
        <d v="2024-08-24T00:00:00"/>
        <d v="2022-06-27T00:00:00"/>
        <d v="2023-03-29T00:00:00"/>
        <d v="2023-10-25T00:00:00"/>
        <d v="2023-11-16T00:00:00"/>
        <d v="2023-12-27T00:00:00"/>
        <d v="2022-06-08T00:00:00"/>
        <d v="2024-07-26T00:00:00"/>
        <d v="2024-07-19T00:00:00"/>
        <d v="2024-01-25T00:00:00"/>
        <d v="2022-01-31T00:00:00"/>
        <d v="2023-01-06T00:00:00"/>
        <d v="2024-08-20T00:00:00"/>
        <d v="2022-05-31T00:00:00"/>
        <d v="2023-04-01T00:00:00"/>
        <d v="2024-07-17T00:00:00"/>
        <d v="2023-10-12T00:00:00"/>
        <d v="2024-07-05T00:00:00"/>
        <d v="2024-06-05T00:00:00"/>
        <d v="2024-12-05T00:00:00"/>
        <d v="2023-03-13T00:00:00"/>
        <d v="2024-11-18T00:00:00"/>
        <d v="2023-04-03T00:00:00"/>
        <d v="2022-07-07T00:00:00"/>
        <d v="2023-10-07T00:00:00"/>
        <d v="2024-01-07T00:00:00"/>
        <d v="2023-09-15T00:00:00"/>
        <d v="2022-04-26T00:00:00"/>
        <d v="2022-02-11T00:00:00"/>
        <d v="2023-05-01T00:00:00"/>
        <d v="2023-12-01T00:00:00"/>
        <d v="2022-05-03T00:00:00"/>
        <d v="2024-09-24T00:00:00"/>
        <d v="2023-11-19T00:00:00"/>
        <d v="2024-03-21T00:00:00"/>
        <d v="2023-07-12T00:00:00"/>
        <d v="2022-06-24T00:00:00"/>
        <d v="2022-03-10T00:00:00"/>
        <d v="2022-01-12T00:00:00"/>
        <d v="2022-09-05T00:00:00"/>
        <d v="2022-07-27T00:00:00"/>
        <d v="2024-12-24T00:00:00"/>
        <d v="2023-01-19T00:00:00"/>
        <d v="2024-01-06T00:00:00"/>
        <d v="2022-11-03T00:00:00"/>
        <d v="2022-04-10T00:00:00"/>
        <d v="2024-05-03T00:00:00"/>
        <d v="2022-05-26T00:00:00"/>
        <d v="2022-08-14T00:00:00"/>
        <d v="2024-06-15T00:00:00"/>
        <d v="2024-06-19T00:00:00"/>
        <d v="2022-08-04T00:00:00"/>
        <d v="2024-12-21T00:00:00"/>
        <d v="2022-04-29T00:00:00"/>
        <d v="2022-02-09T00:00:00"/>
        <d v="2022-09-14T00:00:00"/>
        <d v="2022-03-30T00:00:00"/>
        <d v="2022-04-19T00:00:00"/>
        <d v="2023-06-06T00:00:00"/>
        <d v="2024-03-06T00:00:00"/>
        <d v="2023-08-16T00:00:00"/>
        <d v="2024-08-18T00:00:00"/>
      </sharedItems>
      <fieldGroup par="19"/>
    </cacheField>
    <cacheField name="Ship Date" numFmtId="14">
      <sharedItems containsSemiMixedTypes="0" containsNonDate="0" containsDate="1" containsString="0" minDate="2022-01-03T00:00:00" maxDate="2025-01-06T00:00:00"/>
    </cacheField>
    <cacheField name="Year" numFmtId="0">
      <sharedItems containsSemiMixedTypes="0" containsString="0" containsNumber="1" containsInteger="1" minValue="2022" maxValue="2024" count="3">
        <n v="2024"/>
        <n v="2023"/>
        <n v="2022"/>
      </sharedItems>
    </cacheField>
    <cacheField name="Month" numFmtId="0">
      <sharedItems containsSemiMixedTypes="0" containsString="0" containsNumber="1" containsInteger="1" minValue="1" maxValue="12" count="12">
        <n v="3"/>
        <n v="11"/>
        <n v="7"/>
        <n v="4"/>
        <n v="8"/>
        <n v="6"/>
        <n v="5"/>
        <n v="1"/>
        <n v="9"/>
        <n v="2"/>
        <n v="12"/>
        <n v="10"/>
      </sharedItems>
    </cacheField>
    <cacheField name="Preparation day" numFmtId="0">
      <sharedItems containsSemiMixedTypes="0" containsString="0" containsNumber="1" containsInteger="1" minValue="1" maxValue="10"/>
    </cacheField>
    <cacheField name="Months (Order Date)" numFmtId="0" databaseField="0">
      <fieldGroup base="12">
        <rangePr groupBy="months" startDate="2022-01-02T00:00:00" endDate="2024-12-31T00:00:00"/>
        <groupItems count="14">
          <s v="&lt;02-01-2022"/>
          <s v="Jan"/>
          <s v="Feb"/>
          <s v="Mar"/>
          <s v="Apr"/>
          <s v="May"/>
          <s v="Jun"/>
          <s v="Jul"/>
          <s v="Aug"/>
          <s v="Sep"/>
          <s v="Oct"/>
          <s v="Nov"/>
          <s v="Dec"/>
          <s v="&gt;31-12-2024"/>
        </groupItems>
      </fieldGroup>
    </cacheField>
    <cacheField name="Quarters (Order Date)" numFmtId="0" databaseField="0">
      <fieldGroup base="12">
        <rangePr groupBy="quarters" startDate="2022-01-02T00:00:00" endDate="2024-12-31T00:00:00"/>
        <groupItems count="6">
          <s v="&lt;02-01-2022"/>
          <s v="Qtr1"/>
          <s v="Qtr2"/>
          <s v="Qtr3"/>
          <s v="Qtr4"/>
          <s v="&gt;31-12-2024"/>
        </groupItems>
      </fieldGroup>
    </cacheField>
    <cacheField name="Years (Order Date)" numFmtId="0" databaseField="0">
      <fieldGroup base="12">
        <rangePr groupBy="years" startDate="2022-01-02T00:00:00" endDate="2024-12-31T00:00:00"/>
        <groupItems count="5">
          <s v="&lt;02-01-2022"/>
          <s v="2022"/>
          <s v="2023"/>
          <s v="2024"/>
          <s v="&gt;31-12-2024"/>
        </groupItems>
      </fieldGroup>
    </cacheField>
    <cacheField name="positive" numFmtId="0" formula="IF(Profit&gt;0,Profit,0)" databaseField="0"/>
    <cacheField name="negative" numFmtId="0" formula="IF(Profit&lt;0,Profit,0)" databaseField="0"/>
  </cacheFields>
  <extLst>
    <ext xmlns:x14="http://schemas.microsoft.com/office/spreadsheetml/2009/9/main" uri="{725AE2AE-9491-48be-B2B4-4EB974FC3084}">
      <x14:pivotCacheDefinition pivotCacheId="11417336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1">
  <r>
    <n v="1"/>
    <s v="Christopher West"/>
    <s v="Same Day"/>
    <x v="0"/>
    <n v="290.97000000000003"/>
    <n v="9"/>
    <n v="0"/>
    <n v="80.56"/>
    <x v="0"/>
    <x v="0"/>
    <x v="0"/>
    <x v="0"/>
    <x v="0"/>
    <d v="2024-12-28T00:00:00"/>
    <x v="0"/>
    <x v="0"/>
    <n v="3"/>
  </r>
  <r>
    <n v="2"/>
    <s v="Lauren Blair"/>
    <s v="Same Day"/>
    <x v="1"/>
    <n v="374.34"/>
    <n v="4"/>
    <n v="7.0000000000000007E-2"/>
    <n v="93.72"/>
    <x v="1"/>
    <x v="0"/>
    <x v="1"/>
    <x v="0"/>
    <x v="1"/>
    <d v="2024-06-28T00:00:00"/>
    <x v="0"/>
    <x v="1"/>
    <n v="5"/>
  </r>
  <r>
    <n v="3"/>
    <s v="Michelle Hess"/>
    <s v="Standard Class"/>
    <x v="2"/>
    <n v="497.05"/>
    <n v="7"/>
    <n v="0.08"/>
    <n v="-488"/>
    <x v="0"/>
    <x v="1"/>
    <x v="2"/>
    <x v="1"/>
    <x v="2"/>
    <d v="2024-05-31T00:00:00"/>
    <x v="0"/>
    <x v="2"/>
    <n v="9"/>
  </r>
  <r>
    <n v="4"/>
    <s v="Nicole Chapman"/>
    <s v="Second Class"/>
    <x v="3"/>
    <n v="226.44"/>
    <n v="8"/>
    <n v="0.33"/>
    <n v="19.489999999999998"/>
    <x v="1"/>
    <x v="2"/>
    <x v="3"/>
    <x v="2"/>
    <x v="3"/>
    <d v="2023-06-07T00:00:00"/>
    <x v="1"/>
    <x v="3"/>
    <n v="2"/>
  </r>
  <r>
    <n v="5"/>
    <s v="Eddie Pittman"/>
    <s v="First Class"/>
    <x v="3"/>
    <n v="434.81"/>
    <n v="9"/>
    <n v="0.2"/>
    <n v="57.45"/>
    <x v="2"/>
    <x v="2"/>
    <x v="0"/>
    <x v="0"/>
    <x v="4"/>
    <d v="2022-04-06T00:00:00"/>
    <x v="2"/>
    <x v="4"/>
    <n v="6"/>
  </r>
  <r>
    <n v="6"/>
    <s v="Ashley Harper"/>
    <s v="Second Class"/>
    <x v="4"/>
    <n v="329.99"/>
    <n v="2"/>
    <n v="0.25"/>
    <n v="52.52"/>
    <x v="2"/>
    <x v="0"/>
    <x v="0"/>
    <x v="0"/>
    <x v="5"/>
    <d v="2023-01-29T00:00:00"/>
    <x v="1"/>
    <x v="5"/>
    <n v="1"/>
  </r>
  <r>
    <n v="7"/>
    <s v="Jerome Pearson"/>
    <s v="Second Class"/>
    <x v="0"/>
    <n v="116.26"/>
    <n v="9"/>
    <n v="0.08"/>
    <n v="27.22"/>
    <x v="1"/>
    <x v="0"/>
    <x v="4"/>
    <x v="1"/>
    <x v="6"/>
    <d v="2023-12-06T00:00:00"/>
    <x v="1"/>
    <x v="6"/>
    <n v="2"/>
  </r>
  <r>
    <n v="8"/>
    <s v="Megan Mcintosh"/>
    <s v="Standard Class"/>
    <x v="5"/>
    <n v="49.52"/>
    <n v="3"/>
    <n v="0.16"/>
    <n v="6.42"/>
    <x v="0"/>
    <x v="2"/>
    <x v="3"/>
    <x v="2"/>
    <x v="7"/>
    <d v="2024-12-20T00:00:00"/>
    <x v="0"/>
    <x v="7"/>
    <n v="8"/>
  </r>
  <r>
    <n v="9"/>
    <s v="Brett Church"/>
    <s v="Same Day"/>
    <x v="4"/>
    <n v="485.24"/>
    <n v="9"/>
    <n v="0.18"/>
    <n v="43.23"/>
    <x v="1"/>
    <x v="1"/>
    <x v="5"/>
    <x v="2"/>
    <x v="8"/>
    <d v="2024-11-24T00:00:00"/>
    <x v="0"/>
    <x v="7"/>
    <n v="7"/>
  </r>
  <r>
    <n v="10"/>
    <s v="Marcus Gray"/>
    <s v="First Class"/>
    <x v="3"/>
    <n v="236.79"/>
    <n v="10"/>
    <n v="0.23"/>
    <n v="53.75"/>
    <x v="0"/>
    <x v="2"/>
    <x v="6"/>
    <x v="0"/>
    <x v="9"/>
    <d v="2023-03-07T00:00:00"/>
    <x v="1"/>
    <x v="8"/>
    <n v="6"/>
  </r>
  <r>
    <n v="11"/>
    <s v="Caitlyn Bennett"/>
    <s v="Same Day"/>
    <x v="5"/>
    <n v="362.58"/>
    <n v="5"/>
    <n v="0.28000000000000003"/>
    <n v="35.26"/>
    <x v="2"/>
    <x v="1"/>
    <x v="2"/>
    <x v="1"/>
    <x v="10"/>
    <d v="2022-06-07T00:00:00"/>
    <x v="2"/>
    <x v="6"/>
    <n v="2"/>
  </r>
  <r>
    <n v="12"/>
    <s v="Craig Hernandez"/>
    <s v="Second Class"/>
    <x v="1"/>
    <n v="195.62"/>
    <n v="3"/>
    <n v="0.43"/>
    <n v="-481"/>
    <x v="2"/>
    <x v="2"/>
    <x v="3"/>
    <x v="2"/>
    <x v="11"/>
    <d v="2022-03-16T00:00:00"/>
    <x v="2"/>
    <x v="3"/>
    <n v="1"/>
  </r>
  <r>
    <n v="13"/>
    <s v="Sarah Thomas DDS"/>
    <s v="First Class"/>
    <x v="2"/>
    <n v="39.340000000000003"/>
    <n v="9"/>
    <n v="0.03"/>
    <n v="7.33"/>
    <x v="1"/>
    <x v="2"/>
    <x v="2"/>
    <x v="1"/>
    <x v="12"/>
    <d v="2024-04-13T00:00:00"/>
    <x v="0"/>
    <x v="0"/>
    <n v="10"/>
  </r>
  <r>
    <n v="14"/>
    <s v="Edward Edwards"/>
    <s v="First Class"/>
    <x v="2"/>
    <n v="248.12"/>
    <n v="10"/>
    <n v="0.03"/>
    <n v="59.75"/>
    <x v="1"/>
    <x v="3"/>
    <x v="7"/>
    <x v="0"/>
    <x v="13"/>
    <d v="2024-07-30T00:00:00"/>
    <x v="0"/>
    <x v="2"/>
    <n v="1"/>
  </r>
  <r>
    <n v="15"/>
    <s v="Michael Jacobson"/>
    <s v="Standard Class"/>
    <x v="4"/>
    <n v="287.41000000000003"/>
    <n v="4"/>
    <n v="0.28999999999999998"/>
    <n v="15.2"/>
    <x v="2"/>
    <x v="3"/>
    <x v="1"/>
    <x v="0"/>
    <x v="14"/>
    <d v="2024-09-04T00:00:00"/>
    <x v="0"/>
    <x v="9"/>
    <n v="7"/>
  </r>
  <r>
    <n v="16"/>
    <s v="Peter Mclaughlin"/>
    <s v="Second Class"/>
    <x v="6"/>
    <n v="87.06"/>
    <n v="8"/>
    <n v="0.1"/>
    <n v="-827"/>
    <x v="1"/>
    <x v="3"/>
    <x v="7"/>
    <x v="0"/>
    <x v="15"/>
    <d v="2024-01-14T00:00:00"/>
    <x v="0"/>
    <x v="10"/>
    <n v="5"/>
  </r>
  <r>
    <n v="17"/>
    <s v="Jessica Mendoza"/>
    <s v="Same Day"/>
    <x v="0"/>
    <n v="201.06"/>
    <n v="8"/>
    <n v="0.4"/>
    <n v="6.84"/>
    <x v="0"/>
    <x v="2"/>
    <x v="5"/>
    <x v="2"/>
    <x v="16"/>
    <d v="2022-06-06T00:00:00"/>
    <x v="2"/>
    <x v="3"/>
    <n v="10"/>
  </r>
  <r>
    <n v="18"/>
    <s v="Daniel Herrera"/>
    <s v="Second Class"/>
    <x v="7"/>
    <n v="423.1"/>
    <n v="9"/>
    <n v="0.06"/>
    <n v="81.62"/>
    <x v="0"/>
    <x v="3"/>
    <x v="8"/>
    <x v="2"/>
    <x v="17"/>
    <d v="2022-12-09T00:00:00"/>
    <x v="2"/>
    <x v="4"/>
    <n v="5"/>
  </r>
  <r>
    <n v="19"/>
    <s v="Janice Delgado"/>
    <s v="Second Class"/>
    <x v="0"/>
    <n v="406"/>
    <n v="5"/>
    <n v="0.03"/>
    <n v="49.19"/>
    <x v="2"/>
    <x v="1"/>
    <x v="3"/>
    <x v="2"/>
    <x v="18"/>
    <d v="2024-09-05T00:00:00"/>
    <x v="0"/>
    <x v="9"/>
    <n v="3"/>
  </r>
  <r>
    <n v="20"/>
    <s v="Anthony Parks"/>
    <s v="Standard Class"/>
    <x v="6"/>
    <n v="53.88"/>
    <n v="3"/>
    <n v="0.28000000000000003"/>
    <n v="11.22"/>
    <x v="1"/>
    <x v="2"/>
    <x v="9"/>
    <x v="2"/>
    <x v="19"/>
    <d v="2023-07-09T00:00:00"/>
    <x v="1"/>
    <x v="6"/>
    <n v="1"/>
  </r>
  <r>
    <n v="21"/>
    <s v="Jeffery Campos"/>
    <s v="Same Day"/>
    <x v="3"/>
    <n v="30.53"/>
    <n v="5"/>
    <n v="0.03"/>
    <n v="3.76"/>
    <x v="2"/>
    <x v="0"/>
    <x v="3"/>
    <x v="2"/>
    <x v="20"/>
    <d v="2024-03-31T00:00:00"/>
    <x v="0"/>
    <x v="6"/>
    <n v="5"/>
  </r>
  <r>
    <n v="22"/>
    <s v="Curtis Meyer"/>
    <s v="Second Class"/>
    <x v="0"/>
    <n v="54.09"/>
    <n v="9"/>
    <n v="7.0000000000000007E-2"/>
    <n v="-458"/>
    <x v="0"/>
    <x v="3"/>
    <x v="3"/>
    <x v="2"/>
    <x v="21"/>
    <d v="2022-11-04T00:00:00"/>
    <x v="2"/>
    <x v="6"/>
    <n v="10"/>
  </r>
  <r>
    <n v="23"/>
    <s v="Katherine Chaney"/>
    <s v="Same Day"/>
    <x v="3"/>
    <n v="262.61"/>
    <n v="10"/>
    <n v="0.11"/>
    <n v="20.3"/>
    <x v="0"/>
    <x v="0"/>
    <x v="5"/>
    <x v="2"/>
    <x v="22"/>
    <d v="2024-04-02T00:00:00"/>
    <x v="0"/>
    <x v="1"/>
    <n v="8"/>
  </r>
  <r>
    <n v="24"/>
    <s v="Jacob Hess"/>
    <s v="First Class"/>
    <x v="8"/>
    <n v="89.98"/>
    <n v="5"/>
    <n v="0.24"/>
    <n v="16.03"/>
    <x v="2"/>
    <x v="2"/>
    <x v="9"/>
    <x v="2"/>
    <x v="23"/>
    <d v="2022-04-27T00:00:00"/>
    <x v="2"/>
    <x v="8"/>
    <n v="10"/>
  </r>
  <r>
    <n v="25"/>
    <s v="Jean Robertson"/>
    <s v="Standard Class"/>
    <x v="7"/>
    <n v="189.91"/>
    <n v="5"/>
    <n v="0.26"/>
    <n v="35.35"/>
    <x v="2"/>
    <x v="2"/>
    <x v="4"/>
    <x v="1"/>
    <x v="24"/>
    <d v="2023-08-27T00:00:00"/>
    <x v="1"/>
    <x v="9"/>
    <n v="8"/>
  </r>
  <r>
    <n v="26"/>
    <s v="Andrew Acosta"/>
    <s v="Same Day"/>
    <x v="7"/>
    <n v="471.56"/>
    <n v="4"/>
    <n v="0.17"/>
    <n v="102.28"/>
    <x v="2"/>
    <x v="3"/>
    <x v="1"/>
    <x v="0"/>
    <x v="25"/>
    <d v="2022-10-15T00:00:00"/>
    <x v="2"/>
    <x v="6"/>
    <n v="9"/>
  </r>
  <r>
    <n v="27"/>
    <s v="Chad Gonzalez"/>
    <s v="Standard Class"/>
    <x v="7"/>
    <n v="108.79"/>
    <n v="4"/>
    <n v="0.27"/>
    <n v="8.82"/>
    <x v="2"/>
    <x v="0"/>
    <x v="9"/>
    <x v="2"/>
    <x v="26"/>
    <d v="2024-12-01T00:00:00"/>
    <x v="0"/>
    <x v="10"/>
    <n v="7"/>
  </r>
  <r>
    <n v="28"/>
    <s v="Jim Lucero"/>
    <s v="First Class"/>
    <x v="0"/>
    <n v="8"/>
    <n v="10"/>
    <n v="0.26"/>
    <n v="1.66"/>
    <x v="1"/>
    <x v="3"/>
    <x v="1"/>
    <x v="0"/>
    <x v="27"/>
    <d v="2022-05-06T00:00:00"/>
    <x v="2"/>
    <x v="9"/>
    <n v="9"/>
  </r>
  <r>
    <n v="29"/>
    <s v="Jessica Matthews"/>
    <s v="First Class"/>
    <x v="9"/>
    <n v="463.06"/>
    <n v="6"/>
    <n v="0.19"/>
    <n v="83.37"/>
    <x v="2"/>
    <x v="1"/>
    <x v="5"/>
    <x v="2"/>
    <x v="28"/>
    <d v="2024-04-29T00:00:00"/>
    <x v="0"/>
    <x v="7"/>
    <n v="8"/>
  </r>
  <r>
    <n v="30"/>
    <s v="James Haney"/>
    <s v="Same Day"/>
    <x v="6"/>
    <n v="186.32"/>
    <n v="2"/>
    <n v="0.35"/>
    <n v="30.04"/>
    <x v="2"/>
    <x v="2"/>
    <x v="4"/>
    <x v="1"/>
    <x v="29"/>
    <d v="2022-07-19T00:00:00"/>
    <x v="2"/>
    <x v="4"/>
    <n v="9"/>
  </r>
  <r>
    <n v="31"/>
    <s v="Frank White"/>
    <s v="Same Day"/>
    <x v="2"/>
    <n v="243.86"/>
    <n v="8"/>
    <n v="0.33"/>
    <n v="12.86"/>
    <x v="1"/>
    <x v="0"/>
    <x v="10"/>
    <x v="1"/>
    <x v="30"/>
    <d v="2022-02-26T00:00:00"/>
    <x v="2"/>
    <x v="5"/>
    <n v="5"/>
  </r>
  <r>
    <n v="32"/>
    <s v="Douglas Wood"/>
    <s v="Same Day"/>
    <x v="9"/>
    <n v="372.82"/>
    <n v="6"/>
    <n v="0.06"/>
    <n v="42.59"/>
    <x v="0"/>
    <x v="1"/>
    <x v="2"/>
    <x v="1"/>
    <x v="31"/>
    <d v="2022-09-24T00:00:00"/>
    <x v="2"/>
    <x v="7"/>
    <n v="6"/>
  </r>
  <r>
    <n v="33"/>
    <s v="Rachael Gregory"/>
    <s v="Same Day"/>
    <x v="6"/>
    <n v="395.57"/>
    <n v="1"/>
    <n v="0.21"/>
    <n v="29.04"/>
    <x v="0"/>
    <x v="3"/>
    <x v="10"/>
    <x v="1"/>
    <x v="32"/>
    <d v="2022-01-25T00:00:00"/>
    <x v="2"/>
    <x v="5"/>
    <n v="4"/>
  </r>
  <r>
    <n v="34"/>
    <s v="Danielle Allen"/>
    <s v="Same Day"/>
    <x v="5"/>
    <n v="54.71"/>
    <n v="1"/>
    <n v="0.28999999999999998"/>
    <n v="10.16"/>
    <x v="1"/>
    <x v="3"/>
    <x v="9"/>
    <x v="2"/>
    <x v="33"/>
    <d v="2022-12-19T00:00:00"/>
    <x v="2"/>
    <x v="11"/>
    <n v="9"/>
  </r>
  <r>
    <n v="35"/>
    <s v="Tonya Reed"/>
    <s v="Same Day"/>
    <x v="4"/>
    <n v="129.04"/>
    <n v="5"/>
    <n v="0.26"/>
    <n v="11.59"/>
    <x v="1"/>
    <x v="3"/>
    <x v="2"/>
    <x v="1"/>
    <x v="34"/>
    <d v="2023-03-20T00:00:00"/>
    <x v="1"/>
    <x v="2"/>
    <n v="10"/>
  </r>
  <r>
    <n v="36"/>
    <s v="Christine Krause"/>
    <s v="Same Day"/>
    <x v="1"/>
    <n v="490.37"/>
    <n v="1"/>
    <n v="0.21"/>
    <n v="68.819999999999993"/>
    <x v="0"/>
    <x v="0"/>
    <x v="1"/>
    <x v="0"/>
    <x v="35"/>
    <d v="2023-04-01T00:00:00"/>
    <x v="1"/>
    <x v="5"/>
    <n v="2"/>
  </r>
  <r>
    <n v="37"/>
    <s v="Gloria Rodgers"/>
    <s v="Second Class"/>
    <x v="8"/>
    <n v="41.81"/>
    <n v="5"/>
    <n v="0.27"/>
    <n v="8.89"/>
    <x v="0"/>
    <x v="1"/>
    <x v="2"/>
    <x v="1"/>
    <x v="36"/>
    <d v="2024-01-29T00:00:00"/>
    <x v="0"/>
    <x v="7"/>
    <n v="8"/>
  </r>
  <r>
    <n v="38"/>
    <s v="Jose Morris"/>
    <s v="First Class"/>
    <x v="1"/>
    <n v="442.2"/>
    <n v="4"/>
    <n v="0.49"/>
    <n v="54.06"/>
    <x v="2"/>
    <x v="3"/>
    <x v="6"/>
    <x v="0"/>
    <x v="37"/>
    <d v="2022-06-13T00:00:00"/>
    <x v="2"/>
    <x v="1"/>
    <n v="3"/>
  </r>
  <r>
    <n v="39"/>
    <s v="Christy Brown MD"/>
    <s v="Standard Class"/>
    <x v="4"/>
    <n v="349.43"/>
    <n v="2"/>
    <n v="0.21"/>
    <n v="67.22"/>
    <x v="1"/>
    <x v="3"/>
    <x v="8"/>
    <x v="2"/>
    <x v="38"/>
    <d v="2022-06-22T00:00:00"/>
    <x v="2"/>
    <x v="10"/>
    <n v="10"/>
  </r>
  <r>
    <n v="40"/>
    <s v="Jesse Salazar"/>
    <s v="Second Class"/>
    <x v="9"/>
    <n v="189.99"/>
    <n v="8"/>
    <n v="0.35"/>
    <n v="27.82"/>
    <x v="2"/>
    <x v="2"/>
    <x v="1"/>
    <x v="0"/>
    <x v="39"/>
    <d v="2022-02-13T00:00:00"/>
    <x v="2"/>
    <x v="8"/>
    <n v="9"/>
  </r>
  <r>
    <n v="41"/>
    <s v="Carrie Rivera"/>
    <s v="First Class"/>
    <x v="4"/>
    <n v="400.08"/>
    <n v="4"/>
    <n v="0.19"/>
    <n v="20.22"/>
    <x v="1"/>
    <x v="1"/>
    <x v="10"/>
    <x v="1"/>
    <x v="40"/>
    <d v="2024-08-04T00:00:00"/>
    <x v="0"/>
    <x v="0"/>
    <n v="7"/>
  </r>
  <r>
    <n v="42"/>
    <s v="Matthew Coleman"/>
    <s v="Second Class"/>
    <x v="6"/>
    <n v="145.16999999999999"/>
    <n v="2"/>
    <n v="0.11"/>
    <n v="22.83"/>
    <x v="1"/>
    <x v="2"/>
    <x v="8"/>
    <x v="2"/>
    <x v="41"/>
    <d v="2022-09-01T00:00:00"/>
    <x v="2"/>
    <x v="4"/>
    <n v="9"/>
  </r>
  <r>
    <n v="43"/>
    <s v="Mark Estrada"/>
    <s v="First Class"/>
    <x v="2"/>
    <n v="129.53"/>
    <n v="8"/>
    <n v="0.11"/>
    <n v="10.98"/>
    <x v="0"/>
    <x v="2"/>
    <x v="11"/>
    <x v="1"/>
    <x v="42"/>
    <d v="2023-07-08T00:00:00"/>
    <x v="1"/>
    <x v="8"/>
    <n v="3"/>
  </r>
  <r>
    <n v="44"/>
    <s v="Mrs. Crystal Chen"/>
    <s v="Second Class"/>
    <x v="8"/>
    <n v="35.32"/>
    <n v="8"/>
    <n v="0.3"/>
    <n v="2.57"/>
    <x v="2"/>
    <x v="0"/>
    <x v="11"/>
    <x v="1"/>
    <x v="43"/>
    <d v="2024-03-13T00:00:00"/>
    <x v="0"/>
    <x v="10"/>
    <n v="8"/>
  </r>
  <r>
    <n v="45"/>
    <s v="Anita Benitez"/>
    <s v="Second Class"/>
    <x v="9"/>
    <n v="331.86"/>
    <n v="4"/>
    <n v="0.17"/>
    <n v="56.45"/>
    <x v="0"/>
    <x v="3"/>
    <x v="7"/>
    <x v="0"/>
    <x v="44"/>
    <d v="2023-03-28T00:00:00"/>
    <x v="1"/>
    <x v="5"/>
    <n v="8"/>
  </r>
  <r>
    <n v="46"/>
    <s v="David Harrington"/>
    <s v="Standard Class"/>
    <x v="4"/>
    <n v="409.75"/>
    <n v="7"/>
    <n v="0.23"/>
    <n v="81.430000000000007"/>
    <x v="0"/>
    <x v="3"/>
    <x v="4"/>
    <x v="1"/>
    <x v="45"/>
    <d v="2024-11-11T00:00:00"/>
    <x v="0"/>
    <x v="7"/>
    <n v="4"/>
  </r>
  <r>
    <n v="47"/>
    <s v="Jeffrey Griffith"/>
    <s v="Same Day"/>
    <x v="8"/>
    <n v="372.19"/>
    <n v="6"/>
    <n v="0.32"/>
    <n v="25.45"/>
    <x v="0"/>
    <x v="2"/>
    <x v="0"/>
    <x v="0"/>
    <x v="46"/>
    <d v="2022-05-21T00:00:00"/>
    <x v="2"/>
    <x v="2"/>
    <n v="5"/>
  </r>
  <r>
    <n v="48"/>
    <s v="Paul Clark"/>
    <s v="First Class"/>
    <x v="4"/>
    <n v="35.44"/>
    <n v="8"/>
    <n v="0.3"/>
    <n v="6.16"/>
    <x v="0"/>
    <x v="2"/>
    <x v="0"/>
    <x v="0"/>
    <x v="47"/>
    <d v="2023-09-15T00:00:00"/>
    <x v="1"/>
    <x v="7"/>
    <n v="7"/>
  </r>
  <r>
    <n v="49"/>
    <s v="Latoya Moore"/>
    <s v="Same Day"/>
    <x v="6"/>
    <n v="375.42"/>
    <n v="7"/>
    <n v="0.4"/>
    <n v="35.35"/>
    <x v="0"/>
    <x v="2"/>
    <x v="0"/>
    <x v="0"/>
    <x v="48"/>
    <d v="2024-11-12T00:00:00"/>
    <x v="0"/>
    <x v="10"/>
    <n v="1"/>
  </r>
  <r>
    <n v="50"/>
    <s v="Mr. Mike Cisneros Jr."/>
    <s v="First Class"/>
    <x v="6"/>
    <n v="82.74"/>
    <n v="10"/>
    <n v="0.38"/>
    <n v="3.1"/>
    <x v="1"/>
    <x v="3"/>
    <x v="0"/>
    <x v="0"/>
    <x v="49"/>
    <d v="2022-12-30T00:00:00"/>
    <x v="2"/>
    <x v="9"/>
    <n v="8"/>
  </r>
  <r>
    <n v="51"/>
    <s v="Derek Oconnell"/>
    <s v="Same Day"/>
    <x v="2"/>
    <n v="184.13"/>
    <n v="8"/>
    <n v="0.15"/>
    <n v="34.18"/>
    <x v="2"/>
    <x v="3"/>
    <x v="10"/>
    <x v="1"/>
    <x v="50"/>
    <d v="2024-04-30T00:00:00"/>
    <x v="0"/>
    <x v="8"/>
    <n v="8"/>
  </r>
  <r>
    <n v="52"/>
    <s v="Andrew Jackson"/>
    <s v="Standard Class"/>
    <x v="3"/>
    <n v="37.630000000000003"/>
    <n v="8"/>
    <n v="0.16"/>
    <n v="9.27"/>
    <x v="1"/>
    <x v="3"/>
    <x v="5"/>
    <x v="2"/>
    <x v="51"/>
    <d v="2024-08-12T00:00:00"/>
    <x v="0"/>
    <x v="8"/>
    <n v="6"/>
  </r>
  <r>
    <n v="53"/>
    <s v="Jason Murray"/>
    <s v="Standard Class"/>
    <x v="3"/>
    <n v="104.13"/>
    <n v="8"/>
    <n v="0.12"/>
    <n v="12.81"/>
    <x v="0"/>
    <x v="0"/>
    <x v="11"/>
    <x v="1"/>
    <x v="52"/>
    <d v="2023-04-04T00:00:00"/>
    <x v="1"/>
    <x v="5"/>
    <n v="10"/>
  </r>
  <r>
    <n v="54"/>
    <s v="Michelle Colon"/>
    <s v="Second Class"/>
    <x v="4"/>
    <n v="292.75"/>
    <n v="9"/>
    <n v="0.2"/>
    <n v="57.56"/>
    <x v="1"/>
    <x v="2"/>
    <x v="8"/>
    <x v="2"/>
    <x v="53"/>
    <d v="2023-10-20T00:00:00"/>
    <x v="1"/>
    <x v="11"/>
    <n v="7"/>
  </r>
  <r>
    <n v="55"/>
    <s v="Kenneth White"/>
    <s v="Second Class"/>
    <x v="3"/>
    <n v="472.81"/>
    <n v="4"/>
    <n v="0"/>
    <n v="88.58"/>
    <x v="0"/>
    <x v="2"/>
    <x v="5"/>
    <x v="2"/>
    <x v="54"/>
    <d v="2024-06-26T00:00:00"/>
    <x v="0"/>
    <x v="9"/>
    <n v="1"/>
  </r>
  <r>
    <n v="56"/>
    <s v="Nancy Cohen"/>
    <s v="First Class"/>
    <x v="7"/>
    <n v="280.22000000000003"/>
    <n v="1"/>
    <n v="0.2"/>
    <n v="46.68"/>
    <x v="0"/>
    <x v="3"/>
    <x v="0"/>
    <x v="0"/>
    <x v="55"/>
    <d v="2023-05-21T00:00:00"/>
    <x v="1"/>
    <x v="11"/>
    <n v="3"/>
  </r>
  <r>
    <n v="57"/>
    <s v="Stacey Mejia"/>
    <s v="Second Class"/>
    <x v="9"/>
    <n v="179.45"/>
    <n v="8"/>
    <n v="0.32"/>
    <n v="31.16"/>
    <x v="0"/>
    <x v="3"/>
    <x v="1"/>
    <x v="0"/>
    <x v="56"/>
    <d v="2022-09-02T00:00:00"/>
    <x v="2"/>
    <x v="8"/>
    <n v="1"/>
  </r>
  <r>
    <n v="58"/>
    <s v="Anthony Green"/>
    <s v="First Class"/>
    <x v="4"/>
    <n v="236.51"/>
    <n v="6"/>
    <n v="0.21"/>
    <n v="22.77"/>
    <x v="1"/>
    <x v="0"/>
    <x v="0"/>
    <x v="0"/>
    <x v="57"/>
    <d v="2022-08-24T00:00:00"/>
    <x v="2"/>
    <x v="2"/>
    <n v="4"/>
  </r>
  <r>
    <n v="59"/>
    <s v="Patricia Franco"/>
    <s v="Second Class"/>
    <x v="4"/>
    <n v="354.26"/>
    <n v="2"/>
    <n v="0.04"/>
    <n v="20.350000000000001"/>
    <x v="2"/>
    <x v="2"/>
    <x v="7"/>
    <x v="0"/>
    <x v="58"/>
    <d v="2023-05-25T00:00:00"/>
    <x v="1"/>
    <x v="5"/>
    <n v="4"/>
  </r>
  <r>
    <n v="60"/>
    <s v="Glenn Hutchinson"/>
    <s v="First Class"/>
    <x v="5"/>
    <n v="479.45"/>
    <n v="8"/>
    <n v="0.36"/>
    <n v="56.68"/>
    <x v="0"/>
    <x v="1"/>
    <x v="3"/>
    <x v="2"/>
    <x v="59"/>
    <d v="2024-07-02T00:00:00"/>
    <x v="0"/>
    <x v="11"/>
    <n v="8"/>
  </r>
  <r>
    <n v="61"/>
    <s v="Tracey Miller"/>
    <s v="Second Class"/>
    <x v="1"/>
    <n v="285.70999999999998"/>
    <n v="6"/>
    <n v="0.17"/>
    <n v="55.9"/>
    <x v="0"/>
    <x v="3"/>
    <x v="7"/>
    <x v="0"/>
    <x v="60"/>
    <d v="2023-08-11T00:00:00"/>
    <x v="1"/>
    <x v="8"/>
    <n v="9"/>
  </r>
  <r>
    <n v="62"/>
    <s v="Wendy Johnson"/>
    <s v="First Class"/>
    <x v="8"/>
    <n v="80.25"/>
    <n v="3"/>
    <n v="0.45"/>
    <n v="4.5599999999999996"/>
    <x v="1"/>
    <x v="1"/>
    <x v="6"/>
    <x v="0"/>
    <x v="61"/>
    <d v="2024-07-22T00:00:00"/>
    <x v="0"/>
    <x v="8"/>
    <n v="1"/>
  </r>
  <r>
    <n v="63"/>
    <s v="Anne Rosales"/>
    <s v="Same Day"/>
    <x v="4"/>
    <n v="347.2"/>
    <n v="3"/>
    <n v="0.34"/>
    <n v="51.91"/>
    <x v="2"/>
    <x v="3"/>
    <x v="0"/>
    <x v="0"/>
    <x v="62"/>
    <d v="2024-02-28T00:00:00"/>
    <x v="0"/>
    <x v="6"/>
    <n v="3"/>
  </r>
  <r>
    <n v="64"/>
    <s v="Michael Vargas"/>
    <s v="Same Day"/>
    <x v="8"/>
    <n v="203.23"/>
    <n v="1"/>
    <n v="0.16"/>
    <n v="12.61"/>
    <x v="0"/>
    <x v="0"/>
    <x v="6"/>
    <x v="0"/>
    <x v="63"/>
    <d v="2023-04-04T00:00:00"/>
    <x v="1"/>
    <x v="8"/>
    <n v="9"/>
  </r>
  <r>
    <n v="65"/>
    <s v="Samantha Hayes"/>
    <s v="Same Day"/>
    <x v="8"/>
    <n v="173.71"/>
    <n v="4"/>
    <n v="0.2"/>
    <n v="19.010000000000002"/>
    <x v="2"/>
    <x v="1"/>
    <x v="6"/>
    <x v="0"/>
    <x v="64"/>
    <d v="2024-10-27T00:00:00"/>
    <x v="0"/>
    <x v="7"/>
    <n v="3"/>
  </r>
  <r>
    <n v="66"/>
    <s v="Chad Daniels"/>
    <s v="First Class"/>
    <x v="8"/>
    <n v="230.43"/>
    <n v="4"/>
    <n v="0.3"/>
    <n v="40.36"/>
    <x v="0"/>
    <x v="2"/>
    <x v="11"/>
    <x v="1"/>
    <x v="65"/>
    <d v="2022-01-04T00:00:00"/>
    <x v="2"/>
    <x v="6"/>
    <n v="1"/>
  </r>
  <r>
    <n v="67"/>
    <s v="Mckenzie Mooney"/>
    <s v="Standard Class"/>
    <x v="7"/>
    <n v="113.66"/>
    <n v="4"/>
    <n v="0.15"/>
    <n v="5.08"/>
    <x v="1"/>
    <x v="3"/>
    <x v="7"/>
    <x v="0"/>
    <x v="66"/>
    <d v="2023-07-19T00:00:00"/>
    <x v="1"/>
    <x v="11"/>
    <n v="1"/>
  </r>
  <r>
    <n v="68"/>
    <s v="Sarah Cain"/>
    <s v="Standard Class"/>
    <x v="5"/>
    <n v="15.52"/>
    <n v="6"/>
    <n v="0.35"/>
    <n v="1.1299999999999999"/>
    <x v="2"/>
    <x v="3"/>
    <x v="10"/>
    <x v="1"/>
    <x v="67"/>
    <d v="2023-07-08T00:00:00"/>
    <x v="1"/>
    <x v="11"/>
    <n v="8"/>
  </r>
  <r>
    <n v="69"/>
    <s v="Allison Walker"/>
    <s v="Standard Class"/>
    <x v="8"/>
    <n v="128.78"/>
    <n v="6"/>
    <n v="0.35"/>
    <n v="10.220000000000001"/>
    <x v="1"/>
    <x v="0"/>
    <x v="5"/>
    <x v="2"/>
    <x v="68"/>
    <d v="2024-06-15T00:00:00"/>
    <x v="0"/>
    <x v="10"/>
    <n v="2"/>
  </r>
  <r>
    <n v="70"/>
    <s v="Sara Williams"/>
    <s v="Same Day"/>
    <x v="6"/>
    <n v="331.02"/>
    <n v="3"/>
    <n v="0.06"/>
    <n v="24.58"/>
    <x v="1"/>
    <x v="0"/>
    <x v="1"/>
    <x v="0"/>
    <x v="0"/>
    <d v="2024-12-26T00:00:00"/>
    <x v="0"/>
    <x v="5"/>
    <n v="1"/>
  </r>
  <r>
    <n v="71"/>
    <s v="Anthony Potter"/>
    <s v="First Class"/>
    <x v="0"/>
    <n v="89.43"/>
    <n v="5"/>
    <n v="0.03"/>
    <n v="5.09"/>
    <x v="0"/>
    <x v="0"/>
    <x v="7"/>
    <x v="0"/>
    <x v="69"/>
    <d v="2022-04-19T00:00:00"/>
    <x v="2"/>
    <x v="1"/>
    <n v="8"/>
  </r>
  <r>
    <n v="72"/>
    <s v="Mr. Kevin Burns"/>
    <s v="First Class"/>
    <x v="6"/>
    <n v="377.91"/>
    <n v="9"/>
    <n v="0.47"/>
    <n v="28.28"/>
    <x v="2"/>
    <x v="3"/>
    <x v="4"/>
    <x v="1"/>
    <x v="70"/>
    <d v="2024-05-22T00:00:00"/>
    <x v="0"/>
    <x v="7"/>
    <n v="4"/>
  </r>
  <r>
    <n v="73"/>
    <s v="Richard Peterson"/>
    <s v="Same Day"/>
    <x v="2"/>
    <n v="350.5"/>
    <n v="9"/>
    <n v="0.26"/>
    <n v="48.41"/>
    <x v="1"/>
    <x v="0"/>
    <x v="3"/>
    <x v="2"/>
    <x v="71"/>
    <d v="2022-01-16T00:00:00"/>
    <x v="2"/>
    <x v="3"/>
    <n v="8"/>
  </r>
  <r>
    <n v="74"/>
    <s v="Maria Thompson"/>
    <s v="Second Class"/>
    <x v="5"/>
    <n v="312.76"/>
    <n v="10"/>
    <n v="0.16"/>
    <n v="63.73"/>
    <x v="1"/>
    <x v="3"/>
    <x v="8"/>
    <x v="2"/>
    <x v="72"/>
    <d v="2024-01-28T00:00:00"/>
    <x v="0"/>
    <x v="11"/>
    <n v="6"/>
  </r>
  <r>
    <n v="75"/>
    <s v="Sabrina Jones"/>
    <s v="First Class"/>
    <x v="8"/>
    <n v="135.24"/>
    <n v="1"/>
    <n v="0.4"/>
    <n v="19.38"/>
    <x v="2"/>
    <x v="1"/>
    <x v="2"/>
    <x v="1"/>
    <x v="73"/>
    <d v="2023-12-16T00:00:00"/>
    <x v="1"/>
    <x v="4"/>
    <n v="8"/>
  </r>
  <r>
    <n v="76"/>
    <s v="Kenneth Crane Jr."/>
    <s v="Second Class"/>
    <x v="7"/>
    <n v="226.42"/>
    <n v="7"/>
    <n v="0.35"/>
    <n v="42.26"/>
    <x v="2"/>
    <x v="0"/>
    <x v="6"/>
    <x v="0"/>
    <x v="74"/>
    <d v="2022-09-30T00:00:00"/>
    <x v="2"/>
    <x v="0"/>
    <n v="4"/>
  </r>
  <r>
    <n v="77"/>
    <s v="John Vasquez"/>
    <s v="Same Day"/>
    <x v="4"/>
    <n v="457.6"/>
    <n v="3"/>
    <n v="0.16"/>
    <n v="61.69"/>
    <x v="0"/>
    <x v="3"/>
    <x v="7"/>
    <x v="0"/>
    <x v="75"/>
    <d v="2023-08-20T00:00:00"/>
    <x v="1"/>
    <x v="7"/>
    <n v="8"/>
  </r>
  <r>
    <n v="78"/>
    <s v="Meagan Burke"/>
    <s v="Standard Class"/>
    <x v="1"/>
    <n v="473.22"/>
    <n v="5"/>
    <n v="0.18"/>
    <n v="34.369999999999997"/>
    <x v="1"/>
    <x v="1"/>
    <x v="11"/>
    <x v="1"/>
    <x v="76"/>
    <d v="2024-02-01T00:00:00"/>
    <x v="0"/>
    <x v="5"/>
    <n v="6"/>
  </r>
  <r>
    <n v="79"/>
    <s v="Daniel Wiley"/>
    <s v="Second Class"/>
    <x v="7"/>
    <n v="130.72"/>
    <n v="3"/>
    <n v="0.2"/>
    <n v="21.82"/>
    <x v="2"/>
    <x v="3"/>
    <x v="11"/>
    <x v="1"/>
    <x v="77"/>
    <d v="2023-01-15T00:00:00"/>
    <x v="1"/>
    <x v="10"/>
    <n v="5"/>
  </r>
  <r>
    <n v="80"/>
    <s v="Jeffrey Terry"/>
    <s v="First Class"/>
    <x v="2"/>
    <n v="408.72"/>
    <n v="10"/>
    <n v="0.2"/>
    <n v="26.92"/>
    <x v="0"/>
    <x v="3"/>
    <x v="3"/>
    <x v="2"/>
    <x v="78"/>
    <d v="2023-02-02T00:00:00"/>
    <x v="1"/>
    <x v="3"/>
    <n v="2"/>
  </r>
  <r>
    <n v="81"/>
    <s v="Brandon Cross"/>
    <s v="Same Day"/>
    <x v="6"/>
    <n v="174.18"/>
    <n v="2"/>
    <n v="0.48"/>
    <n v="16.38"/>
    <x v="1"/>
    <x v="1"/>
    <x v="2"/>
    <x v="1"/>
    <x v="79"/>
    <d v="2024-03-09T00:00:00"/>
    <x v="0"/>
    <x v="10"/>
    <n v="7"/>
  </r>
  <r>
    <n v="82"/>
    <s v="Rodney Morris"/>
    <s v="First Class"/>
    <x v="8"/>
    <n v="442.9"/>
    <n v="1"/>
    <n v="0.04"/>
    <n v="28.88"/>
    <x v="2"/>
    <x v="1"/>
    <x v="7"/>
    <x v="0"/>
    <x v="80"/>
    <d v="2022-11-14T00:00:00"/>
    <x v="2"/>
    <x v="0"/>
    <n v="1"/>
  </r>
  <r>
    <n v="83"/>
    <s v="Melanie Garcia"/>
    <s v="Second Class"/>
    <x v="4"/>
    <n v="147.53"/>
    <n v="8"/>
    <n v="0.48"/>
    <n v="19.71"/>
    <x v="0"/>
    <x v="2"/>
    <x v="1"/>
    <x v="0"/>
    <x v="81"/>
    <d v="2024-02-25T00:00:00"/>
    <x v="0"/>
    <x v="9"/>
    <n v="9"/>
  </r>
  <r>
    <n v="84"/>
    <s v="Joseph Graves"/>
    <s v="Same Day"/>
    <x v="2"/>
    <n v="354.05"/>
    <n v="10"/>
    <n v="0.43"/>
    <n v="16.100000000000001"/>
    <x v="0"/>
    <x v="3"/>
    <x v="2"/>
    <x v="1"/>
    <x v="82"/>
    <d v="2022-10-05T00:00:00"/>
    <x v="2"/>
    <x v="0"/>
    <n v="4"/>
  </r>
  <r>
    <n v="85"/>
    <s v="Lori Williams"/>
    <s v="First Class"/>
    <x v="1"/>
    <n v="358.5"/>
    <n v="4"/>
    <n v="0.02"/>
    <n v="84.6"/>
    <x v="2"/>
    <x v="3"/>
    <x v="3"/>
    <x v="2"/>
    <x v="83"/>
    <d v="2024-07-30T00:00:00"/>
    <x v="0"/>
    <x v="0"/>
    <n v="7"/>
  </r>
  <r>
    <n v="86"/>
    <s v="Elizabeth Walters"/>
    <s v="Same Day"/>
    <x v="1"/>
    <n v="441.73"/>
    <n v="8"/>
    <n v="0.31"/>
    <n v="34.69"/>
    <x v="1"/>
    <x v="0"/>
    <x v="3"/>
    <x v="2"/>
    <x v="84"/>
    <d v="2022-06-19T00:00:00"/>
    <x v="2"/>
    <x v="5"/>
    <n v="10"/>
  </r>
  <r>
    <n v="87"/>
    <s v="Amy Arnold"/>
    <s v="First Class"/>
    <x v="6"/>
    <n v="196.99"/>
    <n v="10"/>
    <n v="0.39"/>
    <n v="13.11"/>
    <x v="0"/>
    <x v="0"/>
    <x v="9"/>
    <x v="2"/>
    <x v="85"/>
    <d v="2022-12-20T00:00:00"/>
    <x v="2"/>
    <x v="3"/>
    <n v="8"/>
  </r>
  <r>
    <n v="88"/>
    <s v="Elizabeth Davis"/>
    <s v="Standard Class"/>
    <x v="8"/>
    <n v="91.07"/>
    <n v="9"/>
    <n v="0.26"/>
    <n v="16.739999999999998"/>
    <x v="1"/>
    <x v="2"/>
    <x v="6"/>
    <x v="0"/>
    <x v="86"/>
    <d v="2024-12-19T00:00:00"/>
    <x v="0"/>
    <x v="9"/>
    <n v="4"/>
  </r>
  <r>
    <n v="89"/>
    <s v="Ashley Fox"/>
    <s v="Same Day"/>
    <x v="5"/>
    <n v="241.42"/>
    <n v="9"/>
    <n v="0.16"/>
    <n v="34.770000000000003"/>
    <x v="2"/>
    <x v="0"/>
    <x v="10"/>
    <x v="1"/>
    <x v="47"/>
    <d v="2023-09-14T00:00:00"/>
    <x v="1"/>
    <x v="6"/>
    <n v="6"/>
  </r>
  <r>
    <n v="90"/>
    <s v="Shane Cruz"/>
    <s v="First Class"/>
    <x v="3"/>
    <n v="241.85"/>
    <n v="8"/>
    <n v="0.21"/>
    <n v="12.98"/>
    <x v="0"/>
    <x v="0"/>
    <x v="7"/>
    <x v="0"/>
    <x v="87"/>
    <d v="2024-06-08T00:00:00"/>
    <x v="0"/>
    <x v="0"/>
    <n v="9"/>
  </r>
  <r>
    <n v="91"/>
    <s v="Troy Armstrong"/>
    <s v="Same Day"/>
    <x v="5"/>
    <n v="256.29000000000002"/>
    <n v="10"/>
    <n v="0.48"/>
    <n v="37.409999999999997"/>
    <x v="2"/>
    <x v="0"/>
    <x v="3"/>
    <x v="2"/>
    <x v="88"/>
    <d v="2022-02-28T00:00:00"/>
    <x v="2"/>
    <x v="4"/>
    <n v="10"/>
  </r>
  <r>
    <n v="92"/>
    <s v="Tiffany Wallace"/>
    <s v="Same Day"/>
    <x v="4"/>
    <n v="195.03"/>
    <n v="9"/>
    <n v="0.3"/>
    <n v="-450"/>
    <x v="0"/>
    <x v="3"/>
    <x v="8"/>
    <x v="2"/>
    <x v="89"/>
    <d v="2023-04-17T00:00:00"/>
    <x v="1"/>
    <x v="10"/>
    <n v="3"/>
  </r>
  <r>
    <n v="93"/>
    <s v="Alan Moore"/>
    <s v="Same Day"/>
    <x v="3"/>
    <n v="32.19"/>
    <n v="2"/>
    <n v="0.35"/>
    <n v="5.05"/>
    <x v="0"/>
    <x v="3"/>
    <x v="9"/>
    <x v="2"/>
    <x v="90"/>
    <d v="2024-05-07T00:00:00"/>
    <x v="0"/>
    <x v="8"/>
    <n v="1"/>
  </r>
  <r>
    <n v="94"/>
    <s v="Michelle Gregory"/>
    <s v="Second Class"/>
    <x v="8"/>
    <n v="98.29"/>
    <n v="8"/>
    <n v="0.35"/>
    <n v="13.36"/>
    <x v="0"/>
    <x v="1"/>
    <x v="5"/>
    <x v="2"/>
    <x v="91"/>
    <d v="2023-06-23T00:00:00"/>
    <x v="1"/>
    <x v="8"/>
    <n v="5"/>
  </r>
  <r>
    <n v="95"/>
    <s v="Christine Henry"/>
    <s v="Standard Class"/>
    <x v="3"/>
    <n v="178.07"/>
    <n v="8"/>
    <n v="0.49"/>
    <n v="17.28"/>
    <x v="0"/>
    <x v="3"/>
    <x v="11"/>
    <x v="1"/>
    <x v="92"/>
    <d v="2023-02-05T00:00:00"/>
    <x v="1"/>
    <x v="5"/>
    <n v="6"/>
  </r>
  <r>
    <n v="96"/>
    <s v="Sabrina Blanchard"/>
    <s v="Same Day"/>
    <x v="7"/>
    <n v="237.2"/>
    <n v="3"/>
    <n v="0.39"/>
    <n v="41.12"/>
    <x v="1"/>
    <x v="2"/>
    <x v="9"/>
    <x v="2"/>
    <x v="93"/>
    <d v="2022-11-03T00:00:00"/>
    <x v="2"/>
    <x v="2"/>
    <n v="3"/>
  </r>
  <r>
    <n v="97"/>
    <s v="Monica Martin"/>
    <s v="First Class"/>
    <x v="9"/>
    <n v="198.48"/>
    <n v="3"/>
    <n v="0.46"/>
    <n v="21.11"/>
    <x v="0"/>
    <x v="0"/>
    <x v="0"/>
    <x v="0"/>
    <x v="94"/>
    <d v="2024-12-31T00:00:00"/>
    <x v="0"/>
    <x v="10"/>
    <n v="1"/>
  </r>
  <r>
    <n v="98"/>
    <s v="Brittany Porter DDS"/>
    <s v="First Class"/>
    <x v="2"/>
    <n v="425.97"/>
    <n v="4"/>
    <n v="0.27"/>
    <n v="88.38"/>
    <x v="1"/>
    <x v="0"/>
    <x v="8"/>
    <x v="2"/>
    <x v="95"/>
    <d v="2022-12-23T00:00:00"/>
    <x v="2"/>
    <x v="2"/>
    <n v="10"/>
  </r>
  <r>
    <n v="99"/>
    <s v="Michael Peterson DVM"/>
    <s v="First Class"/>
    <x v="0"/>
    <n v="290.58"/>
    <n v="7"/>
    <n v="0.16"/>
    <n v="69.489999999999995"/>
    <x v="2"/>
    <x v="3"/>
    <x v="7"/>
    <x v="0"/>
    <x v="96"/>
    <d v="2023-02-18T00:00:00"/>
    <x v="1"/>
    <x v="4"/>
    <n v="5"/>
  </r>
  <r>
    <n v="100"/>
    <s v="James Wilcox"/>
    <s v="Same Day"/>
    <x v="6"/>
    <n v="280.74"/>
    <n v="7"/>
    <n v="0.1"/>
    <n v="65.069999999999993"/>
    <x v="0"/>
    <x v="3"/>
    <x v="2"/>
    <x v="1"/>
    <x v="97"/>
    <d v="2023-02-05T00:00:00"/>
    <x v="1"/>
    <x v="4"/>
    <n v="4"/>
  </r>
  <r>
    <n v="101"/>
    <s v="Billy Harris"/>
    <s v="Standard Class"/>
    <x v="2"/>
    <n v="49.19"/>
    <n v="3"/>
    <n v="0.36"/>
    <n v="8.25"/>
    <x v="0"/>
    <x v="1"/>
    <x v="0"/>
    <x v="0"/>
    <x v="98"/>
    <d v="2024-08-28T00:00:00"/>
    <x v="0"/>
    <x v="11"/>
    <n v="5"/>
  </r>
  <r>
    <n v="102"/>
    <s v="Kathleen Barrett"/>
    <s v="Second Class"/>
    <x v="9"/>
    <n v="183.59"/>
    <n v="3"/>
    <n v="0.13"/>
    <n v="8.92"/>
    <x v="2"/>
    <x v="3"/>
    <x v="10"/>
    <x v="1"/>
    <x v="99"/>
    <d v="2022-08-25T00:00:00"/>
    <x v="2"/>
    <x v="1"/>
    <n v="7"/>
  </r>
  <r>
    <n v="103"/>
    <s v="Nina Parker"/>
    <s v="Standard Class"/>
    <x v="3"/>
    <n v="446.44"/>
    <n v="8"/>
    <n v="0.41"/>
    <n v="61.52"/>
    <x v="1"/>
    <x v="1"/>
    <x v="2"/>
    <x v="1"/>
    <x v="100"/>
    <d v="2024-08-19T00:00:00"/>
    <x v="0"/>
    <x v="9"/>
    <n v="3"/>
  </r>
  <r>
    <n v="104"/>
    <s v="Bianca Cox"/>
    <s v="Second Class"/>
    <x v="8"/>
    <n v="485.99"/>
    <n v="4"/>
    <n v="0.49"/>
    <n v="40.07"/>
    <x v="2"/>
    <x v="1"/>
    <x v="6"/>
    <x v="0"/>
    <x v="101"/>
    <d v="2024-05-16T00:00:00"/>
    <x v="0"/>
    <x v="0"/>
    <n v="6"/>
  </r>
  <r>
    <n v="105"/>
    <s v="Ralph Baker MD"/>
    <s v="First Class"/>
    <x v="2"/>
    <n v="172.57"/>
    <n v="10"/>
    <n v="0.36"/>
    <n v="11.75"/>
    <x v="1"/>
    <x v="2"/>
    <x v="0"/>
    <x v="0"/>
    <x v="102"/>
    <d v="2024-08-04T00:00:00"/>
    <x v="0"/>
    <x v="7"/>
    <n v="2"/>
  </r>
  <r>
    <n v="106"/>
    <s v="Teresa Lee"/>
    <s v="First Class"/>
    <x v="7"/>
    <n v="419.88"/>
    <n v="7"/>
    <n v="0.06"/>
    <n v="43.73"/>
    <x v="2"/>
    <x v="2"/>
    <x v="3"/>
    <x v="2"/>
    <x v="51"/>
    <d v="2024-08-15T00:00:00"/>
    <x v="0"/>
    <x v="4"/>
    <n v="9"/>
  </r>
  <r>
    <n v="107"/>
    <s v="Hailey Meadows"/>
    <s v="First Class"/>
    <x v="7"/>
    <n v="56.85"/>
    <n v="6"/>
    <n v="0.45"/>
    <n v="3.33"/>
    <x v="2"/>
    <x v="3"/>
    <x v="3"/>
    <x v="2"/>
    <x v="103"/>
    <d v="2022-01-03T00:00:00"/>
    <x v="2"/>
    <x v="4"/>
    <n v="1"/>
  </r>
  <r>
    <n v="108"/>
    <s v="Barry Foster"/>
    <s v="Same Day"/>
    <x v="4"/>
    <n v="68.8"/>
    <n v="2"/>
    <n v="0.21"/>
    <n v="12.96"/>
    <x v="0"/>
    <x v="0"/>
    <x v="2"/>
    <x v="1"/>
    <x v="104"/>
    <d v="2022-04-03T00:00:00"/>
    <x v="2"/>
    <x v="2"/>
    <n v="9"/>
  </r>
  <r>
    <n v="109"/>
    <s v="Rita Tucker"/>
    <s v="Standard Class"/>
    <x v="9"/>
    <n v="338.94"/>
    <n v="7"/>
    <n v="0.5"/>
    <n v="27"/>
    <x v="2"/>
    <x v="0"/>
    <x v="11"/>
    <x v="1"/>
    <x v="105"/>
    <d v="2022-12-08T00:00:00"/>
    <x v="2"/>
    <x v="6"/>
    <n v="3"/>
  </r>
  <r>
    <n v="110"/>
    <s v="Natasha Tran"/>
    <s v="Standard Class"/>
    <x v="3"/>
    <n v="241.74"/>
    <n v="6"/>
    <n v="0.16"/>
    <n v="22.29"/>
    <x v="2"/>
    <x v="0"/>
    <x v="10"/>
    <x v="1"/>
    <x v="106"/>
    <d v="2024-12-01T00:00:00"/>
    <x v="0"/>
    <x v="8"/>
    <n v="2"/>
  </r>
  <r>
    <n v="111"/>
    <s v="Todd Burke"/>
    <s v="First Class"/>
    <x v="7"/>
    <n v="195.94"/>
    <n v="5"/>
    <n v="0.19"/>
    <n v="22.72"/>
    <x v="2"/>
    <x v="1"/>
    <x v="1"/>
    <x v="0"/>
    <x v="17"/>
    <d v="2022-12-09T00:00:00"/>
    <x v="2"/>
    <x v="8"/>
    <n v="5"/>
  </r>
  <r>
    <n v="112"/>
    <s v="Lisa Smith"/>
    <s v="Standard Class"/>
    <x v="9"/>
    <n v="246.24"/>
    <n v="8"/>
    <n v="0.15"/>
    <n v="52.88"/>
    <x v="2"/>
    <x v="2"/>
    <x v="6"/>
    <x v="0"/>
    <x v="107"/>
    <d v="2024-03-08T00:00:00"/>
    <x v="0"/>
    <x v="3"/>
    <n v="5"/>
  </r>
  <r>
    <n v="113"/>
    <s v="Joy Johnston"/>
    <s v="Standard Class"/>
    <x v="1"/>
    <n v="451.88"/>
    <n v="6"/>
    <n v="0.28000000000000003"/>
    <n v="73.900000000000006"/>
    <x v="2"/>
    <x v="1"/>
    <x v="4"/>
    <x v="1"/>
    <x v="108"/>
    <d v="2024-02-25T00:00:00"/>
    <x v="0"/>
    <x v="1"/>
    <n v="5"/>
  </r>
  <r>
    <n v="114"/>
    <s v="Kathleen Vance"/>
    <s v="Same Day"/>
    <x v="0"/>
    <n v="368.37"/>
    <n v="6"/>
    <n v="0.12"/>
    <n v="18.18"/>
    <x v="0"/>
    <x v="3"/>
    <x v="2"/>
    <x v="1"/>
    <x v="109"/>
    <d v="2023-05-06T00:00:00"/>
    <x v="1"/>
    <x v="1"/>
    <n v="7"/>
  </r>
  <r>
    <n v="115"/>
    <s v="Morgan Vazquez"/>
    <s v="Standard Class"/>
    <x v="6"/>
    <n v="98.1"/>
    <n v="6"/>
    <n v="0.33"/>
    <n v="12.97"/>
    <x v="1"/>
    <x v="0"/>
    <x v="2"/>
    <x v="1"/>
    <x v="110"/>
    <d v="2024-06-15T00:00:00"/>
    <x v="0"/>
    <x v="2"/>
    <n v="5"/>
  </r>
  <r>
    <n v="116"/>
    <s v="Javier Hunt"/>
    <s v="Same Day"/>
    <x v="4"/>
    <n v="209.04"/>
    <n v="2"/>
    <n v="0.42"/>
    <n v="29.72"/>
    <x v="1"/>
    <x v="2"/>
    <x v="6"/>
    <x v="0"/>
    <x v="111"/>
    <d v="2024-10-03T00:00:00"/>
    <x v="0"/>
    <x v="10"/>
    <n v="8"/>
  </r>
  <r>
    <n v="117"/>
    <s v="Robert Phillips"/>
    <s v="Same Day"/>
    <x v="1"/>
    <n v="310.68"/>
    <n v="1"/>
    <n v="0.42"/>
    <n v="22.03"/>
    <x v="1"/>
    <x v="3"/>
    <x v="2"/>
    <x v="1"/>
    <x v="112"/>
    <d v="2023-01-26T00:00:00"/>
    <x v="1"/>
    <x v="8"/>
    <n v="2"/>
  </r>
  <r>
    <n v="118"/>
    <s v="John Johnson"/>
    <s v="Second Class"/>
    <x v="0"/>
    <n v="442.47"/>
    <n v="4"/>
    <n v="0.01"/>
    <n v="126.98"/>
    <x v="0"/>
    <x v="1"/>
    <x v="4"/>
    <x v="1"/>
    <x v="113"/>
    <d v="2024-06-06T00:00:00"/>
    <x v="0"/>
    <x v="4"/>
    <n v="8"/>
  </r>
  <r>
    <n v="119"/>
    <s v="John Reyes"/>
    <s v="Second Class"/>
    <x v="1"/>
    <n v="236.28"/>
    <n v="1"/>
    <n v="0.39"/>
    <n v="10.58"/>
    <x v="2"/>
    <x v="1"/>
    <x v="1"/>
    <x v="0"/>
    <x v="114"/>
    <d v="2022-07-11T00:00:00"/>
    <x v="2"/>
    <x v="8"/>
    <n v="7"/>
  </r>
  <r>
    <n v="120"/>
    <s v="Anthony Gibbs"/>
    <s v="First Class"/>
    <x v="7"/>
    <n v="57.97"/>
    <n v="7"/>
    <n v="0.1"/>
    <n v="3.69"/>
    <x v="0"/>
    <x v="1"/>
    <x v="3"/>
    <x v="2"/>
    <x v="115"/>
    <d v="2022-07-18T00:00:00"/>
    <x v="2"/>
    <x v="7"/>
    <n v="4"/>
  </r>
  <r>
    <n v="121"/>
    <s v="Lori Richardson"/>
    <s v="First Class"/>
    <x v="9"/>
    <n v="9.11"/>
    <n v="2"/>
    <n v="0.35"/>
    <n v="0.47"/>
    <x v="2"/>
    <x v="1"/>
    <x v="0"/>
    <x v="0"/>
    <x v="116"/>
    <d v="2023-01-31T00:00:00"/>
    <x v="1"/>
    <x v="4"/>
    <n v="6"/>
  </r>
  <r>
    <n v="122"/>
    <s v="Steve Cunningham"/>
    <s v="Standard Class"/>
    <x v="4"/>
    <n v="309.13"/>
    <n v="9"/>
    <n v="0.37"/>
    <n v="33.47"/>
    <x v="2"/>
    <x v="3"/>
    <x v="11"/>
    <x v="1"/>
    <x v="117"/>
    <d v="2023-11-14T00:00:00"/>
    <x v="1"/>
    <x v="7"/>
    <n v="5"/>
  </r>
  <r>
    <n v="123"/>
    <s v="Linda Collins"/>
    <s v="Same Day"/>
    <x v="6"/>
    <n v="58.23"/>
    <n v="10"/>
    <n v="0.13"/>
    <n v="12.8"/>
    <x v="1"/>
    <x v="0"/>
    <x v="0"/>
    <x v="0"/>
    <x v="118"/>
    <d v="2024-04-21T00:00:00"/>
    <x v="0"/>
    <x v="7"/>
    <n v="8"/>
  </r>
  <r>
    <n v="124"/>
    <s v="Steven Snyder"/>
    <s v="Standard Class"/>
    <x v="3"/>
    <n v="441.81"/>
    <n v="1"/>
    <n v="0.28000000000000003"/>
    <n v="85.74"/>
    <x v="2"/>
    <x v="2"/>
    <x v="11"/>
    <x v="1"/>
    <x v="108"/>
    <d v="2024-02-22T00:00:00"/>
    <x v="0"/>
    <x v="6"/>
    <n v="2"/>
  </r>
  <r>
    <n v="125"/>
    <s v="Vanessa Good"/>
    <s v="Second Class"/>
    <x v="9"/>
    <n v="50.42"/>
    <n v="3"/>
    <n v="0.04"/>
    <n v="7.4"/>
    <x v="1"/>
    <x v="3"/>
    <x v="1"/>
    <x v="0"/>
    <x v="119"/>
    <d v="2022-08-26T00:00:00"/>
    <x v="2"/>
    <x v="2"/>
    <n v="10"/>
  </r>
  <r>
    <n v="126"/>
    <s v="Kenneth Clark"/>
    <s v="Standard Class"/>
    <x v="7"/>
    <n v="365.73"/>
    <n v="2"/>
    <n v="0.5"/>
    <n v="28.07"/>
    <x v="2"/>
    <x v="0"/>
    <x v="10"/>
    <x v="1"/>
    <x v="120"/>
    <d v="2024-05-11T00:00:00"/>
    <x v="0"/>
    <x v="0"/>
    <n v="4"/>
  </r>
  <r>
    <n v="127"/>
    <s v="Ann Morales"/>
    <s v="Second Class"/>
    <x v="4"/>
    <n v="252.3"/>
    <n v="3"/>
    <n v="0.1"/>
    <n v="58.88"/>
    <x v="2"/>
    <x v="0"/>
    <x v="5"/>
    <x v="2"/>
    <x v="121"/>
    <d v="2023-02-24T00:00:00"/>
    <x v="1"/>
    <x v="5"/>
    <n v="6"/>
  </r>
  <r>
    <n v="128"/>
    <s v="Kayla Williamson"/>
    <s v="Second Class"/>
    <x v="6"/>
    <n v="478.84"/>
    <n v="10"/>
    <n v="0.13"/>
    <n v="43.94"/>
    <x v="2"/>
    <x v="3"/>
    <x v="2"/>
    <x v="1"/>
    <x v="122"/>
    <d v="2023-03-07T00:00:00"/>
    <x v="1"/>
    <x v="11"/>
    <n v="4"/>
  </r>
  <r>
    <n v="129"/>
    <s v="Emily Smith"/>
    <s v="First Class"/>
    <x v="1"/>
    <n v="38.65"/>
    <n v="10"/>
    <n v="0.35"/>
    <n v="3.89"/>
    <x v="2"/>
    <x v="3"/>
    <x v="6"/>
    <x v="0"/>
    <x v="123"/>
    <d v="2022-08-13T00:00:00"/>
    <x v="2"/>
    <x v="6"/>
    <n v="8"/>
  </r>
  <r>
    <n v="130"/>
    <s v="Frank Nelson"/>
    <s v="First Class"/>
    <x v="9"/>
    <n v="459.36"/>
    <n v="9"/>
    <n v="0.44"/>
    <n v="35.35"/>
    <x v="0"/>
    <x v="3"/>
    <x v="8"/>
    <x v="2"/>
    <x v="124"/>
    <d v="2024-12-18T00:00:00"/>
    <x v="0"/>
    <x v="11"/>
    <n v="9"/>
  </r>
  <r>
    <n v="131"/>
    <s v="Katelyn Johnson"/>
    <s v="Second Class"/>
    <x v="7"/>
    <n v="316.62"/>
    <n v="10"/>
    <n v="0.22"/>
    <n v="56.94"/>
    <x v="1"/>
    <x v="2"/>
    <x v="0"/>
    <x v="0"/>
    <x v="125"/>
    <d v="2024-11-10T00:00:00"/>
    <x v="0"/>
    <x v="11"/>
    <n v="6"/>
  </r>
  <r>
    <n v="132"/>
    <s v="Kurt Jones"/>
    <s v="Second Class"/>
    <x v="2"/>
    <n v="62.43"/>
    <n v="8"/>
    <n v="0.32"/>
    <n v="3.37"/>
    <x v="0"/>
    <x v="2"/>
    <x v="11"/>
    <x v="1"/>
    <x v="126"/>
    <d v="2024-05-22T00:00:00"/>
    <x v="0"/>
    <x v="3"/>
    <n v="9"/>
  </r>
  <r>
    <n v="133"/>
    <s v="Aaron Turner"/>
    <s v="Second Class"/>
    <x v="2"/>
    <n v="297.70999999999998"/>
    <n v="6"/>
    <n v="0.41"/>
    <n v="30.85"/>
    <x v="1"/>
    <x v="3"/>
    <x v="6"/>
    <x v="0"/>
    <x v="127"/>
    <d v="2024-10-20T00:00:00"/>
    <x v="0"/>
    <x v="5"/>
    <n v="7"/>
  </r>
  <r>
    <n v="134"/>
    <s v="Anthony Bennett"/>
    <s v="Standard Class"/>
    <x v="7"/>
    <n v="431.79"/>
    <n v="1"/>
    <n v="0.22"/>
    <n v="64.03"/>
    <x v="0"/>
    <x v="2"/>
    <x v="4"/>
    <x v="1"/>
    <x v="128"/>
    <d v="2023-04-15T00:00:00"/>
    <x v="1"/>
    <x v="3"/>
    <n v="8"/>
  </r>
  <r>
    <n v="135"/>
    <s v="Billy Scott"/>
    <s v="Second Class"/>
    <x v="0"/>
    <n v="111.7"/>
    <n v="9"/>
    <n v="0.36"/>
    <n v="14.26"/>
    <x v="1"/>
    <x v="3"/>
    <x v="9"/>
    <x v="2"/>
    <x v="71"/>
    <d v="2022-01-12T00:00:00"/>
    <x v="2"/>
    <x v="6"/>
    <n v="4"/>
  </r>
  <r>
    <n v="136"/>
    <s v="Zachary Vega"/>
    <s v="Standard Class"/>
    <x v="0"/>
    <n v="139.93"/>
    <n v="4"/>
    <n v="0.48"/>
    <n v="16.190000000000001"/>
    <x v="2"/>
    <x v="0"/>
    <x v="0"/>
    <x v="0"/>
    <x v="129"/>
    <d v="2024-02-04T00:00:00"/>
    <x v="0"/>
    <x v="7"/>
    <n v="7"/>
  </r>
  <r>
    <n v="137"/>
    <s v="Eric Ruiz"/>
    <s v="First Class"/>
    <x v="9"/>
    <n v="238.09"/>
    <n v="7"/>
    <n v="0.04"/>
    <n v="34.79"/>
    <x v="2"/>
    <x v="1"/>
    <x v="1"/>
    <x v="0"/>
    <x v="130"/>
    <d v="2023-06-02T00:00:00"/>
    <x v="1"/>
    <x v="3"/>
    <n v="10"/>
  </r>
  <r>
    <n v="138"/>
    <s v="Gregory Rocha"/>
    <s v="Same Day"/>
    <x v="4"/>
    <n v="29.15"/>
    <n v="1"/>
    <n v="0.47"/>
    <n v="2.95"/>
    <x v="1"/>
    <x v="2"/>
    <x v="3"/>
    <x v="2"/>
    <x v="131"/>
    <d v="2024-06-25T00:00:00"/>
    <x v="0"/>
    <x v="5"/>
    <n v="4"/>
  </r>
  <r>
    <n v="139"/>
    <s v="Amanda Rubio"/>
    <s v="Standard Class"/>
    <x v="6"/>
    <n v="428.96"/>
    <n v="5"/>
    <n v="0.01"/>
    <n v="22.61"/>
    <x v="0"/>
    <x v="0"/>
    <x v="10"/>
    <x v="1"/>
    <x v="132"/>
    <d v="2024-02-14T00:00:00"/>
    <x v="0"/>
    <x v="9"/>
    <n v="4"/>
  </r>
  <r>
    <n v="140"/>
    <s v="Michelle Davis"/>
    <s v="Standard Class"/>
    <x v="3"/>
    <n v="477.45"/>
    <n v="3"/>
    <n v="0.41"/>
    <n v="30.14"/>
    <x v="0"/>
    <x v="3"/>
    <x v="10"/>
    <x v="1"/>
    <x v="133"/>
    <d v="2022-03-11T00:00:00"/>
    <x v="2"/>
    <x v="1"/>
    <n v="5"/>
  </r>
  <r>
    <n v="141"/>
    <s v="Justin Wyatt"/>
    <s v="Standard Class"/>
    <x v="6"/>
    <n v="188.51"/>
    <n v="7"/>
    <n v="0.06"/>
    <n v="37.57"/>
    <x v="2"/>
    <x v="0"/>
    <x v="1"/>
    <x v="0"/>
    <x v="134"/>
    <d v="2022-10-02T00:00:00"/>
    <x v="2"/>
    <x v="4"/>
    <n v="10"/>
  </r>
  <r>
    <n v="142"/>
    <s v="Jamie Austin"/>
    <s v="Second Class"/>
    <x v="8"/>
    <n v="73.89"/>
    <n v="2"/>
    <n v="0.48"/>
    <n v="4.7300000000000004"/>
    <x v="2"/>
    <x v="2"/>
    <x v="1"/>
    <x v="0"/>
    <x v="135"/>
    <d v="2023-02-28T00:00:00"/>
    <x v="1"/>
    <x v="7"/>
    <n v="7"/>
  </r>
  <r>
    <n v="143"/>
    <s v="Tina Hill"/>
    <s v="Second Class"/>
    <x v="1"/>
    <n v="177.06"/>
    <n v="6"/>
    <n v="0.15"/>
    <n v="39.229999999999997"/>
    <x v="1"/>
    <x v="0"/>
    <x v="5"/>
    <x v="2"/>
    <x v="47"/>
    <d v="2023-09-15T00:00:00"/>
    <x v="1"/>
    <x v="5"/>
    <n v="7"/>
  </r>
  <r>
    <n v="144"/>
    <s v="Paul Richardson"/>
    <s v="First Class"/>
    <x v="1"/>
    <n v="303.72000000000003"/>
    <n v="10"/>
    <n v="0.25"/>
    <n v="50.72"/>
    <x v="2"/>
    <x v="1"/>
    <x v="7"/>
    <x v="0"/>
    <x v="136"/>
    <d v="2024-07-10T00:00:00"/>
    <x v="0"/>
    <x v="5"/>
    <n v="1"/>
  </r>
  <r>
    <n v="145"/>
    <s v="Elizabeth Garcia"/>
    <s v="Second Class"/>
    <x v="9"/>
    <n v="319.25"/>
    <n v="4"/>
    <n v="0.1"/>
    <n v="75.22"/>
    <x v="0"/>
    <x v="0"/>
    <x v="4"/>
    <x v="1"/>
    <x v="60"/>
    <d v="2023-08-09T00:00:00"/>
    <x v="1"/>
    <x v="11"/>
    <n v="7"/>
  </r>
  <r>
    <n v="146"/>
    <s v="Darren Boyd"/>
    <s v="First Class"/>
    <x v="7"/>
    <n v="202.91"/>
    <n v="5"/>
    <n v="0.24"/>
    <n v="29.72"/>
    <x v="1"/>
    <x v="2"/>
    <x v="5"/>
    <x v="2"/>
    <x v="137"/>
    <d v="2022-10-24T00:00:00"/>
    <x v="2"/>
    <x v="3"/>
    <n v="7"/>
  </r>
  <r>
    <n v="147"/>
    <s v="Juan Gonzales"/>
    <s v="Standard Class"/>
    <x v="9"/>
    <n v="114.72"/>
    <n v="4"/>
    <n v="0.32"/>
    <n v="5.66"/>
    <x v="1"/>
    <x v="3"/>
    <x v="4"/>
    <x v="1"/>
    <x v="138"/>
    <d v="2023-06-16T00:00:00"/>
    <x v="1"/>
    <x v="9"/>
    <n v="9"/>
  </r>
  <r>
    <n v="148"/>
    <s v="Morgan Donaldson"/>
    <s v="Second Class"/>
    <x v="2"/>
    <n v="488.6"/>
    <n v="10"/>
    <n v="0.25"/>
    <n v="100.66"/>
    <x v="0"/>
    <x v="2"/>
    <x v="9"/>
    <x v="2"/>
    <x v="139"/>
    <d v="2024-09-22T00:00:00"/>
    <x v="0"/>
    <x v="3"/>
    <n v="5"/>
  </r>
  <r>
    <n v="149"/>
    <s v="Carlos Odonnell"/>
    <s v="First Class"/>
    <x v="8"/>
    <n v="364.07"/>
    <n v="5"/>
    <n v="0.02"/>
    <n v="72.2"/>
    <x v="0"/>
    <x v="0"/>
    <x v="3"/>
    <x v="2"/>
    <x v="140"/>
    <d v="2024-08-07T00:00:00"/>
    <x v="0"/>
    <x v="1"/>
    <n v="2"/>
  </r>
  <r>
    <n v="150"/>
    <s v="Janet Silva"/>
    <s v="Second Class"/>
    <x v="3"/>
    <n v="270.47000000000003"/>
    <n v="8"/>
    <n v="0.15"/>
    <n v="60.79"/>
    <x v="1"/>
    <x v="1"/>
    <x v="3"/>
    <x v="2"/>
    <x v="141"/>
    <d v="2023-05-21T00:00:00"/>
    <x v="1"/>
    <x v="7"/>
    <n v="6"/>
  </r>
  <r>
    <n v="151"/>
    <s v="Jeremy Malone"/>
    <s v="Same Day"/>
    <x v="8"/>
    <n v="168.28"/>
    <n v="9"/>
    <n v="0.46"/>
    <n v="23.49"/>
    <x v="1"/>
    <x v="3"/>
    <x v="6"/>
    <x v="0"/>
    <x v="142"/>
    <d v="2024-06-20T00:00:00"/>
    <x v="0"/>
    <x v="0"/>
    <n v="6"/>
  </r>
  <r>
    <n v="152"/>
    <s v="Dan Ross"/>
    <s v="First Class"/>
    <x v="5"/>
    <n v="128.71"/>
    <n v="10"/>
    <n v="0.03"/>
    <n v="19.5"/>
    <x v="1"/>
    <x v="2"/>
    <x v="9"/>
    <x v="2"/>
    <x v="143"/>
    <d v="2022-11-04T00:00:00"/>
    <x v="2"/>
    <x v="9"/>
    <n v="8"/>
  </r>
  <r>
    <n v="153"/>
    <s v="Karen Lindsey"/>
    <s v="Standard Class"/>
    <x v="6"/>
    <n v="199.84"/>
    <n v="3"/>
    <n v="0.4"/>
    <n v="7.73"/>
    <x v="2"/>
    <x v="3"/>
    <x v="4"/>
    <x v="1"/>
    <x v="144"/>
    <d v="2023-08-19T00:00:00"/>
    <x v="1"/>
    <x v="11"/>
    <n v="4"/>
  </r>
  <r>
    <n v="154"/>
    <s v="Jessica Leach"/>
    <s v="Standard Class"/>
    <x v="0"/>
    <n v="309.67"/>
    <n v="7"/>
    <n v="0.45"/>
    <n v="31.68"/>
    <x v="0"/>
    <x v="1"/>
    <x v="4"/>
    <x v="1"/>
    <x v="145"/>
    <d v="2023-12-20T00:00:00"/>
    <x v="1"/>
    <x v="2"/>
    <n v="7"/>
  </r>
  <r>
    <n v="155"/>
    <s v="Douglas Lawrence"/>
    <s v="Second Class"/>
    <x v="8"/>
    <n v="134.29"/>
    <n v="10"/>
    <n v="0.14000000000000001"/>
    <n v="28.06"/>
    <x v="1"/>
    <x v="2"/>
    <x v="2"/>
    <x v="1"/>
    <x v="146"/>
    <d v="2022-11-27T00:00:00"/>
    <x v="2"/>
    <x v="5"/>
    <n v="5"/>
  </r>
  <r>
    <n v="156"/>
    <s v="Stacy Harris"/>
    <s v="First Class"/>
    <x v="0"/>
    <n v="312.45"/>
    <n v="4"/>
    <n v="0.34"/>
    <n v="22.32"/>
    <x v="2"/>
    <x v="2"/>
    <x v="4"/>
    <x v="1"/>
    <x v="147"/>
    <d v="2023-04-14T00:00:00"/>
    <x v="1"/>
    <x v="11"/>
    <n v="4"/>
  </r>
  <r>
    <n v="157"/>
    <s v="Dustin Jacobs"/>
    <s v="Same Day"/>
    <x v="5"/>
    <n v="418.7"/>
    <n v="7"/>
    <n v="0.26"/>
    <n v="86.94"/>
    <x v="0"/>
    <x v="0"/>
    <x v="3"/>
    <x v="2"/>
    <x v="148"/>
    <d v="2024-02-22T00:00:00"/>
    <x v="0"/>
    <x v="5"/>
    <n v="3"/>
  </r>
  <r>
    <n v="158"/>
    <s v="Amy Navarro"/>
    <s v="Second Class"/>
    <x v="0"/>
    <n v="473.71"/>
    <n v="1"/>
    <n v="0.01"/>
    <n v="72.150000000000006"/>
    <x v="1"/>
    <x v="3"/>
    <x v="5"/>
    <x v="2"/>
    <x v="149"/>
    <d v="2023-11-29T00:00:00"/>
    <x v="1"/>
    <x v="0"/>
    <n v="7"/>
  </r>
  <r>
    <n v="159"/>
    <s v="Cory Deleon"/>
    <s v="Standard Class"/>
    <x v="4"/>
    <n v="124.54"/>
    <n v="7"/>
    <n v="0.49"/>
    <n v="16.57"/>
    <x v="1"/>
    <x v="1"/>
    <x v="0"/>
    <x v="0"/>
    <x v="150"/>
    <d v="2023-11-22T00:00:00"/>
    <x v="1"/>
    <x v="3"/>
    <n v="7"/>
  </r>
  <r>
    <n v="160"/>
    <s v="Jasmine Weaver"/>
    <s v="Same Day"/>
    <x v="9"/>
    <n v="141.53"/>
    <n v="8"/>
    <n v="0.33"/>
    <n v="13.72"/>
    <x v="0"/>
    <x v="0"/>
    <x v="4"/>
    <x v="1"/>
    <x v="151"/>
    <d v="2023-07-23T00:00:00"/>
    <x v="1"/>
    <x v="6"/>
    <n v="4"/>
  </r>
  <r>
    <n v="161"/>
    <s v="Casey Tucker"/>
    <s v="Same Day"/>
    <x v="5"/>
    <n v="375.89"/>
    <n v="10"/>
    <n v="0.45"/>
    <n v="21.75"/>
    <x v="1"/>
    <x v="0"/>
    <x v="10"/>
    <x v="1"/>
    <x v="152"/>
    <d v="2023-01-07T00:00:00"/>
    <x v="1"/>
    <x v="10"/>
    <n v="2"/>
  </r>
  <r>
    <n v="162"/>
    <s v="Pamela Randolph"/>
    <s v="Same Day"/>
    <x v="4"/>
    <n v="228.35"/>
    <n v="4"/>
    <n v="0.09"/>
    <n v="54.79"/>
    <x v="2"/>
    <x v="3"/>
    <x v="1"/>
    <x v="0"/>
    <x v="153"/>
    <d v="2024-05-17T00:00:00"/>
    <x v="0"/>
    <x v="0"/>
    <n v="1"/>
  </r>
  <r>
    <n v="163"/>
    <s v="Jamie Vasquez"/>
    <s v="Same Day"/>
    <x v="3"/>
    <n v="259.76"/>
    <n v="1"/>
    <n v="0.25"/>
    <n v="49.9"/>
    <x v="0"/>
    <x v="0"/>
    <x v="9"/>
    <x v="2"/>
    <x v="26"/>
    <d v="2024-12-02T00:00:00"/>
    <x v="0"/>
    <x v="5"/>
    <n v="8"/>
  </r>
  <r>
    <n v="164"/>
    <s v="Alexis White"/>
    <s v="Same Day"/>
    <x v="4"/>
    <n v="255.63"/>
    <n v="7"/>
    <n v="0.27"/>
    <n v="53.46"/>
    <x v="2"/>
    <x v="1"/>
    <x v="7"/>
    <x v="0"/>
    <x v="154"/>
    <d v="2023-10-12T00:00:00"/>
    <x v="1"/>
    <x v="3"/>
    <n v="3"/>
  </r>
  <r>
    <n v="165"/>
    <s v="William Jones"/>
    <s v="Second Class"/>
    <x v="9"/>
    <n v="74.75"/>
    <n v="6"/>
    <n v="0.31"/>
    <n v="14.22"/>
    <x v="2"/>
    <x v="3"/>
    <x v="3"/>
    <x v="2"/>
    <x v="155"/>
    <d v="2024-10-22T00:00:00"/>
    <x v="0"/>
    <x v="5"/>
    <n v="10"/>
  </r>
  <r>
    <n v="166"/>
    <s v="Stephanie Davidson"/>
    <s v="Standard Class"/>
    <x v="9"/>
    <n v="376.53"/>
    <n v="3"/>
    <n v="0.12"/>
    <n v="28.55"/>
    <x v="0"/>
    <x v="2"/>
    <x v="5"/>
    <x v="2"/>
    <x v="156"/>
    <d v="2022-04-29T00:00:00"/>
    <x v="2"/>
    <x v="5"/>
    <n v="9"/>
  </r>
  <r>
    <n v="167"/>
    <s v="Shannon Peters"/>
    <s v="Same Day"/>
    <x v="3"/>
    <n v="379.57"/>
    <n v="3"/>
    <n v="0.25"/>
    <n v="35.479999999999997"/>
    <x v="2"/>
    <x v="3"/>
    <x v="5"/>
    <x v="2"/>
    <x v="157"/>
    <d v="2024-04-27T00:00:00"/>
    <x v="0"/>
    <x v="2"/>
    <n v="10"/>
  </r>
  <r>
    <n v="168"/>
    <s v="John Roberson"/>
    <s v="Second Class"/>
    <x v="8"/>
    <n v="454.87"/>
    <n v="4"/>
    <n v="0.28000000000000003"/>
    <n v="35.270000000000003"/>
    <x v="0"/>
    <x v="3"/>
    <x v="8"/>
    <x v="2"/>
    <x v="158"/>
    <d v="2022-04-30T00:00:00"/>
    <x v="2"/>
    <x v="5"/>
    <n v="9"/>
  </r>
  <r>
    <n v="169"/>
    <s v="Christopher Petersen"/>
    <s v="Standard Class"/>
    <x v="7"/>
    <n v="6.96"/>
    <n v="3"/>
    <n v="0.02"/>
    <n v="1.52"/>
    <x v="0"/>
    <x v="0"/>
    <x v="1"/>
    <x v="0"/>
    <x v="101"/>
    <d v="2024-05-11T00:00:00"/>
    <x v="0"/>
    <x v="7"/>
    <n v="1"/>
  </r>
  <r>
    <n v="170"/>
    <s v="Stephanie Webb"/>
    <s v="Same Day"/>
    <x v="2"/>
    <n v="432.98"/>
    <n v="9"/>
    <n v="0.01"/>
    <n v="61.58"/>
    <x v="0"/>
    <x v="0"/>
    <x v="9"/>
    <x v="2"/>
    <x v="33"/>
    <d v="2022-12-12T00:00:00"/>
    <x v="2"/>
    <x v="11"/>
    <n v="2"/>
  </r>
  <r>
    <n v="171"/>
    <s v="Tanya Wallace"/>
    <s v="Same Day"/>
    <x v="7"/>
    <n v="274.54000000000002"/>
    <n v="4"/>
    <n v="0.1"/>
    <n v="55.49"/>
    <x v="1"/>
    <x v="0"/>
    <x v="7"/>
    <x v="0"/>
    <x v="159"/>
    <d v="2023-05-30T00:00:00"/>
    <x v="1"/>
    <x v="0"/>
    <n v="2"/>
  </r>
  <r>
    <n v="172"/>
    <s v="Charles Thomas"/>
    <s v="Second Class"/>
    <x v="4"/>
    <n v="164.6"/>
    <n v="6"/>
    <n v="0.38"/>
    <n v="17.420000000000002"/>
    <x v="2"/>
    <x v="2"/>
    <x v="5"/>
    <x v="2"/>
    <x v="160"/>
    <d v="2022-05-05T00:00:00"/>
    <x v="2"/>
    <x v="8"/>
    <n v="3"/>
  </r>
  <r>
    <n v="173"/>
    <s v="Kelly Young"/>
    <s v="Second Class"/>
    <x v="7"/>
    <n v="183.21"/>
    <n v="7"/>
    <n v="0.39"/>
    <n v="9.23"/>
    <x v="2"/>
    <x v="1"/>
    <x v="4"/>
    <x v="1"/>
    <x v="161"/>
    <d v="2022-09-30T00:00:00"/>
    <x v="2"/>
    <x v="1"/>
    <n v="7"/>
  </r>
  <r>
    <n v="174"/>
    <s v="David Stanley"/>
    <s v="Second Class"/>
    <x v="7"/>
    <n v="355.37"/>
    <n v="9"/>
    <n v="0.02"/>
    <n v="57.85"/>
    <x v="0"/>
    <x v="0"/>
    <x v="6"/>
    <x v="0"/>
    <x v="162"/>
    <d v="2022-04-24T00:00:00"/>
    <x v="2"/>
    <x v="2"/>
    <n v="6"/>
  </r>
  <r>
    <n v="175"/>
    <s v="John Stewart"/>
    <s v="Same Day"/>
    <x v="8"/>
    <n v="101.95"/>
    <n v="6"/>
    <n v="0.49"/>
    <n v="5.32"/>
    <x v="2"/>
    <x v="3"/>
    <x v="1"/>
    <x v="0"/>
    <x v="163"/>
    <d v="2022-11-11T00:00:00"/>
    <x v="2"/>
    <x v="0"/>
    <n v="1"/>
  </r>
  <r>
    <n v="176"/>
    <s v="Ashley Williams"/>
    <s v="First Class"/>
    <x v="6"/>
    <n v="187.93"/>
    <n v="6"/>
    <n v="0.42"/>
    <n v="12.22"/>
    <x v="2"/>
    <x v="3"/>
    <x v="10"/>
    <x v="1"/>
    <x v="23"/>
    <d v="2022-04-24T00:00:00"/>
    <x v="2"/>
    <x v="4"/>
    <n v="7"/>
  </r>
  <r>
    <n v="177"/>
    <s v="Mr. Aaron Aguirre DDS"/>
    <s v="Second Class"/>
    <x v="5"/>
    <n v="482.75"/>
    <n v="8"/>
    <n v="0.02"/>
    <n v="90.3"/>
    <x v="1"/>
    <x v="3"/>
    <x v="8"/>
    <x v="2"/>
    <x v="164"/>
    <d v="2024-06-20T00:00:00"/>
    <x v="0"/>
    <x v="10"/>
    <n v="2"/>
  </r>
  <r>
    <n v="178"/>
    <s v="John Miller"/>
    <s v="Standard Class"/>
    <x v="1"/>
    <n v="452.92"/>
    <n v="5"/>
    <n v="0.16"/>
    <n v="35.39"/>
    <x v="2"/>
    <x v="0"/>
    <x v="6"/>
    <x v="0"/>
    <x v="165"/>
    <d v="2022-10-04T00:00:00"/>
    <x v="2"/>
    <x v="8"/>
    <n v="2"/>
  </r>
  <r>
    <n v="179"/>
    <s v="Shannon Foster"/>
    <s v="Standard Class"/>
    <x v="5"/>
    <n v="390.53"/>
    <n v="1"/>
    <n v="0.42"/>
    <n v="66.760000000000005"/>
    <x v="0"/>
    <x v="3"/>
    <x v="6"/>
    <x v="0"/>
    <x v="30"/>
    <d v="2022-02-25T00:00:00"/>
    <x v="2"/>
    <x v="9"/>
    <n v="4"/>
  </r>
  <r>
    <n v="180"/>
    <s v="Carrie Jones"/>
    <s v="Second Class"/>
    <x v="5"/>
    <n v="243.78"/>
    <n v="5"/>
    <n v="0.05"/>
    <n v="38.07"/>
    <x v="2"/>
    <x v="3"/>
    <x v="3"/>
    <x v="2"/>
    <x v="166"/>
    <d v="2023-05-04T00:00:00"/>
    <x v="1"/>
    <x v="5"/>
    <n v="4"/>
  </r>
  <r>
    <n v="181"/>
    <s v="Kathryn Grant"/>
    <s v="Second Class"/>
    <x v="7"/>
    <n v="421.03"/>
    <n v="2"/>
    <n v="0.28999999999999998"/>
    <n v="53.13"/>
    <x v="2"/>
    <x v="0"/>
    <x v="5"/>
    <x v="2"/>
    <x v="167"/>
    <d v="2023-08-21T00:00:00"/>
    <x v="1"/>
    <x v="1"/>
    <n v="8"/>
  </r>
  <r>
    <n v="182"/>
    <s v="Tina Gray"/>
    <s v="Same Day"/>
    <x v="0"/>
    <n v="99.81"/>
    <n v="8"/>
    <n v="0.32"/>
    <n v="15.3"/>
    <x v="0"/>
    <x v="1"/>
    <x v="6"/>
    <x v="0"/>
    <x v="168"/>
    <d v="2022-02-12T00:00:00"/>
    <x v="2"/>
    <x v="8"/>
    <n v="9"/>
  </r>
  <r>
    <n v="183"/>
    <s v="Jacqueline Wells"/>
    <s v="First Class"/>
    <x v="5"/>
    <n v="242.67"/>
    <n v="4"/>
    <n v="0.21"/>
    <n v="20.37"/>
    <x v="1"/>
    <x v="2"/>
    <x v="4"/>
    <x v="1"/>
    <x v="156"/>
    <d v="2022-04-21T00:00:00"/>
    <x v="2"/>
    <x v="6"/>
    <n v="1"/>
  </r>
  <r>
    <n v="184"/>
    <s v="Alex Oconnor"/>
    <s v="Standard Class"/>
    <x v="7"/>
    <n v="329.33"/>
    <n v="7"/>
    <n v="0.41"/>
    <n v="33.869999999999997"/>
    <x v="0"/>
    <x v="0"/>
    <x v="11"/>
    <x v="1"/>
    <x v="169"/>
    <d v="2023-10-27T00:00:00"/>
    <x v="1"/>
    <x v="8"/>
    <n v="1"/>
  </r>
  <r>
    <n v="185"/>
    <s v="Alan Nguyen"/>
    <s v="First Class"/>
    <x v="4"/>
    <n v="104.67"/>
    <n v="10"/>
    <n v="0.11"/>
    <n v="6.41"/>
    <x v="2"/>
    <x v="3"/>
    <x v="1"/>
    <x v="0"/>
    <x v="110"/>
    <d v="2024-06-15T00:00:00"/>
    <x v="0"/>
    <x v="2"/>
    <n v="5"/>
  </r>
  <r>
    <n v="186"/>
    <s v="Gregory Cantu"/>
    <s v="First Class"/>
    <x v="6"/>
    <n v="176.45"/>
    <n v="1"/>
    <n v="0.09"/>
    <n v="37.729999999999997"/>
    <x v="2"/>
    <x v="2"/>
    <x v="8"/>
    <x v="2"/>
    <x v="170"/>
    <d v="2024-11-10T00:00:00"/>
    <x v="0"/>
    <x v="7"/>
    <n v="8"/>
  </r>
  <r>
    <n v="187"/>
    <s v="Mark Garcia"/>
    <s v="First Class"/>
    <x v="2"/>
    <n v="263.5"/>
    <n v="1"/>
    <n v="0.19"/>
    <n v="55.64"/>
    <x v="2"/>
    <x v="3"/>
    <x v="10"/>
    <x v="1"/>
    <x v="171"/>
    <d v="2024-10-07T00:00:00"/>
    <x v="0"/>
    <x v="3"/>
    <n v="7"/>
  </r>
  <r>
    <n v="188"/>
    <s v="Andrea Smith"/>
    <s v="First Class"/>
    <x v="2"/>
    <n v="455.88"/>
    <n v="4"/>
    <n v="0.18"/>
    <n v="63.39"/>
    <x v="1"/>
    <x v="2"/>
    <x v="2"/>
    <x v="1"/>
    <x v="172"/>
    <d v="2023-11-21T00:00:00"/>
    <x v="1"/>
    <x v="2"/>
    <n v="8"/>
  </r>
  <r>
    <n v="189"/>
    <s v="Jason Schultz"/>
    <s v="Standard Class"/>
    <x v="2"/>
    <n v="355.52"/>
    <n v="7"/>
    <n v="0.1"/>
    <n v="28.63"/>
    <x v="2"/>
    <x v="1"/>
    <x v="3"/>
    <x v="2"/>
    <x v="173"/>
    <d v="2022-11-27T00:00:00"/>
    <x v="2"/>
    <x v="4"/>
    <n v="10"/>
  </r>
  <r>
    <n v="190"/>
    <s v="Beth Villegas"/>
    <s v="Same Day"/>
    <x v="3"/>
    <n v="465.03"/>
    <n v="7"/>
    <n v="0.36"/>
    <n v="37.450000000000003"/>
    <x v="0"/>
    <x v="3"/>
    <x v="9"/>
    <x v="2"/>
    <x v="174"/>
    <d v="2023-05-20T00:00:00"/>
    <x v="1"/>
    <x v="3"/>
    <n v="6"/>
  </r>
  <r>
    <n v="191"/>
    <s v="Heather Tran"/>
    <s v="Standard Class"/>
    <x v="8"/>
    <n v="8.51"/>
    <n v="1"/>
    <n v="0.33"/>
    <n v="1.47"/>
    <x v="0"/>
    <x v="0"/>
    <x v="5"/>
    <x v="2"/>
    <x v="175"/>
    <d v="2022-03-02T00:00:00"/>
    <x v="2"/>
    <x v="6"/>
    <n v="7"/>
  </r>
  <r>
    <n v="192"/>
    <s v="Jessica Davis"/>
    <s v="Same Day"/>
    <x v="8"/>
    <n v="214.93"/>
    <n v="1"/>
    <n v="0.32"/>
    <n v="20.440000000000001"/>
    <x v="0"/>
    <x v="1"/>
    <x v="1"/>
    <x v="0"/>
    <x v="176"/>
    <d v="2023-05-03T00:00:00"/>
    <x v="1"/>
    <x v="1"/>
    <n v="6"/>
  </r>
  <r>
    <n v="193"/>
    <s v="Heidi Chambers"/>
    <s v="Standard Class"/>
    <x v="1"/>
    <n v="230.46"/>
    <n v="2"/>
    <n v="7.0000000000000007E-2"/>
    <n v="45.73"/>
    <x v="0"/>
    <x v="0"/>
    <x v="3"/>
    <x v="2"/>
    <x v="177"/>
    <d v="2022-03-25T00:00:00"/>
    <x v="2"/>
    <x v="0"/>
    <n v="4"/>
  </r>
  <r>
    <n v="194"/>
    <s v="Matthew Zamora"/>
    <s v="Same Day"/>
    <x v="5"/>
    <n v="237.9"/>
    <n v="2"/>
    <n v="0.28000000000000003"/>
    <n v="19.82"/>
    <x v="2"/>
    <x v="0"/>
    <x v="10"/>
    <x v="1"/>
    <x v="147"/>
    <d v="2023-04-17T00:00:00"/>
    <x v="1"/>
    <x v="5"/>
    <n v="7"/>
  </r>
  <r>
    <n v="195"/>
    <s v="Philip Chan"/>
    <s v="First Class"/>
    <x v="4"/>
    <n v="118.29"/>
    <n v="9"/>
    <n v="0.43"/>
    <n v="9.73"/>
    <x v="2"/>
    <x v="2"/>
    <x v="10"/>
    <x v="1"/>
    <x v="178"/>
    <d v="2022-10-04T00:00:00"/>
    <x v="2"/>
    <x v="11"/>
    <n v="9"/>
  </r>
  <r>
    <n v="196"/>
    <s v="Brandon Mckay"/>
    <s v="Second Class"/>
    <x v="2"/>
    <n v="10.119999999999999"/>
    <n v="3"/>
    <n v="0.06"/>
    <n v="-1150"/>
    <x v="0"/>
    <x v="2"/>
    <x v="6"/>
    <x v="0"/>
    <x v="179"/>
    <d v="2024-02-08T00:00:00"/>
    <x v="0"/>
    <x v="2"/>
    <n v="7"/>
  </r>
  <r>
    <n v="197"/>
    <s v="Lori Hicks"/>
    <s v="Second Class"/>
    <x v="4"/>
    <n v="176.56"/>
    <n v="4"/>
    <n v="0.28999999999999998"/>
    <n v="16.62"/>
    <x v="0"/>
    <x v="0"/>
    <x v="1"/>
    <x v="0"/>
    <x v="180"/>
    <d v="2022-01-22T00:00:00"/>
    <x v="2"/>
    <x v="7"/>
    <n v="5"/>
  </r>
  <r>
    <n v="198"/>
    <s v="Timothy Mcgee"/>
    <s v="Second Class"/>
    <x v="8"/>
    <n v="91.92"/>
    <n v="7"/>
    <n v="0.04"/>
    <n v="24.05"/>
    <x v="2"/>
    <x v="0"/>
    <x v="10"/>
    <x v="1"/>
    <x v="181"/>
    <d v="2024-09-23T00:00:00"/>
    <x v="0"/>
    <x v="5"/>
    <n v="7"/>
  </r>
  <r>
    <n v="199"/>
    <s v="Tamara Crawford"/>
    <s v="Second Class"/>
    <x v="6"/>
    <n v="322.56"/>
    <n v="1"/>
    <n v="0.01"/>
    <n v="59.47"/>
    <x v="0"/>
    <x v="0"/>
    <x v="0"/>
    <x v="0"/>
    <x v="182"/>
    <d v="2024-02-11T00:00:00"/>
    <x v="0"/>
    <x v="11"/>
    <n v="2"/>
  </r>
  <r>
    <n v="200"/>
    <s v="Jonathan Garrett"/>
    <s v="First Class"/>
    <x v="4"/>
    <n v="313.33999999999997"/>
    <n v="5"/>
    <n v="0.06"/>
    <n v="29.39"/>
    <x v="1"/>
    <x v="1"/>
    <x v="6"/>
    <x v="0"/>
    <x v="183"/>
    <d v="2023-11-11T00:00:00"/>
    <x v="1"/>
    <x v="3"/>
    <n v="6"/>
  </r>
  <r>
    <n v="201"/>
    <s v="Jeremy Huynh"/>
    <s v="First Class"/>
    <x v="7"/>
    <n v="213.67"/>
    <n v="10"/>
    <n v="0.06"/>
    <n v="34.26"/>
    <x v="1"/>
    <x v="2"/>
    <x v="9"/>
    <x v="2"/>
    <x v="184"/>
    <d v="2023-08-21T00:00:00"/>
    <x v="1"/>
    <x v="5"/>
    <n v="4"/>
  </r>
  <r>
    <n v="202"/>
    <s v="Victoria Wolf"/>
    <s v="Second Class"/>
    <x v="1"/>
    <n v="461.34"/>
    <n v="5"/>
    <n v="0.46"/>
    <n v="42.53"/>
    <x v="1"/>
    <x v="0"/>
    <x v="1"/>
    <x v="0"/>
    <x v="70"/>
    <d v="2024-05-24T00:00:00"/>
    <x v="0"/>
    <x v="10"/>
    <n v="6"/>
  </r>
  <r>
    <n v="203"/>
    <s v="Tiffany Randall"/>
    <s v="Standard Class"/>
    <x v="1"/>
    <n v="487.6"/>
    <n v="5"/>
    <n v="0.15"/>
    <n v="107.69"/>
    <x v="0"/>
    <x v="3"/>
    <x v="9"/>
    <x v="2"/>
    <x v="185"/>
    <d v="2022-07-25T00:00:00"/>
    <x v="2"/>
    <x v="0"/>
    <n v="5"/>
  </r>
  <r>
    <n v="204"/>
    <s v="Jillian Kennedy"/>
    <s v="Same Day"/>
    <x v="4"/>
    <n v="429.5"/>
    <n v="2"/>
    <n v="0.49"/>
    <n v="43.19"/>
    <x v="0"/>
    <x v="3"/>
    <x v="8"/>
    <x v="2"/>
    <x v="186"/>
    <d v="2024-03-09T00:00:00"/>
    <x v="0"/>
    <x v="1"/>
    <n v="5"/>
  </r>
  <r>
    <n v="205"/>
    <s v="Nicholas Paul"/>
    <s v="Standard Class"/>
    <x v="1"/>
    <n v="371.73"/>
    <n v="3"/>
    <n v="0.14000000000000001"/>
    <n v="34.770000000000003"/>
    <x v="0"/>
    <x v="1"/>
    <x v="2"/>
    <x v="1"/>
    <x v="187"/>
    <d v="2022-06-30T00:00:00"/>
    <x v="2"/>
    <x v="4"/>
    <n v="9"/>
  </r>
  <r>
    <n v="206"/>
    <s v="James Mason"/>
    <s v="First Class"/>
    <x v="9"/>
    <n v="487.3"/>
    <n v="6"/>
    <n v="0.01"/>
    <n v="46.7"/>
    <x v="1"/>
    <x v="0"/>
    <x v="10"/>
    <x v="1"/>
    <x v="188"/>
    <d v="2023-12-05T00:00:00"/>
    <x v="1"/>
    <x v="4"/>
    <n v="6"/>
  </r>
  <r>
    <n v="207"/>
    <s v="Michael Allen"/>
    <s v="First Class"/>
    <x v="0"/>
    <n v="236.02"/>
    <n v="8"/>
    <n v="0.46"/>
    <n v="37.49"/>
    <x v="2"/>
    <x v="0"/>
    <x v="1"/>
    <x v="0"/>
    <x v="141"/>
    <d v="2023-05-18T00:00:00"/>
    <x v="1"/>
    <x v="2"/>
    <n v="3"/>
  </r>
  <r>
    <n v="208"/>
    <s v="Lisa Hanna"/>
    <s v="First Class"/>
    <x v="9"/>
    <n v="151.93"/>
    <n v="3"/>
    <n v="0.08"/>
    <n v="25.87"/>
    <x v="0"/>
    <x v="3"/>
    <x v="9"/>
    <x v="2"/>
    <x v="189"/>
    <d v="2023-05-28T00:00:00"/>
    <x v="1"/>
    <x v="4"/>
    <n v="4"/>
  </r>
  <r>
    <n v="209"/>
    <s v="William Fry"/>
    <s v="Same Day"/>
    <x v="9"/>
    <n v="7"/>
    <n v="3"/>
    <n v="0.15"/>
    <n v="1.78"/>
    <x v="0"/>
    <x v="2"/>
    <x v="6"/>
    <x v="0"/>
    <x v="190"/>
    <d v="2022-01-13T00:00:00"/>
    <x v="2"/>
    <x v="4"/>
    <n v="6"/>
  </r>
  <r>
    <n v="210"/>
    <s v="Jenna Myers"/>
    <s v="Standard Class"/>
    <x v="4"/>
    <n v="441"/>
    <n v="4"/>
    <n v="0.1"/>
    <n v="53.38"/>
    <x v="1"/>
    <x v="1"/>
    <x v="2"/>
    <x v="1"/>
    <x v="191"/>
    <d v="2023-12-31T00:00:00"/>
    <x v="1"/>
    <x v="6"/>
    <n v="8"/>
  </r>
  <r>
    <n v="211"/>
    <s v="Katelyn Meyers"/>
    <s v="Standard Class"/>
    <x v="9"/>
    <n v="499.94"/>
    <n v="9"/>
    <n v="0.46"/>
    <n v="31.02"/>
    <x v="0"/>
    <x v="0"/>
    <x v="0"/>
    <x v="0"/>
    <x v="192"/>
    <d v="2023-11-12T00:00:00"/>
    <x v="1"/>
    <x v="10"/>
    <n v="2"/>
  </r>
  <r>
    <n v="212"/>
    <s v="Matthew Cooper"/>
    <s v="First Class"/>
    <x v="1"/>
    <n v="233.94"/>
    <n v="7"/>
    <n v="0.47"/>
    <n v="28.92"/>
    <x v="2"/>
    <x v="0"/>
    <x v="7"/>
    <x v="0"/>
    <x v="193"/>
    <d v="2024-10-28T00:00:00"/>
    <x v="0"/>
    <x v="4"/>
    <n v="10"/>
  </r>
  <r>
    <n v="213"/>
    <s v="Tonya Nelson"/>
    <s v="Same Day"/>
    <x v="8"/>
    <n v="442.07"/>
    <n v="2"/>
    <n v="0.34"/>
    <n v="43.89"/>
    <x v="1"/>
    <x v="3"/>
    <x v="10"/>
    <x v="1"/>
    <x v="194"/>
    <d v="2023-10-05T00:00:00"/>
    <x v="1"/>
    <x v="6"/>
    <n v="5"/>
  </r>
  <r>
    <n v="214"/>
    <s v="Brenda Cherry"/>
    <s v="Same Day"/>
    <x v="0"/>
    <n v="128.78"/>
    <n v="4"/>
    <n v="0.09"/>
    <n v="12.32"/>
    <x v="1"/>
    <x v="0"/>
    <x v="2"/>
    <x v="1"/>
    <x v="45"/>
    <d v="2024-11-08T00:00:00"/>
    <x v="0"/>
    <x v="3"/>
    <n v="1"/>
  </r>
  <r>
    <n v="215"/>
    <s v="Kayla Roberts"/>
    <s v="First Class"/>
    <x v="6"/>
    <n v="259.55"/>
    <n v="2"/>
    <n v="0.44"/>
    <n v="42.66"/>
    <x v="0"/>
    <x v="2"/>
    <x v="10"/>
    <x v="1"/>
    <x v="195"/>
    <d v="2024-12-03T00:00:00"/>
    <x v="0"/>
    <x v="2"/>
    <n v="1"/>
  </r>
  <r>
    <n v="216"/>
    <s v="Zachary Atkinson"/>
    <s v="Standard Class"/>
    <x v="6"/>
    <n v="350.08"/>
    <n v="2"/>
    <n v="0.23"/>
    <n v="33.92"/>
    <x v="0"/>
    <x v="3"/>
    <x v="7"/>
    <x v="0"/>
    <x v="196"/>
    <d v="2024-09-19T00:00:00"/>
    <x v="0"/>
    <x v="1"/>
    <n v="4"/>
  </r>
  <r>
    <n v="217"/>
    <s v="Mr. Jacob Baker DDS"/>
    <s v="Standard Class"/>
    <x v="3"/>
    <n v="382.76"/>
    <n v="9"/>
    <n v="0.46"/>
    <n v="39.130000000000003"/>
    <x v="0"/>
    <x v="0"/>
    <x v="10"/>
    <x v="1"/>
    <x v="197"/>
    <d v="2023-05-31T00:00:00"/>
    <x v="1"/>
    <x v="8"/>
    <n v="5"/>
  </r>
  <r>
    <n v="218"/>
    <s v="Tammy Melton"/>
    <s v="Same Day"/>
    <x v="7"/>
    <n v="418.26"/>
    <n v="6"/>
    <n v="0.48"/>
    <n v="19.14"/>
    <x v="0"/>
    <x v="3"/>
    <x v="6"/>
    <x v="0"/>
    <x v="198"/>
    <d v="2024-06-25T00:00:00"/>
    <x v="0"/>
    <x v="5"/>
    <n v="8"/>
  </r>
  <r>
    <n v="219"/>
    <s v="Cynthia Duncan"/>
    <s v="Standard Class"/>
    <x v="0"/>
    <n v="440.62"/>
    <n v="6"/>
    <n v="0.33"/>
    <n v="36.770000000000003"/>
    <x v="2"/>
    <x v="2"/>
    <x v="6"/>
    <x v="0"/>
    <x v="199"/>
    <d v="2022-09-06T00:00:00"/>
    <x v="2"/>
    <x v="7"/>
    <n v="10"/>
  </r>
  <r>
    <n v="220"/>
    <s v="Daniel Barnett"/>
    <s v="Second Class"/>
    <x v="8"/>
    <n v="165.55"/>
    <n v="10"/>
    <n v="0.28000000000000003"/>
    <n v="7.89"/>
    <x v="1"/>
    <x v="1"/>
    <x v="4"/>
    <x v="1"/>
    <x v="200"/>
    <d v="2022-02-16T00:00:00"/>
    <x v="2"/>
    <x v="4"/>
    <n v="3"/>
  </r>
  <r>
    <n v="221"/>
    <s v="Jessica Moore"/>
    <s v="Standard Class"/>
    <x v="4"/>
    <n v="347.3"/>
    <n v="1"/>
    <n v="0.22"/>
    <n v="15.82"/>
    <x v="2"/>
    <x v="3"/>
    <x v="3"/>
    <x v="2"/>
    <x v="201"/>
    <d v="2022-12-09T00:00:00"/>
    <x v="2"/>
    <x v="7"/>
    <n v="2"/>
  </r>
  <r>
    <n v="222"/>
    <s v="Nicholas Lucero"/>
    <s v="Standard Class"/>
    <x v="8"/>
    <n v="162.76"/>
    <n v="5"/>
    <n v="0.06"/>
    <n v="45.41"/>
    <x v="0"/>
    <x v="1"/>
    <x v="6"/>
    <x v="0"/>
    <x v="202"/>
    <d v="2024-09-27T00:00:00"/>
    <x v="0"/>
    <x v="4"/>
    <n v="6"/>
  </r>
  <r>
    <n v="223"/>
    <s v="Matthew Griffin"/>
    <s v="Same Day"/>
    <x v="0"/>
    <n v="74.010000000000005"/>
    <n v="5"/>
    <n v="0.39"/>
    <n v="3.95"/>
    <x v="1"/>
    <x v="3"/>
    <x v="8"/>
    <x v="2"/>
    <x v="57"/>
    <d v="2022-08-26T00:00:00"/>
    <x v="2"/>
    <x v="9"/>
    <n v="6"/>
  </r>
  <r>
    <n v="224"/>
    <s v="Breanna Harris"/>
    <s v="First Class"/>
    <x v="0"/>
    <n v="400.67"/>
    <n v="4"/>
    <n v="0.24"/>
    <n v="37.28"/>
    <x v="0"/>
    <x v="2"/>
    <x v="3"/>
    <x v="2"/>
    <x v="203"/>
    <d v="2024-04-05T00:00:00"/>
    <x v="0"/>
    <x v="10"/>
    <n v="1"/>
  </r>
  <r>
    <n v="225"/>
    <s v="Elizabeth Johnson"/>
    <s v="First Class"/>
    <x v="0"/>
    <n v="456.29"/>
    <n v="9"/>
    <n v="0.01"/>
    <n v="50"/>
    <x v="2"/>
    <x v="3"/>
    <x v="8"/>
    <x v="2"/>
    <x v="204"/>
    <d v="2023-12-26T00:00:00"/>
    <x v="1"/>
    <x v="11"/>
    <n v="7"/>
  </r>
  <r>
    <n v="226"/>
    <s v="Kenneth Silva"/>
    <s v="Standard Class"/>
    <x v="5"/>
    <n v="335.81"/>
    <n v="10"/>
    <n v="0.03"/>
    <n v="83.4"/>
    <x v="0"/>
    <x v="2"/>
    <x v="2"/>
    <x v="1"/>
    <x v="205"/>
    <d v="2022-02-02T00:00:00"/>
    <x v="2"/>
    <x v="8"/>
    <n v="1"/>
  </r>
  <r>
    <n v="227"/>
    <s v="Amber Johnson"/>
    <s v="Standard Class"/>
    <x v="0"/>
    <n v="362.08"/>
    <n v="5"/>
    <n v="0.1"/>
    <n v="37.92"/>
    <x v="2"/>
    <x v="2"/>
    <x v="5"/>
    <x v="2"/>
    <x v="206"/>
    <d v="2022-07-24T00:00:00"/>
    <x v="2"/>
    <x v="9"/>
    <n v="9"/>
  </r>
  <r>
    <n v="228"/>
    <s v="Mitchell Goodman"/>
    <s v="First Class"/>
    <x v="0"/>
    <n v="146.30000000000001"/>
    <n v="9"/>
    <n v="0.22"/>
    <n v="18.43"/>
    <x v="2"/>
    <x v="3"/>
    <x v="8"/>
    <x v="2"/>
    <x v="207"/>
    <d v="2022-05-02T00:00:00"/>
    <x v="2"/>
    <x v="7"/>
    <n v="2"/>
  </r>
  <r>
    <n v="229"/>
    <s v="Tara French"/>
    <s v="First Class"/>
    <x v="6"/>
    <n v="298.51"/>
    <n v="8"/>
    <n v="0.08"/>
    <n v="42.22"/>
    <x v="0"/>
    <x v="0"/>
    <x v="6"/>
    <x v="0"/>
    <x v="208"/>
    <d v="2024-09-08T00:00:00"/>
    <x v="0"/>
    <x v="1"/>
    <n v="5"/>
  </r>
  <r>
    <n v="230"/>
    <s v="Victoria Carter MD"/>
    <s v="Standard Class"/>
    <x v="5"/>
    <n v="255.25"/>
    <n v="7"/>
    <n v="0.33"/>
    <n v="22.32"/>
    <x v="2"/>
    <x v="0"/>
    <x v="6"/>
    <x v="0"/>
    <x v="209"/>
    <d v="2023-03-28T00:00:00"/>
    <x v="1"/>
    <x v="7"/>
    <n v="10"/>
  </r>
  <r>
    <n v="231"/>
    <s v="Justin Jarvis"/>
    <s v="Standard Class"/>
    <x v="4"/>
    <n v="424.6"/>
    <n v="3"/>
    <n v="0.04"/>
    <n v="40.53"/>
    <x v="0"/>
    <x v="2"/>
    <x v="8"/>
    <x v="2"/>
    <x v="210"/>
    <d v="2022-05-07T00:00:00"/>
    <x v="2"/>
    <x v="2"/>
    <n v="9"/>
  </r>
  <r>
    <n v="232"/>
    <s v="Kyle Villanueva"/>
    <s v="Same Day"/>
    <x v="7"/>
    <n v="35.67"/>
    <n v="10"/>
    <n v="0.28000000000000003"/>
    <n v="3.48"/>
    <x v="1"/>
    <x v="3"/>
    <x v="11"/>
    <x v="1"/>
    <x v="211"/>
    <d v="2022-11-09T00:00:00"/>
    <x v="2"/>
    <x v="7"/>
    <n v="7"/>
  </r>
  <r>
    <n v="233"/>
    <s v="Jennifer Mckinney"/>
    <s v="Standard Class"/>
    <x v="3"/>
    <n v="88.98"/>
    <n v="7"/>
    <n v="0.37"/>
    <n v="7.06"/>
    <x v="2"/>
    <x v="1"/>
    <x v="0"/>
    <x v="0"/>
    <x v="212"/>
    <d v="2024-10-13T00:00:00"/>
    <x v="0"/>
    <x v="11"/>
    <n v="5"/>
  </r>
  <r>
    <n v="234"/>
    <s v="Jerry Michael"/>
    <s v="Standard Class"/>
    <x v="9"/>
    <n v="311.58999999999997"/>
    <n v="9"/>
    <n v="7.0000000000000007E-2"/>
    <n v="29.53"/>
    <x v="0"/>
    <x v="2"/>
    <x v="2"/>
    <x v="1"/>
    <x v="213"/>
    <d v="2023-02-27T00:00:00"/>
    <x v="1"/>
    <x v="1"/>
    <n v="2"/>
  </r>
  <r>
    <n v="235"/>
    <s v="Danielle Willis"/>
    <s v="Standard Class"/>
    <x v="4"/>
    <n v="33.549999999999997"/>
    <n v="6"/>
    <n v="0.13"/>
    <n v="8.4700000000000006"/>
    <x v="1"/>
    <x v="1"/>
    <x v="11"/>
    <x v="1"/>
    <x v="214"/>
    <d v="2024-11-11T00:00:00"/>
    <x v="0"/>
    <x v="9"/>
    <n v="3"/>
  </r>
  <r>
    <n v="236"/>
    <s v="Brenda King"/>
    <s v="Same Day"/>
    <x v="5"/>
    <n v="493.92"/>
    <n v="3"/>
    <n v="0.47"/>
    <n v="20.84"/>
    <x v="0"/>
    <x v="0"/>
    <x v="0"/>
    <x v="0"/>
    <x v="84"/>
    <d v="2022-06-15T00:00:00"/>
    <x v="2"/>
    <x v="2"/>
    <n v="6"/>
  </r>
  <r>
    <n v="237"/>
    <s v="Alexander Sheppard"/>
    <s v="Second Class"/>
    <x v="8"/>
    <n v="195.47"/>
    <n v="4"/>
    <n v="0.15"/>
    <n v="41.76"/>
    <x v="2"/>
    <x v="2"/>
    <x v="10"/>
    <x v="1"/>
    <x v="215"/>
    <d v="2023-03-04T00:00:00"/>
    <x v="1"/>
    <x v="5"/>
    <n v="8"/>
  </r>
  <r>
    <n v="238"/>
    <s v="Tiffany Bush"/>
    <s v="First Class"/>
    <x v="9"/>
    <n v="320.58"/>
    <n v="5"/>
    <n v="0.45"/>
    <n v="28.33"/>
    <x v="2"/>
    <x v="2"/>
    <x v="0"/>
    <x v="0"/>
    <x v="156"/>
    <d v="2022-04-29T00:00:00"/>
    <x v="2"/>
    <x v="0"/>
    <n v="9"/>
  </r>
  <r>
    <n v="239"/>
    <s v="Seth Kane"/>
    <s v="First Class"/>
    <x v="6"/>
    <n v="299.89"/>
    <n v="1"/>
    <n v="0.47"/>
    <n v="13.98"/>
    <x v="0"/>
    <x v="2"/>
    <x v="9"/>
    <x v="2"/>
    <x v="216"/>
    <d v="2022-03-19T00:00:00"/>
    <x v="2"/>
    <x v="6"/>
    <n v="5"/>
  </r>
  <r>
    <n v="240"/>
    <s v="Monique Sanders"/>
    <s v="Same Day"/>
    <x v="3"/>
    <n v="164.52"/>
    <n v="4"/>
    <n v="0.47"/>
    <n v="18.7"/>
    <x v="0"/>
    <x v="0"/>
    <x v="1"/>
    <x v="0"/>
    <x v="209"/>
    <d v="2023-03-23T00:00:00"/>
    <x v="1"/>
    <x v="5"/>
    <n v="5"/>
  </r>
  <r>
    <n v="241"/>
    <s v="Danielle May"/>
    <s v="First Class"/>
    <x v="5"/>
    <n v="260.52999999999997"/>
    <n v="7"/>
    <n v="0.36"/>
    <n v="20.48"/>
    <x v="1"/>
    <x v="2"/>
    <x v="8"/>
    <x v="2"/>
    <x v="217"/>
    <d v="2025-01-01T00:00:00"/>
    <x v="0"/>
    <x v="5"/>
    <n v="9"/>
  </r>
  <r>
    <n v="242"/>
    <s v="Tracy Reese"/>
    <s v="Standard Class"/>
    <x v="2"/>
    <n v="451.44"/>
    <n v="2"/>
    <n v="0.28999999999999998"/>
    <n v="83.58"/>
    <x v="1"/>
    <x v="1"/>
    <x v="4"/>
    <x v="1"/>
    <x v="218"/>
    <d v="2024-05-17T00:00:00"/>
    <x v="0"/>
    <x v="10"/>
    <n v="5"/>
  </r>
  <r>
    <n v="243"/>
    <s v="Gail Torres"/>
    <s v="Standard Class"/>
    <x v="5"/>
    <n v="439.95"/>
    <n v="8"/>
    <n v="0.16"/>
    <n v="47.54"/>
    <x v="2"/>
    <x v="3"/>
    <x v="9"/>
    <x v="2"/>
    <x v="219"/>
    <d v="2024-11-02T00:00:00"/>
    <x v="0"/>
    <x v="10"/>
    <n v="6"/>
  </r>
  <r>
    <n v="244"/>
    <s v="Stanley Hubbard"/>
    <s v="Second Class"/>
    <x v="2"/>
    <n v="77.2"/>
    <n v="4"/>
    <n v="0.06"/>
    <n v="9.77"/>
    <x v="1"/>
    <x v="2"/>
    <x v="8"/>
    <x v="2"/>
    <x v="220"/>
    <d v="2023-07-25T00:00:00"/>
    <x v="1"/>
    <x v="8"/>
    <n v="10"/>
  </r>
  <r>
    <n v="245"/>
    <s v="Collin Shaw"/>
    <s v="Same Day"/>
    <x v="7"/>
    <n v="50.6"/>
    <n v="10"/>
    <n v="0.24"/>
    <n v="3.48"/>
    <x v="0"/>
    <x v="2"/>
    <x v="1"/>
    <x v="0"/>
    <x v="221"/>
    <d v="2024-12-08T00:00:00"/>
    <x v="0"/>
    <x v="3"/>
    <n v="5"/>
  </r>
  <r>
    <n v="246"/>
    <s v="Joseph Smith"/>
    <s v="First Class"/>
    <x v="2"/>
    <n v="200.14"/>
    <n v="7"/>
    <n v="0.46"/>
    <n v="11.99"/>
    <x v="1"/>
    <x v="3"/>
    <x v="10"/>
    <x v="1"/>
    <x v="114"/>
    <d v="2022-07-07T00:00:00"/>
    <x v="2"/>
    <x v="8"/>
    <n v="3"/>
  </r>
  <r>
    <n v="247"/>
    <s v="Douglas Murphy"/>
    <s v="Second Class"/>
    <x v="6"/>
    <n v="278.26"/>
    <n v="9"/>
    <n v="0.47"/>
    <n v="27.68"/>
    <x v="1"/>
    <x v="0"/>
    <x v="10"/>
    <x v="1"/>
    <x v="222"/>
    <d v="2022-03-31T00:00:00"/>
    <x v="2"/>
    <x v="0"/>
    <n v="9"/>
  </r>
  <r>
    <n v="248"/>
    <s v="Teresa Higgins"/>
    <s v="First Class"/>
    <x v="5"/>
    <n v="471.85"/>
    <n v="2"/>
    <n v="0.35"/>
    <n v="86.97"/>
    <x v="2"/>
    <x v="0"/>
    <x v="10"/>
    <x v="1"/>
    <x v="116"/>
    <d v="2023-02-02T00:00:00"/>
    <x v="1"/>
    <x v="1"/>
    <n v="8"/>
  </r>
  <r>
    <n v="249"/>
    <s v="Lori Park"/>
    <s v="First Class"/>
    <x v="5"/>
    <n v="329.6"/>
    <n v="3"/>
    <n v="0.34"/>
    <n v="39.79"/>
    <x v="1"/>
    <x v="3"/>
    <x v="1"/>
    <x v="0"/>
    <x v="223"/>
    <d v="2024-02-10T00:00:00"/>
    <x v="0"/>
    <x v="10"/>
    <n v="2"/>
  </r>
  <r>
    <n v="250"/>
    <s v="John Carey"/>
    <s v="Same Day"/>
    <x v="2"/>
    <n v="462.71"/>
    <n v="6"/>
    <n v="0.33"/>
    <n v="90.21"/>
    <x v="0"/>
    <x v="1"/>
    <x v="10"/>
    <x v="1"/>
    <x v="224"/>
    <d v="2022-09-08T00:00:00"/>
    <x v="2"/>
    <x v="1"/>
    <n v="10"/>
  </r>
  <r>
    <n v="251"/>
    <s v="Bridget Burke"/>
    <s v="Same Day"/>
    <x v="9"/>
    <n v="208.87"/>
    <n v="5"/>
    <n v="0.23"/>
    <n v="10.76"/>
    <x v="0"/>
    <x v="0"/>
    <x v="1"/>
    <x v="0"/>
    <x v="225"/>
    <d v="2023-03-31T00:00:00"/>
    <x v="1"/>
    <x v="6"/>
    <n v="3"/>
  </r>
  <r>
    <n v="252"/>
    <s v="Dennis Perkins"/>
    <s v="Same Day"/>
    <x v="0"/>
    <n v="361.51"/>
    <n v="2"/>
    <n v="0.46"/>
    <n v="41.37"/>
    <x v="0"/>
    <x v="1"/>
    <x v="9"/>
    <x v="2"/>
    <x v="226"/>
    <d v="2022-03-29T00:00:00"/>
    <x v="2"/>
    <x v="10"/>
    <n v="6"/>
  </r>
  <r>
    <n v="253"/>
    <s v="Jacqueline Bullock"/>
    <s v="Second Class"/>
    <x v="1"/>
    <n v="111.37"/>
    <n v="8"/>
    <n v="0.31"/>
    <n v="19.059999999999999"/>
    <x v="0"/>
    <x v="1"/>
    <x v="5"/>
    <x v="2"/>
    <x v="227"/>
    <d v="2022-06-24T00:00:00"/>
    <x v="2"/>
    <x v="6"/>
    <n v="6"/>
  </r>
  <r>
    <n v="254"/>
    <s v="Christopher Velasquez"/>
    <s v="Second Class"/>
    <x v="7"/>
    <n v="25.84"/>
    <n v="2"/>
    <n v="0.44"/>
    <n v="1.35"/>
    <x v="1"/>
    <x v="3"/>
    <x v="10"/>
    <x v="1"/>
    <x v="228"/>
    <d v="2022-07-14T00:00:00"/>
    <x v="2"/>
    <x v="3"/>
    <n v="2"/>
  </r>
  <r>
    <n v="255"/>
    <s v="Robert Frederick"/>
    <s v="Standard Class"/>
    <x v="4"/>
    <n v="369.27"/>
    <n v="5"/>
    <n v="0.04"/>
    <n v="93.62"/>
    <x v="0"/>
    <x v="0"/>
    <x v="3"/>
    <x v="2"/>
    <x v="229"/>
    <d v="2024-03-26T00:00:00"/>
    <x v="0"/>
    <x v="4"/>
    <n v="9"/>
  </r>
  <r>
    <n v="256"/>
    <s v="Jeremy Woodward"/>
    <s v="Second Class"/>
    <x v="2"/>
    <n v="331.36"/>
    <n v="10"/>
    <n v="0.41"/>
    <n v="10.81"/>
    <x v="2"/>
    <x v="2"/>
    <x v="11"/>
    <x v="1"/>
    <x v="230"/>
    <d v="2024-12-06T00:00:00"/>
    <x v="0"/>
    <x v="2"/>
    <n v="5"/>
  </r>
  <r>
    <n v="257"/>
    <s v="Todd George"/>
    <s v="Second Class"/>
    <x v="6"/>
    <n v="432.66"/>
    <n v="7"/>
    <n v="0.14000000000000001"/>
    <n v="25.69"/>
    <x v="1"/>
    <x v="1"/>
    <x v="8"/>
    <x v="2"/>
    <x v="163"/>
    <d v="2022-11-15T00:00:00"/>
    <x v="2"/>
    <x v="9"/>
    <n v="5"/>
  </r>
  <r>
    <n v="258"/>
    <s v="Dennis Bowman"/>
    <s v="Same Day"/>
    <x v="2"/>
    <n v="235.24"/>
    <n v="6"/>
    <n v="0.12"/>
    <n v="31.6"/>
    <x v="2"/>
    <x v="3"/>
    <x v="0"/>
    <x v="0"/>
    <x v="231"/>
    <d v="2023-09-05T00:00:00"/>
    <x v="1"/>
    <x v="8"/>
    <n v="10"/>
  </r>
  <r>
    <n v="259"/>
    <s v="Jennifer Barnett"/>
    <s v="Standard Class"/>
    <x v="5"/>
    <n v="262.08999999999997"/>
    <n v="7"/>
    <n v="0.42"/>
    <n v="24.44"/>
    <x v="1"/>
    <x v="1"/>
    <x v="10"/>
    <x v="1"/>
    <x v="160"/>
    <d v="2022-05-05T00:00:00"/>
    <x v="2"/>
    <x v="0"/>
    <n v="3"/>
  </r>
  <r>
    <n v="260"/>
    <s v="David Olsen"/>
    <s v="First Class"/>
    <x v="7"/>
    <n v="211.56"/>
    <n v="4"/>
    <n v="0.44"/>
    <n v="33.020000000000003"/>
    <x v="2"/>
    <x v="1"/>
    <x v="9"/>
    <x v="2"/>
    <x v="161"/>
    <d v="2022-09-27T00:00:00"/>
    <x v="2"/>
    <x v="10"/>
    <n v="4"/>
  </r>
  <r>
    <n v="261"/>
    <s v="Lindsey Chavez"/>
    <s v="Same Day"/>
    <x v="4"/>
    <n v="421.95"/>
    <n v="7"/>
    <n v="0.19"/>
    <n v="89.74"/>
    <x v="1"/>
    <x v="2"/>
    <x v="5"/>
    <x v="2"/>
    <x v="195"/>
    <d v="2024-12-08T00:00:00"/>
    <x v="0"/>
    <x v="10"/>
    <n v="6"/>
  </r>
  <r>
    <n v="262"/>
    <s v="John Taylor"/>
    <s v="First Class"/>
    <x v="5"/>
    <n v="330.37"/>
    <n v="10"/>
    <n v="0.06"/>
    <n v="66.28"/>
    <x v="1"/>
    <x v="2"/>
    <x v="4"/>
    <x v="1"/>
    <x v="232"/>
    <d v="2023-09-09T00:00:00"/>
    <x v="1"/>
    <x v="7"/>
    <n v="9"/>
  </r>
  <r>
    <n v="263"/>
    <s v="Stephanie Palmer"/>
    <s v="Standard Class"/>
    <x v="1"/>
    <n v="451.74"/>
    <n v="8"/>
    <n v="0.46"/>
    <n v="20.5"/>
    <x v="2"/>
    <x v="1"/>
    <x v="1"/>
    <x v="0"/>
    <x v="233"/>
    <d v="2022-03-26T00:00:00"/>
    <x v="2"/>
    <x v="9"/>
    <n v="6"/>
  </r>
  <r>
    <n v="264"/>
    <s v="Kevin Johnson"/>
    <s v="Same Day"/>
    <x v="3"/>
    <n v="273.99"/>
    <n v="10"/>
    <n v="0.22"/>
    <n v="42.05"/>
    <x v="1"/>
    <x v="1"/>
    <x v="3"/>
    <x v="2"/>
    <x v="234"/>
    <d v="2024-07-27T00:00:00"/>
    <x v="0"/>
    <x v="3"/>
    <n v="3"/>
  </r>
  <r>
    <n v="265"/>
    <s v="Mark Norman"/>
    <s v="Standard Class"/>
    <x v="7"/>
    <n v="355.55"/>
    <n v="8"/>
    <n v="0.09"/>
    <n v="19.72"/>
    <x v="2"/>
    <x v="3"/>
    <x v="11"/>
    <x v="1"/>
    <x v="235"/>
    <d v="2023-04-25T00:00:00"/>
    <x v="1"/>
    <x v="0"/>
    <n v="6"/>
  </r>
  <r>
    <n v="266"/>
    <s v="Megan Lang"/>
    <s v="First Class"/>
    <x v="9"/>
    <n v="120.38"/>
    <n v="8"/>
    <n v="0.05"/>
    <n v="21.48"/>
    <x v="2"/>
    <x v="3"/>
    <x v="7"/>
    <x v="0"/>
    <x v="236"/>
    <d v="2023-03-17T00:00:00"/>
    <x v="1"/>
    <x v="3"/>
    <n v="2"/>
  </r>
  <r>
    <n v="267"/>
    <s v="Lauren Johnson"/>
    <s v="First Class"/>
    <x v="1"/>
    <n v="160.01"/>
    <n v="5"/>
    <n v="0.39"/>
    <n v="25.48"/>
    <x v="1"/>
    <x v="3"/>
    <x v="11"/>
    <x v="1"/>
    <x v="237"/>
    <d v="2025-01-01T00:00:00"/>
    <x v="0"/>
    <x v="2"/>
    <n v="5"/>
  </r>
  <r>
    <n v="268"/>
    <s v="Patricia Brown"/>
    <s v="First Class"/>
    <x v="8"/>
    <n v="376.05"/>
    <n v="1"/>
    <n v="0.28999999999999998"/>
    <n v="65.14"/>
    <x v="1"/>
    <x v="1"/>
    <x v="3"/>
    <x v="2"/>
    <x v="238"/>
    <d v="2024-10-14T00:00:00"/>
    <x v="0"/>
    <x v="3"/>
    <n v="9"/>
  </r>
  <r>
    <n v="269"/>
    <s v="Angela Griffith"/>
    <s v="Second Class"/>
    <x v="2"/>
    <n v="384.18"/>
    <n v="6"/>
    <n v="0.09"/>
    <n v="50.57"/>
    <x v="0"/>
    <x v="2"/>
    <x v="6"/>
    <x v="0"/>
    <x v="239"/>
    <d v="2023-04-15T00:00:00"/>
    <x v="1"/>
    <x v="8"/>
    <n v="2"/>
  </r>
  <r>
    <n v="270"/>
    <s v="Christopher Walton"/>
    <s v="First Class"/>
    <x v="0"/>
    <n v="68.2"/>
    <n v="5"/>
    <n v="0.27"/>
    <n v="11.85"/>
    <x v="0"/>
    <x v="3"/>
    <x v="1"/>
    <x v="0"/>
    <x v="240"/>
    <d v="2022-09-08T00:00:00"/>
    <x v="2"/>
    <x v="2"/>
    <n v="2"/>
  </r>
  <r>
    <n v="271"/>
    <s v="Sean Marquez"/>
    <s v="First Class"/>
    <x v="8"/>
    <n v="69.489999999999995"/>
    <n v="10"/>
    <n v="0.04"/>
    <n v="11.35"/>
    <x v="1"/>
    <x v="1"/>
    <x v="0"/>
    <x v="0"/>
    <x v="241"/>
    <d v="2023-06-18T00:00:00"/>
    <x v="1"/>
    <x v="0"/>
    <n v="7"/>
  </r>
  <r>
    <n v="272"/>
    <s v="Julie Pittman"/>
    <s v="Standard Class"/>
    <x v="0"/>
    <n v="466.1"/>
    <n v="10"/>
    <n v="0.34"/>
    <n v="48.95"/>
    <x v="2"/>
    <x v="0"/>
    <x v="8"/>
    <x v="2"/>
    <x v="242"/>
    <d v="2023-11-27T00:00:00"/>
    <x v="1"/>
    <x v="4"/>
    <n v="3"/>
  </r>
  <r>
    <n v="273"/>
    <s v="Cassandra Gallegos"/>
    <s v="First Class"/>
    <x v="2"/>
    <n v="75.17"/>
    <n v="4"/>
    <n v="0"/>
    <n v="7.1"/>
    <x v="1"/>
    <x v="1"/>
    <x v="1"/>
    <x v="0"/>
    <x v="243"/>
    <d v="2024-11-03T00:00:00"/>
    <x v="0"/>
    <x v="9"/>
    <n v="8"/>
  </r>
  <r>
    <n v="274"/>
    <s v="Michael Sanders"/>
    <s v="Standard Class"/>
    <x v="0"/>
    <n v="260.68"/>
    <n v="1"/>
    <n v="0.34"/>
    <n v="12.18"/>
    <x v="1"/>
    <x v="1"/>
    <x v="5"/>
    <x v="2"/>
    <x v="203"/>
    <d v="2024-04-05T00:00:00"/>
    <x v="0"/>
    <x v="5"/>
    <n v="1"/>
  </r>
  <r>
    <n v="275"/>
    <s v="Matthew Brennan"/>
    <s v="Same Day"/>
    <x v="6"/>
    <n v="487.78"/>
    <n v="4"/>
    <n v="0.01"/>
    <n v="84.88"/>
    <x v="1"/>
    <x v="2"/>
    <x v="9"/>
    <x v="2"/>
    <x v="244"/>
    <d v="2023-10-20T00:00:00"/>
    <x v="1"/>
    <x v="1"/>
    <n v="1"/>
  </r>
  <r>
    <n v="276"/>
    <s v="Lisa Graham"/>
    <s v="First Class"/>
    <x v="8"/>
    <n v="271.05"/>
    <n v="8"/>
    <n v="0.11"/>
    <n v="18.55"/>
    <x v="0"/>
    <x v="2"/>
    <x v="9"/>
    <x v="2"/>
    <x v="245"/>
    <d v="2024-05-16T00:00:00"/>
    <x v="0"/>
    <x v="8"/>
    <n v="5"/>
  </r>
  <r>
    <n v="277"/>
    <s v="Ms. Stephanie Huber"/>
    <s v="First Class"/>
    <x v="6"/>
    <n v="19.71"/>
    <n v="4"/>
    <n v="0.46"/>
    <n v="3.08"/>
    <x v="0"/>
    <x v="2"/>
    <x v="8"/>
    <x v="2"/>
    <x v="246"/>
    <d v="2023-07-09T00:00:00"/>
    <x v="1"/>
    <x v="3"/>
    <n v="2"/>
  </r>
  <r>
    <n v="278"/>
    <s v="Robert Bates"/>
    <s v="Second Class"/>
    <x v="5"/>
    <n v="442.64"/>
    <n v="7"/>
    <n v="0.16"/>
    <n v="81.819999999999993"/>
    <x v="0"/>
    <x v="0"/>
    <x v="3"/>
    <x v="2"/>
    <x v="247"/>
    <d v="2022-10-28T00:00:00"/>
    <x v="2"/>
    <x v="5"/>
    <n v="4"/>
  </r>
  <r>
    <n v="279"/>
    <s v="James Quinn MD"/>
    <s v="Standard Class"/>
    <x v="9"/>
    <n v="153.15"/>
    <n v="5"/>
    <n v="0.35"/>
    <n v="26.86"/>
    <x v="1"/>
    <x v="0"/>
    <x v="4"/>
    <x v="1"/>
    <x v="204"/>
    <d v="2023-12-25T00:00:00"/>
    <x v="1"/>
    <x v="7"/>
    <n v="6"/>
  </r>
  <r>
    <n v="280"/>
    <s v="Brent Torres"/>
    <s v="Second Class"/>
    <x v="1"/>
    <n v="155.99"/>
    <n v="5"/>
    <n v="0.37"/>
    <n v="15.51"/>
    <x v="2"/>
    <x v="0"/>
    <x v="11"/>
    <x v="1"/>
    <x v="248"/>
    <d v="2022-06-01T00:00:00"/>
    <x v="2"/>
    <x v="1"/>
    <n v="3"/>
  </r>
  <r>
    <n v="281"/>
    <s v="Joshua Little"/>
    <s v="First Class"/>
    <x v="5"/>
    <n v="82.13"/>
    <n v="4"/>
    <n v="0.36"/>
    <n v="5.27"/>
    <x v="2"/>
    <x v="1"/>
    <x v="7"/>
    <x v="0"/>
    <x v="88"/>
    <d v="2022-02-23T00:00:00"/>
    <x v="2"/>
    <x v="3"/>
    <n v="5"/>
  </r>
  <r>
    <n v="282"/>
    <s v="Casey Ritter"/>
    <s v="Standard Class"/>
    <x v="8"/>
    <n v="140.24"/>
    <n v="9"/>
    <n v="0.22"/>
    <n v="26.72"/>
    <x v="0"/>
    <x v="1"/>
    <x v="5"/>
    <x v="2"/>
    <x v="249"/>
    <d v="2024-03-26T00:00:00"/>
    <x v="0"/>
    <x v="4"/>
    <n v="10"/>
  </r>
  <r>
    <n v="283"/>
    <s v="Jessica Carpenter"/>
    <s v="Second Class"/>
    <x v="0"/>
    <n v="157.18"/>
    <n v="7"/>
    <n v="0.19"/>
    <n v="15.18"/>
    <x v="1"/>
    <x v="0"/>
    <x v="7"/>
    <x v="0"/>
    <x v="69"/>
    <d v="2022-04-16T00:00:00"/>
    <x v="2"/>
    <x v="8"/>
    <n v="5"/>
  </r>
  <r>
    <n v="284"/>
    <s v="David Beck"/>
    <s v="First Class"/>
    <x v="7"/>
    <n v="465.66"/>
    <n v="2"/>
    <n v="0.22"/>
    <n v="102.56"/>
    <x v="2"/>
    <x v="0"/>
    <x v="0"/>
    <x v="0"/>
    <x v="250"/>
    <d v="2023-08-26T00:00:00"/>
    <x v="1"/>
    <x v="6"/>
    <n v="6"/>
  </r>
  <r>
    <n v="285"/>
    <s v="Deanna Montes"/>
    <s v="Second Class"/>
    <x v="6"/>
    <n v="110.43"/>
    <n v="1"/>
    <n v="0.39"/>
    <n v="11.75"/>
    <x v="2"/>
    <x v="0"/>
    <x v="10"/>
    <x v="1"/>
    <x v="251"/>
    <d v="2022-07-27T00:00:00"/>
    <x v="2"/>
    <x v="2"/>
    <n v="8"/>
  </r>
  <r>
    <n v="286"/>
    <s v="Elizabeth Nelson"/>
    <s v="Standard Class"/>
    <x v="4"/>
    <n v="358.17"/>
    <n v="1"/>
    <n v="0.06"/>
    <n v="23.99"/>
    <x v="1"/>
    <x v="2"/>
    <x v="9"/>
    <x v="2"/>
    <x v="161"/>
    <d v="2022-09-27T00:00:00"/>
    <x v="2"/>
    <x v="6"/>
    <n v="4"/>
  </r>
  <r>
    <n v="287"/>
    <s v="Christopher White"/>
    <s v="First Class"/>
    <x v="9"/>
    <n v="246.16"/>
    <n v="5"/>
    <n v="0.37"/>
    <n v="46.21"/>
    <x v="0"/>
    <x v="0"/>
    <x v="10"/>
    <x v="1"/>
    <x v="252"/>
    <d v="2023-11-16T00:00:00"/>
    <x v="1"/>
    <x v="4"/>
    <n v="5"/>
  </r>
  <r>
    <n v="288"/>
    <s v="Alexis Jones"/>
    <s v="First Class"/>
    <x v="8"/>
    <n v="387.92"/>
    <n v="3"/>
    <n v="0.21"/>
    <n v="75.42"/>
    <x v="0"/>
    <x v="0"/>
    <x v="7"/>
    <x v="0"/>
    <x v="253"/>
    <d v="2022-12-03T00:00:00"/>
    <x v="2"/>
    <x v="7"/>
    <n v="2"/>
  </r>
  <r>
    <n v="289"/>
    <s v="Jill Evans"/>
    <s v="First Class"/>
    <x v="3"/>
    <n v="222.45"/>
    <n v="4"/>
    <n v="0.16"/>
    <n v="42.67"/>
    <x v="1"/>
    <x v="0"/>
    <x v="11"/>
    <x v="1"/>
    <x v="105"/>
    <d v="2022-12-06T00:00:00"/>
    <x v="2"/>
    <x v="6"/>
    <n v="1"/>
  </r>
  <r>
    <n v="290"/>
    <s v="Christopher Bird"/>
    <s v="Same Day"/>
    <x v="4"/>
    <n v="138.27000000000001"/>
    <n v="2"/>
    <n v="0.38"/>
    <n v="4.8499999999999996"/>
    <x v="0"/>
    <x v="3"/>
    <x v="1"/>
    <x v="0"/>
    <x v="254"/>
    <d v="2024-03-05T00:00:00"/>
    <x v="0"/>
    <x v="3"/>
    <n v="4"/>
  </r>
  <r>
    <n v="291"/>
    <s v="Heather Richards"/>
    <s v="Same Day"/>
    <x v="7"/>
    <n v="494.64"/>
    <n v="8"/>
    <n v="0.38"/>
    <n v="85.52"/>
    <x v="1"/>
    <x v="0"/>
    <x v="3"/>
    <x v="2"/>
    <x v="255"/>
    <d v="2023-11-01T00:00:00"/>
    <x v="1"/>
    <x v="3"/>
    <n v="9"/>
  </r>
  <r>
    <n v="292"/>
    <s v="John Calderon"/>
    <s v="Same Day"/>
    <x v="8"/>
    <n v="302.43"/>
    <n v="4"/>
    <n v="0.2"/>
    <n v="16.84"/>
    <x v="0"/>
    <x v="2"/>
    <x v="10"/>
    <x v="1"/>
    <x v="256"/>
    <d v="2023-02-14T00:00:00"/>
    <x v="1"/>
    <x v="9"/>
    <n v="8"/>
  </r>
  <r>
    <n v="293"/>
    <s v="Barbara Alexander"/>
    <s v="Standard Class"/>
    <x v="8"/>
    <n v="252.92"/>
    <n v="6"/>
    <n v="0.06"/>
    <n v="33.22"/>
    <x v="2"/>
    <x v="1"/>
    <x v="3"/>
    <x v="2"/>
    <x v="257"/>
    <d v="2024-07-02T00:00:00"/>
    <x v="0"/>
    <x v="1"/>
    <n v="10"/>
  </r>
  <r>
    <n v="294"/>
    <s v="Erin Davis"/>
    <s v="Standard Class"/>
    <x v="3"/>
    <n v="371.19"/>
    <n v="9"/>
    <n v="0.41"/>
    <n v="11.72"/>
    <x v="0"/>
    <x v="3"/>
    <x v="7"/>
    <x v="0"/>
    <x v="258"/>
    <d v="2022-02-09T00:00:00"/>
    <x v="2"/>
    <x v="4"/>
    <n v="2"/>
  </r>
  <r>
    <n v="295"/>
    <s v="Jodi Diaz"/>
    <s v="Standard Class"/>
    <x v="8"/>
    <n v="13.6"/>
    <n v="1"/>
    <n v="0.39"/>
    <n v="2.2799999999999998"/>
    <x v="2"/>
    <x v="0"/>
    <x v="11"/>
    <x v="1"/>
    <x v="59"/>
    <d v="2024-07-02T00:00:00"/>
    <x v="0"/>
    <x v="0"/>
    <n v="8"/>
  </r>
  <r>
    <n v="296"/>
    <s v="Brian Wade"/>
    <s v="Standard Class"/>
    <x v="3"/>
    <n v="345.3"/>
    <n v="1"/>
    <n v="0.11"/>
    <n v="63.71"/>
    <x v="1"/>
    <x v="1"/>
    <x v="4"/>
    <x v="1"/>
    <x v="259"/>
    <d v="2024-03-18T00:00:00"/>
    <x v="0"/>
    <x v="3"/>
    <n v="6"/>
  </r>
  <r>
    <n v="297"/>
    <s v="John Tran"/>
    <s v="First Class"/>
    <x v="0"/>
    <n v="71.92"/>
    <n v="4"/>
    <n v="0.24"/>
    <n v="8.6300000000000008"/>
    <x v="1"/>
    <x v="1"/>
    <x v="11"/>
    <x v="1"/>
    <x v="260"/>
    <d v="2022-07-23T00:00:00"/>
    <x v="2"/>
    <x v="4"/>
    <n v="6"/>
  </r>
  <r>
    <n v="298"/>
    <s v="Tracy Turner"/>
    <s v="Standard Class"/>
    <x v="0"/>
    <n v="295.55"/>
    <n v="1"/>
    <n v="0.4"/>
    <n v="43.14"/>
    <x v="1"/>
    <x v="2"/>
    <x v="2"/>
    <x v="1"/>
    <x v="261"/>
    <d v="2023-10-20T00:00:00"/>
    <x v="1"/>
    <x v="2"/>
    <n v="3"/>
  </r>
  <r>
    <n v="299"/>
    <s v="Amber Jones"/>
    <s v="Same Day"/>
    <x v="2"/>
    <n v="173.98"/>
    <n v="4"/>
    <n v="0.06"/>
    <n v="42.18"/>
    <x v="1"/>
    <x v="0"/>
    <x v="1"/>
    <x v="0"/>
    <x v="262"/>
    <d v="2022-08-09T00:00:00"/>
    <x v="2"/>
    <x v="5"/>
    <n v="10"/>
  </r>
  <r>
    <n v="300"/>
    <s v="Erin Zavala"/>
    <s v="Same Day"/>
    <x v="6"/>
    <n v="253.56"/>
    <n v="2"/>
    <n v="0.2"/>
    <n v="29.57"/>
    <x v="0"/>
    <x v="1"/>
    <x v="7"/>
    <x v="0"/>
    <x v="263"/>
    <d v="2022-11-17T00:00:00"/>
    <x v="2"/>
    <x v="9"/>
    <n v="9"/>
  </r>
  <r>
    <n v="301"/>
    <s v="Joseph Russell"/>
    <s v="Second Class"/>
    <x v="9"/>
    <n v="317.56"/>
    <n v="5"/>
    <n v="0.09"/>
    <n v="17.88"/>
    <x v="0"/>
    <x v="1"/>
    <x v="7"/>
    <x v="0"/>
    <x v="264"/>
    <d v="2024-12-02T00:00:00"/>
    <x v="0"/>
    <x v="7"/>
    <n v="5"/>
  </r>
  <r>
    <n v="302"/>
    <s v="Tyler Lewis"/>
    <s v="Same Day"/>
    <x v="0"/>
    <n v="345.78"/>
    <n v="7"/>
    <n v="0.13"/>
    <n v="22.94"/>
    <x v="2"/>
    <x v="0"/>
    <x v="6"/>
    <x v="0"/>
    <x v="35"/>
    <d v="2023-04-06T00:00:00"/>
    <x v="1"/>
    <x v="0"/>
    <n v="7"/>
  </r>
  <r>
    <n v="303"/>
    <s v="Donald Johnson"/>
    <s v="Standard Class"/>
    <x v="8"/>
    <n v="424.56"/>
    <n v="3"/>
    <n v="0.1"/>
    <n v="102.49"/>
    <x v="2"/>
    <x v="2"/>
    <x v="0"/>
    <x v="0"/>
    <x v="265"/>
    <d v="2024-10-25T00:00:00"/>
    <x v="0"/>
    <x v="8"/>
    <n v="6"/>
  </r>
  <r>
    <n v="304"/>
    <s v="Jesse Stewart"/>
    <s v="Second Class"/>
    <x v="7"/>
    <n v="88.13"/>
    <n v="9"/>
    <n v="0.41"/>
    <n v="10.77"/>
    <x v="1"/>
    <x v="1"/>
    <x v="9"/>
    <x v="2"/>
    <x v="266"/>
    <d v="2023-05-31T00:00:00"/>
    <x v="1"/>
    <x v="10"/>
    <n v="9"/>
  </r>
  <r>
    <n v="305"/>
    <s v="Antonio Spears"/>
    <s v="First Class"/>
    <x v="8"/>
    <n v="373"/>
    <n v="10"/>
    <n v="0.42"/>
    <n v="14.07"/>
    <x v="2"/>
    <x v="3"/>
    <x v="0"/>
    <x v="0"/>
    <x v="267"/>
    <d v="2024-05-07T00:00:00"/>
    <x v="0"/>
    <x v="4"/>
    <n v="5"/>
  </r>
  <r>
    <n v="306"/>
    <s v="Christina Pierce"/>
    <s v="Standard Class"/>
    <x v="1"/>
    <n v="434.66"/>
    <n v="6"/>
    <n v="0.2"/>
    <n v="93.64"/>
    <x v="2"/>
    <x v="1"/>
    <x v="6"/>
    <x v="0"/>
    <x v="144"/>
    <d v="2023-08-17T00:00:00"/>
    <x v="1"/>
    <x v="3"/>
    <n v="2"/>
  </r>
  <r>
    <n v="307"/>
    <s v="Sharon Buchanan"/>
    <s v="First Class"/>
    <x v="9"/>
    <n v="125.14"/>
    <n v="4"/>
    <n v="0.37"/>
    <n v="23.36"/>
    <x v="1"/>
    <x v="2"/>
    <x v="2"/>
    <x v="1"/>
    <x v="268"/>
    <d v="2023-03-22T00:00:00"/>
    <x v="1"/>
    <x v="8"/>
    <n v="8"/>
  </r>
  <r>
    <n v="308"/>
    <s v="Ryan Knight"/>
    <s v="Same Day"/>
    <x v="3"/>
    <n v="216.52"/>
    <n v="7"/>
    <n v="0.03"/>
    <n v="49.22"/>
    <x v="1"/>
    <x v="1"/>
    <x v="4"/>
    <x v="1"/>
    <x v="221"/>
    <d v="2024-12-04T00:00:00"/>
    <x v="0"/>
    <x v="6"/>
    <n v="1"/>
  </r>
  <r>
    <n v="309"/>
    <s v="Pamela Mcknight"/>
    <s v="Second Class"/>
    <x v="1"/>
    <n v="493.91"/>
    <n v="2"/>
    <n v="0.43"/>
    <n v="74.86"/>
    <x v="1"/>
    <x v="2"/>
    <x v="10"/>
    <x v="1"/>
    <x v="110"/>
    <d v="2024-06-12T00:00:00"/>
    <x v="0"/>
    <x v="11"/>
    <n v="2"/>
  </r>
  <r>
    <n v="310"/>
    <s v="Gabriel Rose"/>
    <s v="Second Class"/>
    <x v="7"/>
    <n v="404.53"/>
    <n v="9"/>
    <n v="0.42"/>
    <n v="47.99"/>
    <x v="2"/>
    <x v="2"/>
    <x v="8"/>
    <x v="2"/>
    <x v="99"/>
    <d v="2022-08-24T00:00:00"/>
    <x v="2"/>
    <x v="11"/>
    <n v="6"/>
  </r>
  <r>
    <n v="311"/>
    <s v="Stacy Larsen"/>
    <s v="Second Class"/>
    <x v="4"/>
    <n v="29.59"/>
    <n v="4"/>
    <n v="0.08"/>
    <n v="1.52"/>
    <x v="1"/>
    <x v="1"/>
    <x v="10"/>
    <x v="1"/>
    <x v="240"/>
    <d v="2022-09-15T00:00:00"/>
    <x v="2"/>
    <x v="0"/>
    <n v="9"/>
  </r>
  <r>
    <n v="312"/>
    <s v="Christopher Mclean"/>
    <s v="Same Day"/>
    <x v="0"/>
    <n v="34.07"/>
    <n v="1"/>
    <n v="0.47"/>
    <n v="5.04"/>
    <x v="2"/>
    <x v="3"/>
    <x v="7"/>
    <x v="0"/>
    <x v="112"/>
    <d v="2023-01-28T00:00:00"/>
    <x v="1"/>
    <x v="3"/>
    <n v="4"/>
  </r>
  <r>
    <n v="313"/>
    <s v="Tracey Ortega"/>
    <s v="First Class"/>
    <x v="3"/>
    <n v="425.83"/>
    <n v="10"/>
    <n v="0.15"/>
    <n v="48.2"/>
    <x v="0"/>
    <x v="3"/>
    <x v="4"/>
    <x v="1"/>
    <x v="269"/>
    <d v="2023-02-11T00:00:00"/>
    <x v="1"/>
    <x v="9"/>
    <n v="8"/>
  </r>
  <r>
    <n v="314"/>
    <s v="Karen Palmer"/>
    <s v="First Class"/>
    <x v="0"/>
    <n v="322.12"/>
    <n v="10"/>
    <n v="0.24"/>
    <n v="20.04"/>
    <x v="2"/>
    <x v="0"/>
    <x v="7"/>
    <x v="0"/>
    <x v="270"/>
    <d v="2024-06-16T00:00:00"/>
    <x v="0"/>
    <x v="10"/>
    <n v="10"/>
  </r>
  <r>
    <n v="315"/>
    <s v="Shawn Hanna"/>
    <s v="First Class"/>
    <x v="7"/>
    <n v="473.76"/>
    <n v="4"/>
    <n v="0.21"/>
    <n v="53.96"/>
    <x v="0"/>
    <x v="2"/>
    <x v="7"/>
    <x v="0"/>
    <x v="271"/>
    <d v="2022-10-21T00:00:00"/>
    <x v="2"/>
    <x v="10"/>
    <n v="5"/>
  </r>
  <r>
    <n v="316"/>
    <s v="Alex Thornton"/>
    <s v="Second Class"/>
    <x v="6"/>
    <n v="104.86"/>
    <n v="9"/>
    <n v="0.05"/>
    <n v="7.2"/>
    <x v="2"/>
    <x v="3"/>
    <x v="1"/>
    <x v="0"/>
    <x v="272"/>
    <d v="2023-10-02T00:00:00"/>
    <x v="1"/>
    <x v="0"/>
    <n v="5"/>
  </r>
  <r>
    <n v="317"/>
    <s v="Candace Rodriguez"/>
    <s v="Same Day"/>
    <x v="2"/>
    <n v="329.33"/>
    <n v="2"/>
    <n v="0.13"/>
    <n v="61.66"/>
    <x v="0"/>
    <x v="1"/>
    <x v="4"/>
    <x v="1"/>
    <x v="273"/>
    <d v="2022-10-24T00:00:00"/>
    <x v="2"/>
    <x v="9"/>
    <n v="6"/>
  </r>
  <r>
    <n v="318"/>
    <s v="Lisa Castro"/>
    <s v="First Class"/>
    <x v="9"/>
    <n v="211.06"/>
    <n v="2"/>
    <n v="0.15"/>
    <n v="47.77"/>
    <x v="1"/>
    <x v="2"/>
    <x v="6"/>
    <x v="0"/>
    <x v="274"/>
    <d v="2023-09-23T00:00:00"/>
    <x v="1"/>
    <x v="10"/>
    <n v="3"/>
  </r>
  <r>
    <n v="319"/>
    <s v="Gary Harrington"/>
    <s v="First Class"/>
    <x v="9"/>
    <n v="372.15"/>
    <n v="4"/>
    <n v="0.33"/>
    <n v="19.649999999999999"/>
    <x v="2"/>
    <x v="0"/>
    <x v="5"/>
    <x v="2"/>
    <x v="275"/>
    <d v="2023-04-16T00:00:00"/>
    <x v="1"/>
    <x v="9"/>
    <n v="7"/>
  </r>
  <r>
    <n v="320"/>
    <s v="Melanie Soto"/>
    <s v="Same Day"/>
    <x v="8"/>
    <n v="396.1"/>
    <n v="2"/>
    <n v="0.02"/>
    <n v="61.2"/>
    <x v="1"/>
    <x v="3"/>
    <x v="1"/>
    <x v="0"/>
    <x v="276"/>
    <d v="2024-03-25T00:00:00"/>
    <x v="0"/>
    <x v="9"/>
    <n v="7"/>
  </r>
  <r>
    <n v="321"/>
    <s v="Mike Thornton"/>
    <s v="Second Class"/>
    <x v="9"/>
    <n v="413.94"/>
    <n v="5"/>
    <n v="0.23"/>
    <n v="61.37"/>
    <x v="1"/>
    <x v="1"/>
    <x v="2"/>
    <x v="1"/>
    <x v="277"/>
    <d v="2022-05-23T00:00:00"/>
    <x v="2"/>
    <x v="9"/>
    <n v="5"/>
  </r>
  <r>
    <n v="322"/>
    <s v="Brian Sanford"/>
    <s v="First Class"/>
    <x v="8"/>
    <n v="233.46"/>
    <n v="8"/>
    <n v="0.48"/>
    <n v="21.61"/>
    <x v="2"/>
    <x v="0"/>
    <x v="11"/>
    <x v="1"/>
    <x v="278"/>
    <d v="2024-02-14T00:00:00"/>
    <x v="0"/>
    <x v="2"/>
    <n v="9"/>
  </r>
  <r>
    <n v="323"/>
    <s v="Samantha Sims"/>
    <s v="Standard Class"/>
    <x v="0"/>
    <n v="78.91"/>
    <n v="9"/>
    <n v="0.1"/>
    <n v="6.83"/>
    <x v="2"/>
    <x v="2"/>
    <x v="2"/>
    <x v="1"/>
    <x v="279"/>
    <d v="2024-04-02T00:00:00"/>
    <x v="0"/>
    <x v="5"/>
    <n v="4"/>
  </r>
  <r>
    <n v="324"/>
    <s v="Brent Cisneros"/>
    <s v="Second Class"/>
    <x v="2"/>
    <n v="497.62"/>
    <n v="2"/>
    <n v="7.0000000000000007E-2"/>
    <n v="94.45"/>
    <x v="2"/>
    <x v="0"/>
    <x v="11"/>
    <x v="1"/>
    <x v="185"/>
    <d v="2022-07-25T00:00:00"/>
    <x v="2"/>
    <x v="9"/>
    <n v="5"/>
  </r>
  <r>
    <n v="325"/>
    <s v="Scott Merritt"/>
    <s v="First Class"/>
    <x v="9"/>
    <n v="38.99"/>
    <n v="1"/>
    <n v="0.04"/>
    <n v="5.61"/>
    <x v="0"/>
    <x v="3"/>
    <x v="6"/>
    <x v="0"/>
    <x v="0"/>
    <d v="2025-01-03T00:00:00"/>
    <x v="0"/>
    <x v="4"/>
    <n v="9"/>
  </r>
  <r>
    <n v="326"/>
    <s v="Linda Dennis"/>
    <s v="Same Day"/>
    <x v="3"/>
    <n v="224.88"/>
    <n v="9"/>
    <n v="0.25"/>
    <n v="10.37"/>
    <x v="2"/>
    <x v="2"/>
    <x v="7"/>
    <x v="0"/>
    <x v="280"/>
    <d v="2024-05-30T00:00:00"/>
    <x v="0"/>
    <x v="6"/>
    <n v="7"/>
  </r>
  <r>
    <n v="327"/>
    <s v="Bobby Willis"/>
    <s v="Second Class"/>
    <x v="9"/>
    <n v="408.96"/>
    <n v="9"/>
    <n v="0.49"/>
    <n v="52.71"/>
    <x v="2"/>
    <x v="0"/>
    <x v="5"/>
    <x v="2"/>
    <x v="281"/>
    <d v="2023-07-30T00:00:00"/>
    <x v="1"/>
    <x v="3"/>
    <n v="5"/>
  </r>
  <r>
    <n v="328"/>
    <s v="Eric Thompson"/>
    <s v="Standard Class"/>
    <x v="5"/>
    <n v="15.6"/>
    <n v="7"/>
    <n v="0.2"/>
    <n v="1.03"/>
    <x v="1"/>
    <x v="0"/>
    <x v="6"/>
    <x v="0"/>
    <x v="282"/>
    <d v="2022-09-06T00:00:00"/>
    <x v="2"/>
    <x v="0"/>
    <n v="7"/>
  </r>
  <r>
    <n v="329"/>
    <s v="Jenna Bowman"/>
    <s v="Second Class"/>
    <x v="4"/>
    <n v="183.35"/>
    <n v="2"/>
    <n v="0.18"/>
    <n v="19.399999999999999"/>
    <x v="0"/>
    <x v="0"/>
    <x v="8"/>
    <x v="2"/>
    <x v="283"/>
    <d v="2024-05-19T00:00:00"/>
    <x v="0"/>
    <x v="8"/>
    <n v="4"/>
  </r>
  <r>
    <n v="330"/>
    <s v="Paul Lewis"/>
    <s v="Second Class"/>
    <x v="4"/>
    <n v="154.19"/>
    <n v="7"/>
    <n v="0.42"/>
    <n v="23.65"/>
    <x v="2"/>
    <x v="2"/>
    <x v="8"/>
    <x v="2"/>
    <x v="284"/>
    <d v="2024-04-11T00:00:00"/>
    <x v="0"/>
    <x v="1"/>
    <n v="10"/>
  </r>
  <r>
    <n v="331"/>
    <s v="Kim Franklin"/>
    <s v="Second Class"/>
    <x v="5"/>
    <n v="293.89"/>
    <n v="8"/>
    <n v="0.12"/>
    <n v="49.02"/>
    <x v="0"/>
    <x v="1"/>
    <x v="7"/>
    <x v="0"/>
    <x v="285"/>
    <d v="2024-10-05T00:00:00"/>
    <x v="0"/>
    <x v="3"/>
    <n v="3"/>
  </r>
  <r>
    <n v="332"/>
    <s v="Brian Lane"/>
    <s v="Standard Class"/>
    <x v="0"/>
    <n v="108.73"/>
    <n v="8"/>
    <n v="0.01"/>
    <n v="20.73"/>
    <x v="0"/>
    <x v="3"/>
    <x v="4"/>
    <x v="1"/>
    <x v="213"/>
    <d v="2023-03-01T00:00:00"/>
    <x v="1"/>
    <x v="3"/>
    <n v="4"/>
  </r>
  <r>
    <n v="333"/>
    <s v="Jacqueline Johnson"/>
    <s v="Same Day"/>
    <x v="8"/>
    <n v="464.4"/>
    <n v="3"/>
    <n v="0.11"/>
    <n v="60.58"/>
    <x v="2"/>
    <x v="0"/>
    <x v="10"/>
    <x v="1"/>
    <x v="286"/>
    <d v="2022-05-30T00:00:00"/>
    <x v="2"/>
    <x v="5"/>
    <n v="8"/>
  </r>
  <r>
    <n v="334"/>
    <s v="Adam Hogan"/>
    <s v="Standard Class"/>
    <x v="5"/>
    <n v="291.33999999999997"/>
    <n v="10"/>
    <n v="0.04"/>
    <n v="39.42"/>
    <x v="0"/>
    <x v="1"/>
    <x v="0"/>
    <x v="0"/>
    <x v="287"/>
    <d v="2024-08-25T00:00:00"/>
    <x v="0"/>
    <x v="5"/>
    <n v="10"/>
  </r>
  <r>
    <n v="335"/>
    <s v="Brian Edwards"/>
    <s v="Standard Class"/>
    <x v="0"/>
    <n v="461.69"/>
    <n v="3"/>
    <n v="0.1"/>
    <n v="22.89"/>
    <x v="1"/>
    <x v="0"/>
    <x v="4"/>
    <x v="1"/>
    <x v="288"/>
    <d v="2022-11-01T00:00:00"/>
    <x v="2"/>
    <x v="5"/>
    <n v="6"/>
  </r>
  <r>
    <n v="336"/>
    <s v="Michael Jackson"/>
    <s v="Standard Class"/>
    <x v="1"/>
    <n v="390.89"/>
    <n v="1"/>
    <n v="0.14000000000000001"/>
    <n v="74.040000000000006"/>
    <x v="0"/>
    <x v="1"/>
    <x v="4"/>
    <x v="1"/>
    <x v="289"/>
    <d v="2023-09-05T00:00:00"/>
    <x v="1"/>
    <x v="6"/>
    <n v="2"/>
  </r>
  <r>
    <n v="337"/>
    <s v="Michael Yang"/>
    <s v="Standard Class"/>
    <x v="3"/>
    <n v="126.11"/>
    <n v="2"/>
    <n v="0.49"/>
    <n v="12.85"/>
    <x v="0"/>
    <x v="3"/>
    <x v="8"/>
    <x v="2"/>
    <x v="290"/>
    <d v="2023-12-10T00:00:00"/>
    <x v="1"/>
    <x v="0"/>
    <n v="1"/>
  </r>
  <r>
    <n v="338"/>
    <s v="Christopher Jones"/>
    <s v="First Class"/>
    <x v="0"/>
    <n v="62.64"/>
    <n v="5"/>
    <n v="0.1"/>
    <n v="6.34"/>
    <x v="2"/>
    <x v="1"/>
    <x v="7"/>
    <x v="0"/>
    <x v="3"/>
    <d v="2023-06-14T00:00:00"/>
    <x v="1"/>
    <x v="6"/>
    <n v="9"/>
  </r>
  <r>
    <n v="339"/>
    <s v="William Kelly"/>
    <s v="Second Class"/>
    <x v="6"/>
    <n v="115.01"/>
    <n v="7"/>
    <n v="0.24"/>
    <n v="20.309999999999999"/>
    <x v="0"/>
    <x v="3"/>
    <x v="1"/>
    <x v="0"/>
    <x v="291"/>
    <d v="2022-05-26T00:00:00"/>
    <x v="2"/>
    <x v="10"/>
    <n v="7"/>
  </r>
  <r>
    <n v="340"/>
    <s v="Anthony Smith"/>
    <s v="Standard Class"/>
    <x v="9"/>
    <n v="58.65"/>
    <n v="2"/>
    <n v="0.14000000000000001"/>
    <n v="12.16"/>
    <x v="2"/>
    <x v="2"/>
    <x v="4"/>
    <x v="1"/>
    <x v="292"/>
    <d v="2022-09-10T00:00:00"/>
    <x v="2"/>
    <x v="4"/>
    <n v="1"/>
  </r>
  <r>
    <n v="341"/>
    <s v="Brenda Anderson"/>
    <s v="Same Day"/>
    <x v="5"/>
    <n v="163"/>
    <n v="5"/>
    <n v="0.24"/>
    <n v="21.9"/>
    <x v="2"/>
    <x v="1"/>
    <x v="0"/>
    <x v="0"/>
    <x v="169"/>
    <d v="2023-10-31T00:00:00"/>
    <x v="1"/>
    <x v="6"/>
    <n v="5"/>
  </r>
  <r>
    <n v="342"/>
    <s v="Paul Guzman"/>
    <s v="Standard Class"/>
    <x v="2"/>
    <n v="282.52999999999997"/>
    <n v="2"/>
    <n v="0.37"/>
    <n v="33.25"/>
    <x v="2"/>
    <x v="3"/>
    <x v="11"/>
    <x v="1"/>
    <x v="293"/>
    <d v="2023-11-26T00:00:00"/>
    <x v="1"/>
    <x v="5"/>
    <n v="5"/>
  </r>
  <r>
    <n v="343"/>
    <s v="Donald Wells"/>
    <s v="First Class"/>
    <x v="3"/>
    <n v="230.97"/>
    <n v="9"/>
    <n v="0.49"/>
    <n v="9.94"/>
    <x v="0"/>
    <x v="1"/>
    <x v="11"/>
    <x v="1"/>
    <x v="294"/>
    <d v="2024-07-10T00:00:00"/>
    <x v="0"/>
    <x v="1"/>
    <n v="4"/>
  </r>
  <r>
    <n v="344"/>
    <s v="Dana Duarte"/>
    <s v="Same Day"/>
    <x v="6"/>
    <n v="277.92"/>
    <n v="10"/>
    <n v="0.36"/>
    <n v="17.100000000000001"/>
    <x v="2"/>
    <x v="0"/>
    <x v="6"/>
    <x v="0"/>
    <x v="295"/>
    <d v="2022-08-22T00:00:00"/>
    <x v="2"/>
    <x v="10"/>
    <n v="5"/>
  </r>
  <r>
    <n v="345"/>
    <s v="Melissa Tanner"/>
    <s v="First Class"/>
    <x v="5"/>
    <n v="156.93"/>
    <n v="3"/>
    <n v="0.13"/>
    <n v="30.8"/>
    <x v="0"/>
    <x v="3"/>
    <x v="9"/>
    <x v="2"/>
    <x v="296"/>
    <d v="2023-01-20T00:00:00"/>
    <x v="1"/>
    <x v="4"/>
    <n v="4"/>
  </r>
  <r>
    <n v="346"/>
    <s v="Edward Roberts"/>
    <s v="Standard Class"/>
    <x v="1"/>
    <n v="431.15"/>
    <n v="10"/>
    <n v="0.49"/>
    <n v="13.68"/>
    <x v="0"/>
    <x v="2"/>
    <x v="2"/>
    <x v="1"/>
    <x v="297"/>
    <d v="2024-10-30T00:00:00"/>
    <x v="0"/>
    <x v="1"/>
    <n v="5"/>
  </r>
  <r>
    <n v="347"/>
    <s v="Stephanie Bell"/>
    <s v="First Class"/>
    <x v="0"/>
    <n v="324.23"/>
    <n v="5"/>
    <n v="0.23"/>
    <n v="57.19"/>
    <x v="0"/>
    <x v="0"/>
    <x v="8"/>
    <x v="2"/>
    <x v="182"/>
    <d v="2024-02-13T00:00:00"/>
    <x v="0"/>
    <x v="1"/>
    <n v="4"/>
  </r>
  <r>
    <n v="348"/>
    <s v="Janet Kim"/>
    <s v="Same Day"/>
    <x v="1"/>
    <n v="345.26"/>
    <n v="9"/>
    <n v="7.0000000000000007E-2"/>
    <n v="45.62"/>
    <x v="2"/>
    <x v="1"/>
    <x v="9"/>
    <x v="2"/>
    <x v="233"/>
    <d v="2022-03-23T00:00:00"/>
    <x v="2"/>
    <x v="2"/>
    <n v="3"/>
  </r>
  <r>
    <n v="349"/>
    <s v="Charles Sexton"/>
    <s v="Second Class"/>
    <x v="2"/>
    <n v="66.55"/>
    <n v="2"/>
    <n v="0.18"/>
    <n v="15.51"/>
    <x v="0"/>
    <x v="2"/>
    <x v="0"/>
    <x v="0"/>
    <x v="298"/>
    <d v="2024-03-11T00:00:00"/>
    <x v="0"/>
    <x v="7"/>
    <n v="1"/>
  </r>
  <r>
    <n v="350"/>
    <s v="Amy Ray"/>
    <s v="Second Class"/>
    <x v="1"/>
    <n v="92.32"/>
    <n v="4"/>
    <n v="0.06"/>
    <n v="24.32"/>
    <x v="1"/>
    <x v="0"/>
    <x v="3"/>
    <x v="2"/>
    <x v="299"/>
    <d v="2023-02-19T00:00:00"/>
    <x v="1"/>
    <x v="6"/>
    <n v="2"/>
  </r>
  <r>
    <n v="351"/>
    <s v="Jessica Bauer"/>
    <s v="Same Day"/>
    <x v="1"/>
    <n v="471.4"/>
    <n v="4"/>
    <n v="0.19"/>
    <n v="111.97"/>
    <x v="0"/>
    <x v="3"/>
    <x v="0"/>
    <x v="0"/>
    <x v="300"/>
    <d v="2023-06-22T00:00:00"/>
    <x v="1"/>
    <x v="2"/>
    <n v="2"/>
  </r>
  <r>
    <n v="352"/>
    <s v="Aimee Richardson"/>
    <s v="Same Day"/>
    <x v="9"/>
    <n v="351.42"/>
    <n v="10"/>
    <n v="0.02"/>
    <n v="85.14"/>
    <x v="0"/>
    <x v="1"/>
    <x v="2"/>
    <x v="1"/>
    <x v="301"/>
    <d v="2022-07-14T00:00:00"/>
    <x v="2"/>
    <x v="11"/>
    <n v="9"/>
  </r>
  <r>
    <n v="353"/>
    <s v="Matthew Gutierrez"/>
    <s v="First Class"/>
    <x v="9"/>
    <n v="410.98"/>
    <n v="4"/>
    <n v="0.38"/>
    <n v="35.39"/>
    <x v="2"/>
    <x v="1"/>
    <x v="3"/>
    <x v="2"/>
    <x v="302"/>
    <d v="2024-07-05T00:00:00"/>
    <x v="0"/>
    <x v="7"/>
    <n v="3"/>
  </r>
  <r>
    <n v="354"/>
    <s v="Travis Glenn"/>
    <s v="First Class"/>
    <x v="9"/>
    <n v="208.58"/>
    <n v="10"/>
    <n v="0.28999999999999998"/>
    <n v="7.69"/>
    <x v="0"/>
    <x v="0"/>
    <x v="11"/>
    <x v="1"/>
    <x v="303"/>
    <d v="2022-04-17T00:00:00"/>
    <x v="2"/>
    <x v="5"/>
    <n v="5"/>
  </r>
  <r>
    <n v="355"/>
    <s v="Beth Wright"/>
    <s v="Second Class"/>
    <x v="1"/>
    <n v="74.09"/>
    <n v="1"/>
    <n v="0.48"/>
    <n v="7.44"/>
    <x v="1"/>
    <x v="3"/>
    <x v="5"/>
    <x v="2"/>
    <x v="180"/>
    <d v="2022-01-25T00:00:00"/>
    <x v="2"/>
    <x v="1"/>
    <n v="8"/>
  </r>
  <r>
    <n v="356"/>
    <s v="Sarah Wilkins"/>
    <s v="Standard Class"/>
    <x v="5"/>
    <n v="331.94"/>
    <n v="2"/>
    <n v="0.48"/>
    <n v="33.42"/>
    <x v="1"/>
    <x v="2"/>
    <x v="4"/>
    <x v="1"/>
    <x v="304"/>
    <d v="2024-03-05T00:00:00"/>
    <x v="0"/>
    <x v="0"/>
    <n v="6"/>
  </r>
  <r>
    <n v="357"/>
    <s v="Shelley Todd"/>
    <s v="First Class"/>
    <x v="2"/>
    <n v="287.04000000000002"/>
    <n v="5"/>
    <n v="0.28000000000000003"/>
    <n v="57.78"/>
    <x v="2"/>
    <x v="3"/>
    <x v="6"/>
    <x v="0"/>
    <x v="305"/>
    <d v="2023-07-18T00:00:00"/>
    <x v="1"/>
    <x v="6"/>
    <n v="7"/>
  </r>
  <r>
    <n v="358"/>
    <s v="Heather Roberts"/>
    <s v="First Class"/>
    <x v="9"/>
    <n v="401.47"/>
    <n v="4"/>
    <n v="0.48"/>
    <n v="46.96"/>
    <x v="0"/>
    <x v="0"/>
    <x v="2"/>
    <x v="1"/>
    <x v="306"/>
    <d v="2024-01-05T00:00:00"/>
    <x v="1"/>
    <x v="1"/>
    <n v="7"/>
  </r>
  <r>
    <n v="359"/>
    <s v="Joshua Mccall"/>
    <s v="First Class"/>
    <x v="7"/>
    <n v="326.11"/>
    <n v="1"/>
    <n v="0.2"/>
    <n v="36.46"/>
    <x v="1"/>
    <x v="2"/>
    <x v="2"/>
    <x v="1"/>
    <x v="60"/>
    <d v="2023-08-07T00:00:00"/>
    <x v="1"/>
    <x v="3"/>
    <n v="5"/>
  </r>
  <r>
    <n v="360"/>
    <s v="Jerry Clay"/>
    <s v="Second Class"/>
    <x v="2"/>
    <n v="111.88"/>
    <n v="1"/>
    <n v="0.03"/>
    <n v="16.62"/>
    <x v="1"/>
    <x v="0"/>
    <x v="4"/>
    <x v="1"/>
    <x v="307"/>
    <d v="2022-05-11T00:00:00"/>
    <x v="2"/>
    <x v="0"/>
    <n v="1"/>
  </r>
  <r>
    <n v="361"/>
    <s v="Shannon Nolan"/>
    <s v="First Class"/>
    <x v="7"/>
    <n v="214.55"/>
    <n v="10"/>
    <n v="0.16"/>
    <n v="33.590000000000003"/>
    <x v="2"/>
    <x v="3"/>
    <x v="10"/>
    <x v="1"/>
    <x v="308"/>
    <d v="2023-02-15T00:00:00"/>
    <x v="1"/>
    <x v="10"/>
    <n v="8"/>
  </r>
  <r>
    <n v="362"/>
    <s v="Mark Nelson"/>
    <s v="Second Class"/>
    <x v="9"/>
    <n v="461.03"/>
    <n v="3"/>
    <n v="0.2"/>
    <n v="99.56"/>
    <x v="1"/>
    <x v="0"/>
    <x v="3"/>
    <x v="2"/>
    <x v="309"/>
    <d v="2023-09-07T00:00:00"/>
    <x v="1"/>
    <x v="1"/>
    <n v="3"/>
  </r>
  <r>
    <n v="363"/>
    <s v="Paul Aguilar"/>
    <s v="Second Class"/>
    <x v="6"/>
    <n v="331.27"/>
    <n v="1"/>
    <n v="0.4"/>
    <n v="52.63"/>
    <x v="2"/>
    <x v="0"/>
    <x v="3"/>
    <x v="2"/>
    <x v="310"/>
    <d v="2023-10-24T00:00:00"/>
    <x v="1"/>
    <x v="7"/>
    <n v="8"/>
  </r>
  <r>
    <n v="364"/>
    <s v="Teresa Aguirre"/>
    <s v="Same Day"/>
    <x v="7"/>
    <n v="494.57"/>
    <n v="5"/>
    <n v="0.06"/>
    <n v="44.66"/>
    <x v="0"/>
    <x v="1"/>
    <x v="8"/>
    <x v="2"/>
    <x v="120"/>
    <d v="2024-05-12T00:00:00"/>
    <x v="0"/>
    <x v="5"/>
    <n v="5"/>
  </r>
  <r>
    <n v="365"/>
    <s v="April Howell"/>
    <s v="Standard Class"/>
    <x v="5"/>
    <n v="66.53"/>
    <n v="2"/>
    <n v="0.03"/>
    <n v="19.350000000000001"/>
    <x v="2"/>
    <x v="2"/>
    <x v="9"/>
    <x v="2"/>
    <x v="311"/>
    <d v="2023-03-28T00:00:00"/>
    <x v="1"/>
    <x v="8"/>
    <n v="9"/>
  </r>
  <r>
    <n v="366"/>
    <s v="Adam Boyd"/>
    <s v="Standard Class"/>
    <x v="8"/>
    <n v="286.23"/>
    <n v="3"/>
    <n v="0.01"/>
    <n v="29.33"/>
    <x v="0"/>
    <x v="1"/>
    <x v="6"/>
    <x v="0"/>
    <x v="312"/>
    <d v="2022-01-14T00:00:00"/>
    <x v="2"/>
    <x v="3"/>
    <n v="10"/>
  </r>
  <r>
    <n v="367"/>
    <s v="Kimberly Sanchez"/>
    <s v="Second Class"/>
    <x v="5"/>
    <n v="458.28"/>
    <n v="10"/>
    <n v="0.35"/>
    <n v="17.2"/>
    <x v="0"/>
    <x v="1"/>
    <x v="1"/>
    <x v="0"/>
    <x v="313"/>
    <d v="2023-05-15T00:00:00"/>
    <x v="1"/>
    <x v="5"/>
    <n v="4"/>
  </r>
  <r>
    <n v="368"/>
    <s v="Peter Jordan"/>
    <s v="Standard Class"/>
    <x v="6"/>
    <n v="108.94"/>
    <n v="7"/>
    <n v="0.38"/>
    <n v="10.44"/>
    <x v="1"/>
    <x v="0"/>
    <x v="4"/>
    <x v="1"/>
    <x v="314"/>
    <d v="2023-09-07T00:00:00"/>
    <x v="1"/>
    <x v="2"/>
    <n v="1"/>
  </r>
  <r>
    <n v="369"/>
    <s v="Judy Leblanc"/>
    <s v="Standard Class"/>
    <x v="3"/>
    <n v="411.83"/>
    <n v="8"/>
    <n v="0.28999999999999998"/>
    <n v="27.49"/>
    <x v="1"/>
    <x v="3"/>
    <x v="4"/>
    <x v="1"/>
    <x v="315"/>
    <d v="2022-03-30T00:00:00"/>
    <x v="2"/>
    <x v="3"/>
    <n v="3"/>
  </r>
  <r>
    <n v="370"/>
    <s v="Joshua Warren"/>
    <s v="Second Class"/>
    <x v="2"/>
    <n v="245.1"/>
    <n v="4"/>
    <n v="0.16"/>
    <n v="49.61"/>
    <x v="0"/>
    <x v="1"/>
    <x v="1"/>
    <x v="0"/>
    <x v="316"/>
    <d v="2023-01-28T00:00:00"/>
    <x v="1"/>
    <x v="11"/>
    <n v="8"/>
  </r>
  <r>
    <n v="371"/>
    <s v="Jennifer Montoya"/>
    <s v="Second Class"/>
    <x v="3"/>
    <n v="334.32"/>
    <n v="2"/>
    <n v="0.18"/>
    <n v="58.54"/>
    <x v="0"/>
    <x v="0"/>
    <x v="0"/>
    <x v="0"/>
    <x v="317"/>
    <d v="2023-12-10T00:00:00"/>
    <x v="1"/>
    <x v="7"/>
    <n v="4"/>
  </r>
  <r>
    <n v="372"/>
    <s v="Christine Kane"/>
    <s v="Same Day"/>
    <x v="0"/>
    <n v="166.41"/>
    <n v="5"/>
    <n v="0.13"/>
    <n v="39.020000000000003"/>
    <x v="0"/>
    <x v="3"/>
    <x v="6"/>
    <x v="0"/>
    <x v="318"/>
    <d v="2022-10-16T00:00:00"/>
    <x v="2"/>
    <x v="11"/>
    <n v="4"/>
  </r>
  <r>
    <n v="373"/>
    <s v="Mark Holmes"/>
    <s v="First Class"/>
    <x v="1"/>
    <n v="123.62"/>
    <n v="10"/>
    <n v="0.16"/>
    <n v="14.89"/>
    <x v="1"/>
    <x v="3"/>
    <x v="1"/>
    <x v="0"/>
    <x v="280"/>
    <d v="2024-05-27T00:00:00"/>
    <x v="0"/>
    <x v="7"/>
    <n v="4"/>
  </r>
  <r>
    <n v="374"/>
    <s v="David Bauer"/>
    <s v="Same Day"/>
    <x v="3"/>
    <n v="151.63"/>
    <n v="4"/>
    <n v="0.37"/>
    <n v="6.2"/>
    <x v="2"/>
    <x v="1"/>
    <x v="1"/>
    <x v="0"/>
    <x v="319"/>
    <d v="2023-02-03T00:00:00"/>
    <x v="1"/>
    <x v="9"/>
    <n v="8"/>
  </r>
  <r>
    <n v="375"/>
    <s v="Eric Hernandez"/>
    <s v="Same Day"/>
    <x v="1"/>
    <n v="60.86"/>
    <n v="3"/>
    <n v="0.3"/>
    <n v="12.04"/>
    <x v="2"/>
    <x v="1"/>
    <x v="11"/>
    <x v="1"/>
    <x v="296"/>
    <d v="2023-01-20T00:00:00"/>
    <x v="1"/>
    <x v="7"/>
    <n v="4"/>
  </r>
  <r>
    <n v="376"/>
    <s v="Laura Smith"/>
    <s v="First Class"/>
    <x v="5"/>
    <n v="412.66"/>
    <n v="8"/>
    <n v="0.14000000000000001"/>
    <n v="62.67"/>
    <x v="1"/>
    <x v="2"/>
    <x v="7"/>
    <x v="0"/>
    <x v="42"/>
    <d v="2023-07-12T00:00:00"/>
    <x v="1"/>
    <x v="4"/>
    <n v="7"/>
  </r>
  <r>
    <n v="377"/>
    <s v="Sue Adkins"/>
    <s v="First Class"/>
    <x v="2"/>
    <n v="127.87"/>
    <n v="10"/>
    <n v="0.45"/>
    <n v="18.73"/>
    <x v="2"/>
    <x v="3"/>
    <x v="4"/>
    <x v="1"/>
    <x v="179"/>
    <d v="2024-02-04T00:00:00"/>
    <x v="0"/>
    <x v="3"/>
    <n v="3"/>
  </r>
  <r>
    <n v="378"/>
    <s v="Dr. Wanda White DVM"/>
    <s v="First Class"/>
    <x v="8"/>
    <n v="40.090000000000003"/>
    <n v="2"/>
    <n v="0.26"/>
    <n v="2.42"/>
    <x v="1"/>
    <x v="2"/>
    <x v="6"/>
    <x v="0"/>
    <x v="320"/>
    <d v="2022-07-23T00:00:00"/>
    <x v="2"/>
    <x v="3"/>
    <n v="2"/>
  </r>
  <r>
    <n v="379"/>
    <s v="Christopher Martinez"/>
    <s v="Second Class"/>
    <x v="1"/>
    <n v="313.62"/>
    <n v="5"/>
    <n v="0.1"/>
    <n v="82.22"/>
    <x v="1"/>
    <x v="1"/>
    <x v="3"/>
    <x v="2"/>
    <x v="321"/>
    <d v="2024-02-25T00:00:00"/>
    <x v="0"/>
    <x v="9"/>
    <n v="10"/>
  </r>
  <r>
    <n v="380"/>
    <s v="Shane Thompson"/>
    <s v="Standard Class"/>
    <x v="4"/>
    <n v="291.91000000000003"/>
    <n v="5"/>
    <n v="0.02"/>
    <n v="41.28"/>
    <x v="1"/>
    <x v="1"/>
    <x v="9"/>
    <x v="2"/>
    <x v="322"/>
    <d v="2022-07-01T00:00:00"/>
    <x v="2"/>
    <x v="5"/>
    <n v="9"/>
  </r>
  <r>
    <n v="381"/>
    <s v="Amy Valencia"/>
    <s v="Same Day"/>
    <x v="5"/>
    <n v="390.49"/>
    <n v="4"/>
    <n v="0.44"/>
    <n v="26.75"/>
    <x v="1"/>
    <x v="0"/>
    <x v="3"/>
    <x v="2"/>
    <x v="48"/>
    <d v="2024-11-15T00:00:00"/>
    <x v="0"/>
    <x v="9"/>
    <n v="4"/>
  </r>
  <r>
    <n v="382"/>
    <s v="Kellie Rosales"/>
    <s v="Standard Class"/>
    <x v="4"/>
    <n v="486.07"/>
    <n v="6"/>
    <n v="0.03"/>
    <n v="59.38"/>
    <x v="0"/>
    <x v="0"/>
    <x v="6"/>
    <x v="0"/>
    <x v="180"/>
    <d v="2022-01-19T00:00:00"/>
    <x v="2"/>
    <x v="9"/>
    <n v="2"/>
  </r>
  <r>
    <n v="383"/>
    <s v="Theresa Castro"/>
    <s v="Standard Class"/>
    <x v="8"/>
    <n v="143.99"/>
    <n v="7"/>
    <n v="0.19"/>
    <n v="23.73"/>
    <x v="1"/>
    <x v="0"/>
    <x v="5"/>
    <x v="2"/>
    <x v="323"/>
    <d v="2023-01-30T00:00:00"/>
    <x v="1"/>
    <x v="10"/>
    <n v="3"/>
  </r>
  <r>
    <n v="384"/>
    <s v="Robert Bradley"/>
    <s v="Same Day"/>
    <x v="7"/>
    <n v="347.44"/>
    <n v="5"/>
    <n v="0.47"/>
    <n v="39.24"/>
    <x v="1"/>
    <x v="1"/>
    <x v="6"/>
    <x v="0"/>
    <x v="316"/>
    <d v="2023-01-30T00:00:00"/>
    <x v="1"/>
    <x v="6"/>
    <n v="10"/>
  </r>
  <r>
    <n v="385"/>
    <s v="Melissa Watkins DDS"/>
    <s v="First Class"/>
    <x v="0"/>
    <n v="240.43"/>
    <n v="9"/>
    <n v="0.23"/>
    <n v="15.59"/>
    <x v="2"/>
    <x v="2"/>
    <x v="0"/>
    <x v="0"/>
    <x v="324"/>
    <d v="2024-02-05T00:00:00"/>
    <x v="0"/>
    <x v="7"/>
    <n v="5"/>
  </r>
  <r>
    <n v="386"/>
    <s v="Joel Martinez"/>
    <s v="Second Class"/>
    <x v="8"/>
    <n v="50.97"/>
    <n v="9"/>
    <n v="0.46"/>
    <n v="7.99"/>
    <x v="2"/>
    <x v="3"/>
    <x v="3"/>
    <x v="2"/>
    <x v="17"/>
    <d v="2022-12-05T00:00:00"/>
    <x v="2"/>
    <x v="8"/>
    <n v="1"/>
  </r>
  <r>
    <n v="387"/>
    <s v="Jared Wiley"/>
    <s v="Standard Class"/>
    <x v="9"/>
    <n v="24.7"/>
    <n v="7"/>
    <n v="0.36"/>
    <n v="3.62"/>
    <x v="0"/>
    <x v="3"/>
    <x v="3"/>
    <x v="2"/>
    <x v="325"/>
    <d v="2024-05-02T00:00:00"/>
    <x v="0"/>
    <x v="9"/>
    <n v="1"/>
  </r>
  <r>
    <n v="388"/>
    <s v="Michael Johnson"/>
    <s v="Same Day"/>
    <x v="3"/>
    <n v="345.19"/>
    <n v="7"/>
    <n v="0.05"/>
    <n v="66.63"/>
    <x v="2"/>
    <x v="1"/>
    <x v="5"/>
    <x v="2"/>
    <x v="326"/>
    <d v="2024-06-21T00:00:00"/>
    <x v="0"/>
    <x v="9"/>
    <n v="9"/>
  </r>
  <r>
    <n v="389"/>
    <s v="Thomas Martinez"/>
    <s v="Same Day"/>
    <x v="9"/>
    <n v="76.87"/>
    <n v="9"/>
    <n v="0.42"/>
    <n v="11.91"/>
    <x v="2"/>
    <x v="1"/>
    <x v="0"/>
    <x v="0"/>
    <x v="327"/>
    <d v="2022-12-01T00:00:00"/>
    <x v="2"/>
    <x v="7"/>
    <n v="8"/>
  </r>
  <r>
    <n v="390"/>
    <s v="Alison Sanders"/>
    <s v="Same Day"/>
    <x v="2"/>
    <n v="185.41"/>
    <n v="7"/>
    <n v="0.22"/>
    <n v="19.82"/>
    <x v="2"/>
    <x v="0"/>
    <x v="2"/>
    <x v="1"/>
    <x v="328"/>
    <d v="2022-01-23T00:00:00"/>
    <x v="2"/>
    <x v="10"/>
    <n v="9"/>
  </r>
  <r>
    <n v="391"/>
    <s v="Michael Chambers"/>
    <s v="Same Day"/>
    <x v="4"/>
    <n v="388.12"/>
    <n v="6"/>
    <n v="0.05"/>
    <n v="105.46"/>
    <x v="0"/>
    <x v="3"/>
    <x v="6"/>
    <x v="0"/>
    <x v="17"/>
    <d v="2022-12-11T00:00:00"/>
    <x v="2"/>
    <x v="5"/>
    <n v="7"/>
  </r>
  <r>
    <n v="392"/>
    <s v="Michael Edwards"/>
    <s v="Same Day"/>
    <x v="7"/>
    <n v="203.98"/>
    <n v="3"/>
    <n v="0.22"/>
    <n v="20.93"/>
    <x v="2"/>
    <x v="0"/>
    <x v="6"/>
    <x v="0"/>
    <x v="329"/>
    <d v="2024-01-10T00:00:00"/>
    <x v="0"/>
    <x v="6"/>
    <n v="5"/>
  </r>
  <r>
    <n v="393"/>
    <s v="Karen Stewart"/>
    <s v="Second Class"/>
    <x v="6"/>
    <n v="97.09"/>
    <n v="7"/>
    <n v="0.15"/>
    <n v="8.6199999999999992"/>
    <x v="2"/>
    <x v="0"/>
    <x v="8"/>
    <x v="2"/>
    <x v="32"/>
    <d v="2022-01-30T00:00:00"/>
    <x v="2"/>
    <x v="0"/>
    <n v="9"/>
  </r>
  <r>
    <n v="394"/>
    <s v="Christopher Berger"/>
    <s v="Same Day"/>
    <x v="6"/>
    <n v="49.39"/>
    <n v="2"/>
    <n v="0.28000000000000003"/>
    <n v="8.69"/>
    <x v="0"/>
    <x v="1"/>
    <x v="3"/>
    <x v="2"/>
    <x v="330"/>
    <d v="2022-08-02T00:00:00"/>
    <x v="2"/>
    <x v="10"/>
    <n v="4"/>
  </r>
  <r>
    <n v="395"/>
    <s v="Diana Blackburn"/>
    <s v="Same Day"/>
    <x v="4"/>
    <n v="361.52"/>
    <n v="5"/>
    <n v="0.23"/>
    <n v="20.77"/>
    <x v="1"/>
    <x v="0"/>
    <x v="1"/>
    <x v="0"/>
    <x v="331"/>
    <d v="2022-01-30T00:00:00"/>
    <x v="2"/>
    <x v="7"/>
    <n v="4"/>
  </r>
  <r>
    <n v="396"/>
    <s v="Rhonda Fields"/>
    <s v="Second Class"/>
    <x v="8"/>
    <n v="195.31"/>
    <n v="9"/>
    <n v="0.02"/>
    <n v="10.47"/>
    <x v="0"/>
    <x v="2"/>
    <x v="9"/>
    <x v="2"/>
    <x v="332"/>
    <d v="2024-03-25T00:00:00"/>
    <x v="0"/>
    <x v="11"/>
    <n v="2"/>
  </r>
  <r>
    <n v="397"/>
    <s v="Jacob Manning"/>
    <s v="Same Day"/>
    <x v="3"/>
    <n v="315.08999999999997"/>
    <n v="7"/>
    <n v="0.16"/>
    <n v="62.65"/>
    <x v="1"/>
    <x v="1"/>
    <x v="2"/>
    <x v="1"/>
    <x v="333"/>
    <d v="2023-05-16T00:00:00"/>
    <x v="1"/>
    <x v="2"/>
    <n v="8"/>
  </r>
  <r>
    <n v="398"/>
    <s v="Kenneth Lopez"/>
    <s v="Standard Class"/>
    <x v="4"/>
    <n v="170.92"/>
    <n v="10"/>
    <n v="0.45"/>
    <n v="20.14"/>
    <x v="1"/>
    <x v="2"/>
    <x v="3"/>
    <x v="2"/>
    <x v="334"/>
    <d v="2023-03-27T00:00:00"/>
    <x v="1"/>
    <x v="8"/>
    <n v="4"/>
  </r>
  <r>
    <n v="399"/>
    <s v="Donna Phillips"/>
    <s v="Same Day"/>
    <x v="2"/>
    <n v="272.10000000000002"/>
    <n v="5"/>
    <n v="0.48"/>
    <n v="16.7"/>
    <x v="0"/>
    <x v="1"/>
    <x v="4"/>
    <x v="1"/>
    <x v="335"/>
    <d v="2022-05-16T00:00:00"/>
    <x v="2"/>
    <x v="6"/>
    <n v="1"/>
  </r>
  <r>
    <n v="400"/>
    <s v="Joshua Leach"/>
    <s v="First Class"/>
    <x v="1"/>
    <n v="172.03"/>
    <n v="7"/>
    <n v="0.4"/>
    <n v="18.03"/>
    <x v="0"/>
    <x v="2"/>
    <x v="11"/>
    <x v="1"/>
    <x v="118"/>
    <d v="2024-04-17T00:00:00"/>
    <x v="0"/>
    <x v="10"/>
    <n v="4"/>
  </r>
  <r>
    <n v="401"/>
    <s v="Aaron Garcia DDS"/>
    <s v="Second Class"/>
    <x v="5"/>
    <n v="277.57"/>
    <n v="6"/>
    <n v="0.17"/>
    <n v="56.44"/>
    <x v="0"/>
    <x v="2"/>
    <x v="11"/>
    <x v="1"/>
    <x v="141"/>
    <d v="2023-05-21T00:00:00"/>
    <x v="1"/>
    <x v="8"/>
    <n v="6"/>
  </r>
  <r>
    <n v="402"/>
    <s v="Janice Hoffman"/>
    <s v="First Class"/>
    <x v="0"/>
    <n v="155.15"/>
    <n v="6"/>
    <n v="0.33"/>
    <n v="9.2200000000000006"/>
    <x v="2"/>
    <x v="2"/>
    <x v="7"/>
    <x v="0"/>
    <x v="46"/>
    <d v="2022-05-17T00:00:00"/>
    <x v="2"/>
    <x v="9"/>
    <n v="1"/>
  </r>
  <r>
    <n v="403"/>
    <s v="Kristin Henry"/>
    <s v="Same Day"/>
    <x v="0"/>
    <n v="340.29"/>
    <n v="2"/>
    <n v="0.01"/>
    <n v="39.69"/>
    <x v="2"/>
    <x v="0"/>
    <x v="2"/>
    <x v="1"/>
    <x v="222"/>
    <d v="2022-04-01T00:00:00"/>
    <x v="2"/>
    <x v="6"/>
    <n v="10"/>
  </r>
  <r>
    <n v="404"/>
    <s v="Megan Scott"/>
    <s v="Same Day"/>
    <x v="3"/>
    <n v="94.5"/>
    <n v="1"/>
    <n v="0.42"/>
    <n v="9.81"/>
    <x v="1"/>
    <x v="3"/>
    <x v="11"/>
    <x v="1"/>
    <x v="336"/>
    <d v="2022-01-14T00:00:00"/>
    <x v="2"/>
    <x v="3"/>
    <n v="1"/>
  </r>
  <r>
    <n v="405"/>
    <s v="Brandy Colon"/>
    <s v="Standard Class"/>
    <x v="5"/>
    <n v="303.19"/>
    <n v="3"/>
    <n v="0.39"/>
    <n v="50.8"/>
    <x v="1"/>
    <x v="1"/>
    <x v="1"/>
    <x v="0"/>
    <x v="337"/>
    <d v="2023-01-13T00:00:00"/>
    <x v="1"/>
    <x v="5"/>
    <n v="1"/>
  </r>
  <r>
    <n v="406"/>
    <s v="Samantha Malone"/>
    <s v="Second Class"/>
    <x v="7"/>
    <n v="10.46"/>
    <n v="9"/>
    <n v="0.43"/>
    <n v="1.49"/>
    <x v="2"/>
    <x v="2"/>
    <x v="7"/>
    <x v="0"/>
    <x v="115"/>
    <d v="2022-07-19T00:00:00"/>
    <x v="2"/>
    <x v="0"/>
    <n v="5"/>
  </r>
  <r>
    <n v="407"/>
    <s v="Olivia Avila"/>
    <s v="Standard Class"/>
    <x v="7"/>
    <n v="228.72"/>
    <n v="2"/>
    <n v="0.49"/>
    <n v="24.47"/>
    <x v="2"/>
    <x v="3"/>
    <x v="9"/>
    <x v="2"/>
    <x v="338"/>
    <d v="2023-03-05T00:00:00"/>
    <x v="1"/>
    <x v="2"/>
    <n v="6"/>
  </r>
  <r>
    <n v="408"/>
    <s v="Beth Lowe"/>
    <s v="First Class"/>
    <x v="0"/>
    <n v="352.48"/>
    <n v="9"/>
    <n v="0.47"/>
    <n v="49.73"/>
    <x v="2"/>
    <x v="3"/>
    <x v="5"/>
    <x v="2"/>
    <x v="207"/>
    <d v="2022-05-07T00:00:00"/>
    <x v="2"/>
    <x v="5"/>
    <n v="7"/>
  </r>
  <r>
    <n v="409"/>
    <s v="Karen Ferrell"/>
    <s v="Second Class"/>
    <x v="2"/>
    <n v="253.48"/>
    <n v="5"/>
    <n v="0.25"/>
    <n v="47"/>
    <x v="0"/>
    <x v="3"/>
    <x v="5"/>
    <x v="2"/>
    <x v="65"/>
    <d v="2022-01-09T00:00:00"/>
    <x v="2"/>
    <x v="5"/>
    <n v="6"/>
  </r>
  <r>
    <n v="410"/>
    <s v="Kimberly Cunningham"/>
    <s v="First Class"/>
    <x v="4"/>
    <n v="37.99"/>
    <n v="5"/>
    <n v="0.25"/>
    <n v="3.74"/>
    <x v="0"/>
    <x v="0"/>
    <x v="2"/>
    <x v="1"/>
    <x v="339"/>
    <d v="2023-06-18T00:00:00"/>
    <x v="1"/>
    <x v="7"/>
    <n v="1"/>
  </r>
  <r>
    <n v="411"/>
    <s v="Rebecca George"/>
    <s v="Second Class"/>
    <x v="3"/>
    <n v="37.67"/>
    <n v="3"/>
    <n v="0.2"/>
    <n v="2.4"/>
    <x v="0"/>
    <x v="1"/>
    <x v="8"/>
    <x v="2"/>
    <x v="104"/>
    <d v="2022-03-28T00:00:00"/>
    <x v="2"/>
    <x v="0"/>
    <n v="3"/>
  </r>
  <r>
    <n v="412"/>
    <s v="Deborah James"/>
    <s v="Standard Class"/>
    <x v="3"/>
    <n v="432.11"/>
    <n v="6"/>
    <n v="0.24"/>
    <n v="22.4"/>
    <x v="1"/>
    <x v="3"/>
    <x v="8"/>
    <x v="2"/>
    <x v="110"/>
    <d v="2024-06-13T00:00:00"/>
    <x v="0"/>
    <x v="2"/>
    <n v="3"/>
  </r>
  <r>
    <n v="413"/>
    <s v="Virginia Hunter"/>
    <s v="Same Day"/>
    <x v="0"/>
    <n v="168.96"/>
    <n v="9"/>
    <n v="0.16"/>
    <n v="41.4"/>
    <x v="0"/>
    <x v="1"/>
    <x v="3"/>
    <x v="2"/>
    <x v="340"/>
    <d v="2023-04-25T00:00:00"/>
    <x v="1"/>
    <x v="3"/>
    <n v="8"/>
  </r>
  <r>
    <n v="414"/>
    <s v="Regina Henderson"/>
    <s v="First Class"/>
    <x v="6"/>
    <n v="431.17"/>
    <n v="6"/>
    <n v="0.43"/>
    <n v="23.32"/>
    <x v="1"/>
    <x v="1"/>
    <x v="4"/>
    <x v="1"/>
    <x v="251"/>
    <d v="2022-07-25T00:00:00"/>
    <x v="2"/>
    <x v="3"/>
    <n v="6"/>
  </r>
  <r>
    <n v="415"/>
    <s v="Darren Collins"/>
    <s v="Same Day"/>
    <x v="2"/>
    <n v="200.62"/>
    <n v="7"/>
    <n v="0.21"/>
    <n v="9.14"/>
    <x v="0"/>
    <x v="0"/>
    <x v="8"/>
    <x v="2"/>
    <x v="341"/>
    <d v="2022-04-13T00:00:00"/>
    <x v="2"/>
    <x v="3"/>
    <n v="7"/>
  </r>
  <r>
    <n v="416"/>
    <s v="Jennifer White"/>
    <s v="Same Day"/>
    <x v="6"/>
    <n v="237.28"/>
    <n v="1"/>
    <n v="0.14000000000000001"/>
    <n v="39.54"/>
    <x v="2"/>
    <x v="2"/>
    <x v="4"/>
    <x v="1"/>
    <x v="13"/>
    <d v="2024-07-30T00:00:00"/>
    <x v="0"/>
    <x v="10"/>
    <n v="1"/>
  </r>
  <r>
    <n v="417"/>
    <s v="Joshua Evans"/>
    <s v="Same Day"/>
    <x v="9"/>
    <n v="38.81"/>
    <n v="10"/>
    <n v="0.32"/>
    <n v="5.82"/>
    <x v="1"/>
    <x v="3"/>
    <x v="4"/>
    <x v="1"/>
    <x v="342"/>
    <d v="2025-01-04T00:00:00"/>
    <x v="0"/>
    <x v="5"/>
    <n v="9"/>
  </r>
  <r>
    <n v="418"/>
    <s v="Mark Baker"/>
    <s v="Standard Class"/>
    <x v="6"/>
    <n v="53.44"/>
    <n v="1"/>
    <n v="0.37"/>
    <n v="3.78"/>
    <x v="2"/>
    <x v="1"/>
    <x v="4"/>
    <x v="1"/>
    <x v="342"/>
    <d v="2025-01-02T00:00:00"/>
    <x v="0"/>
    <x v="10"/>
    <n v="7"/>
  </r>
  <r>
    <n v="419"/>
    <s v="Leslie Alvarez"/>
    <s v="Standard Class"/>
    <x v="2"/>
    <n v="81.180000000000007"/>
    <n v="9"/>
    <n v="0.41"/>
    <n v="10.14"/>
    <x v="1"/>
    <x v="0"/>
    <x v="10"/>
    <x v="1"/>
    <x v="343"/>
    <d v="2022-06-28T00:00:00"/>
    <x v="2"/>
    <x v="9"/>
    <n v="3"/>
  </r>
  <r>
    <n v="420"/>
    <s v="Sarah Nelson"/>
    <s v="Second Class"/>
    <x v="6"/>
    <n v="309.32"/>
    <n v="6"/>
    <n v="0.03"/>
    <n v="26.08"/>
    <x v="1"/>
    <x v="3"/>
    <x v="1"/>
    <x v="0"/>
    <x v="344"/>
    <d v="2023-02-11T00:00:00"/>
    <x v="1"/>
    <x v="11"/>
    <n v="7"/>
  </r>
  <r>
    <n v="421"/>
    <s v="Tracy Brown"/>
    <s v="Second Class"/>
    <x v="4"/>
    <n v="86.85"/>
    <n v="9"/>
    <n v="0.4"/>
    <n v="7.3"/>
    <x v="0"/>
    <x v="2"/>
    <x v="0"/>
    <x v="0"/>
    <x v="0"/>
    <d v="2024-12-30T00:00:00"/>
    <x v="0"/>
    <x v="3"/>
    <n v="5"/>
  </r>
  <r>
    <n v="422"/>
    <s v="Mr. Robert Blackwell"/>
    <s v="First Class"/>
    <x v="6"/>
    <n v="18.18"/>
    <n v="3"/>
    <n v="0.13"/>
    <n v="2.12"/>
    <x v="0"/>
    <x v="1"/>
    <x v="11"/>
    <x v="1"/>
    <x v="345"/>
    <d v="2024-11-05T00:00:00"/>
    <x v="0"/>
    <x v="0"/>
    <n v="6"/>
  </r>
  <r>
    <n v="423"/>
    <s v="Leslie Taylor"/>
    <s v="Standard Class"/>
    <x v="8"/>
    <n v="483.01"/>
    <n v="3"/>
    <n v="0.16"/>
    <n v="113.92"/>
    <x v="2"/>
    <x v="3"/>
    <x v="9"/>
    <x v="2"/>
    <x v="346"/>
    <d v="2022-05-23T00:00:00"/>
    <x v="2"/>
    <x v="9"/>
    <n v="2"/>
  </r>
  <r>
    <n v="424"/>
    <s v="Jamie Mcbride"/>
    <s v="Same Day"/>
    <x v="1"/>
    <n v="271.58999999999997"/>
    <n v="7"/>
    <n v="0.24"/>
    <n v="39.49"/>
    <x v="2"/>
    <x v="0"/>
    <x v="5"/>
    <x v="2"/>
    <x v="347"/>
    <d v="2022-05-14T00:00:00"/>
    <x v="2"/>
    <x v="5"/>
    <n v="7"/>
  </r>
  <r>
    <n v="425"/>
    <s v="Joshua Ingram"/>
    <s v="Second Class"/>
    <x v="8"/>
    <n v="349.75"/>
    <n v="6"/>
    <n v="0.15"/>
    <n v="62.73"/>
    <x v="2"/>
    <x v="3"/>
    <x v="5"/>
    <x v="2"/>
    <x v="231"/>
    <d v="2023-08-31T00:00:00"/>
    <x v="1"/>
    <x v="4"/>
    <n v="5"/>
  </r>
  <r>
    <n v="426"/>
    <s v="Melvin Simmons"/>
    <s v="First Class"/>
    <x v="6"/>
    <n v="320.43"/>
    <n v="6"/>
    <n v="0.22"/>
    <n v="41.74"/>
    <x v="1"/>
    <x v="3"/>
    <x v="10"/>
    <x v="1"/>
    <x v="348"/>
    <d v="2024-04-25T00:00:00"/>
    <x v="0"/>
    <x v="8"/>
    <n v="6"/>
  </r>
  <r>
    <n v="427"/>
    <s v="Claire Singh"/>
    <s v="Second Class"/>
    <x v="1"/>
    <n v="140.30000000000001"/>
    <n v="10"/>
    <n v="0.37"/>
    <n v="26.42"/>
    <x v="1"/>
    <x v="2"/>
    <x v="0"/>
    <x v="0"/>
    <x v="91"/>
    <d v="2023-06-25T00:00:00"/>
    <x v="1"/>
    <x v="7"/>
    <n v="7"/>
  </r>
  <r>
    <n v="428"/>
    <s v="Mary Williams"/>
    <s v="Standard Class"/>
    <x v="7"/>
    <n v="150.55000000000001"/>
    <n v="8"/>
    <n v="0.2"/>
    <n v="6.83"/>
    <x v="0"/>
    <x v="1"/>
    <x v="11"/>
    <x v="1"/>
    <x v="349"/>
    <d v="2022-02-03T00:00:00"/>
    <x v="2"/>
    <x v="2"/>
    <n v="5"/>
  </r>
  <r>
    <n v="429"/>
    <s v="Angel Pearson"/>
    <s v="First Class"/>
    <x v="8"/>
    <n v="489.1"/>
    <n v="10"/>
    <n v="0.34"/>
    <n v="56.12"/>
    <x v="0"/>
    <x v="2"/>
    <x v="0"/>
    <x v="0"/>
    <x v="350"/>
    <d v="2022-09-12T00:00:00"/>
    <x v="2"/>
    <x v="0"/>
    <n v="9"/>
  </r>
  <r>
    <n v="430"/>
    <s v="Alyssa Carney"/>
    <s v="First Class"/>
    <x v="1"/>
    <n v="175.74"/>
    <n v="4"/>
    <n v="0.16"/>
    <n v="19.809999999999999"/>
    <x v="0"/>
    <x v="1"/>
    <x v="5"/>
    <x v="2"/>
    <x v="46"/>
    <d v="2022-05-23T00:00:00"/>
    <x v="2"/>
    <x v="5"/>
    <n v="7"/>
  </r>
  <r>
    <n v="431"/>
    <s v="Whitney Daniel"/>
    <s v="Same Day"/>
    <x v="7"/>
    <n v="318.57"/>
    <n v="9"/>
    <n v="0.4"/>
    <n v="25.81"/>
    <x v="2"/>
    <x v="3"/>
    <x v="11"/>
    <x v="1"/>
    <x v="351"/>
    <d v="2023-12-15T00:00:00"/>
    <x v="1"/>
    <x v="6"/>
    <n v="4"/>
  </r>
  <r>
    <n v="432"/>
    <s v="Michael Bailey"/>
    <s v="First Class"/>
    <x v="2"/>
    <n v="167.02"/>
    <n v="9"/>
    <n v="0.03"/>
    <n v="23.69"/>
    <x v="0"/>
    <x v="2"/>
    <x v="6"/>
    <x v="0"/>
    <x v="352"/>
    <d v="2023-06-19T00:00:00"/>
    <x v="1"/>
    <x v="2"/>
    <n v="6"/>
  </r>
  <r>
    <n v="433"/>
    <s v="Amber Lynn"/>
    <s v="First Class"/>
    <x v="3"/>
    <n v="312.41000000000003"/>
    <n v="7"/>
    <n v="0.19"/>
    <n v="61.4"/>
    <x v="2"/>
    <x v="1"/>
    <x v="8"/>
    <x v="2"/>
    <x v="148"/>
    <d v="2024-02-21T00:00:00"/>
    <x v="0"/>
    <x v="9"/>
    <n v="2"/>
  </r>
  <r>
    <n v="434"/>
    <s v="Ashlee Davies"/>
    <s v="Same Day"/>
    <x v="0"/>
    <n v="416.07"/>
    <n v="6"/>
    <n v="0.5"/>
    <n v="29.26"/>
    <x v="0"/>
    <x v="3"/>
    <x v="8"/>
    <x v="2"/>
    <x v="54"/>
    <d v="2024-07-03T00:00:00"/>
    <x v="0"/>
    <x v="9"/>
    <n v="8"/>
  </r>
  <r>
    <n v="435"/>
    <s v="Samuel Dorsey"/>
    <s v="Same Day"/>
    <x v="0"/>
    <n v="93.1"/>
    <n v="1"/>
    <n v="0.05"/>
    <n v="10.47"/>
    <x v="1"/>
    <x v="1"/>
    <x v="5"/>
    <x v="2"/>
    <x v="353"/>
    <d v="2023-03-10T00:00:00"/>
    <x v="1"/>
    <x v="2"/>
    <n v="2"/>
  </r>
  <r>
    <n v="436"/>
    <s v="Melissa Cruz"/>
    <s v="Standard Class"/>
    <x v="6"/>
    <n v="427.03"/>
    <n v="5"/>
    <n v="0.02"/>
    <n v="51.07"/>
    <x v="2"/>
    <x v="2"/>
    <x v="3"/>
    <x v="2"/>
    <x v="354"/>
    <d v="2023-10-07T00:00:00"/>
    <x v="1"/>
    <x v="5"/>
    <n v="3"/>
  </r>
  <r>
    <n v="437"/>
    <s v="Eric Garrett"/>
    <s v="First Class"/>
    <x v="6"/>
    <n v="319.08999999999997"/>
    <n v="2"/>
    <n v="0.49"/>
    <n v="37.24"/>
    <x v="2"/>
    <x v="0"/>
    <x v="10"/>
    <x v="1"/>
    <x v="355"/>
    <d v="2024-03-01T00:00:00"/>
    <x v="0"/>
    <x v="3"/>
    <n v="4"/>
  </r>
  <r>
    <n v="438"/>
    <s v="Ana Brooks"/>
    <s v="Same Day"/>
    <x v="8"/>
    <n v="53.22"/>
    <n v="10"/>
    <n v="0.21"/>
    <n v="8.14"/>
    <x v="1"/>
    <x v="0"/>
    <x v="7"/>
    <x v="0"/>
    <x v="356"/>
    <d v="2022-09-22T00:00:00"/>
    <x v="2"/>
    <x v="4"/>
    <n v="7"/>
  </r>
  <r>
    <n v="439"/>
    <s v="Tom Parsons"/>
    <s v="Second Class"/>
    <x v="6"/>
    <n v="492.12"/>
    <n v="6"/>
    <n v="0.45"/>
    <n v="55.79"/>
    <x v="0"/>
    <x v="3"/>
    <x v="5"/>
    <x v="2"/>
    <x v="276"/>
    <d v="2024-03-22T00:00:00"/>
    <x v="0"/>
    <x v="3"/>
    <n v="4"/>
  </r>
  <r>
    <n v="440"/>
    <s v="Amy Harrell"/>
    <s v="Standard Class"/>
    <x v="5"/>
    <n v="151.22"/>
    <n v="6"/>
    <n v="0.22"/>
    <n v="26.7"/>
    <x v="2"/>
    <x v="3"/>
    <x v="3"/>
    <x v="2"/>
    <x v="357"/>
    <d v="2023-03-24T00:00:00"/>
    <x v="1"/>
    <x v="5"/>
    <n v="2"/>
  </r>
  <r>
    <n v="441"/>
    <s v="Jeffrey Brown"/>
    <s v="Second Class"/>
    <x v="9"/>
    <n v="166.65"/>
    <n v="4"/>
    <n v="0.3"/>
    <n v="23.91"/>
    <x v="2"/>
    <x v="2"/>
    <x v="8"/>
    <x v="2"/>
    <x v="117"/>
    <d v="2023-11-17T00:00:00"/>
    <x v="1"/>
    <x v="3"/>
    <n v="8"/>
  </r>
  <r>
    <n v="442"/>
    <s v="Susan Greer"/>
    <s v="First Class"/>
    <x v="3"/>
    <n v="180.17"/>
    <n v="5"/>
    <n v="0.47"/>
    <n v="7.62"/>
    <x v="0"/>
    <x v="2"/>
    <x v="8"/>
    <x v="2"/>
    <x v="358"/>
    <d v="2023-04-29T00:00:00"/>
    <x v="1"/>
    <x v="5"/>
    <n v="7"/>
  </r>
  <r>
    <n v="443"/>
    <s v="Grant Serrano"/>
    <s v="Same Day"/>
    <x v="0"/>
    <n v="458.23"/>
    <n v="10"/>
    <n v="0.14000000000000001"/>
    <n v="61.26"/>
    <x v="2"/>
    <x v="0"/>
    <x v="5"/>
    <x v="2"/>
    <x v="359"/>
    <d v="2023-11-24T00:00:00"/>
    <x v="1"/>
    <x v="3"/>
    <n v="4"/>
  </r>
  <r>
    <n v="444"/>
    <s v="Katie Hill"/>
    <s v="Standard Class"/>
    <x v="0"/>
    <n v="309.81"/>
    <n v="8"/>
    <n v="0.44"/>
    <n v="50.28"/>
    <x v="1"/>
    <x v="1"/>
    <x v="2"/>
    <x v="1"/>
    <x v="333"/>
    <d v="2023-05-09T00:00:00"/>
    <x v="1"/>
    <x v="5"/>
    <n v="1"/>
  </r>
  <r>
    <n v="445"/>
    <s v="Joshua Molina"/>
    <s v="Standard Class"/>
    <x v="6"/>
    <n v="297.58999999999997"/>
    <n v="10"/>
    <n v="0.35"/>
    <n v="12.64"/>
    <x v="1"/>
    <x v="2"/>
    <x v="11"/>
    <x v="1"/>
    <x v="214"/>
    <d v="2024-11-11T00:00:00"/>
    <x v="0"/>
    <x v="5"/>
    <n v="3"/>
  </r>
  <r>
    <n v="446"/>
    <s v="Kaitlin Brown"/>
    <s v="Same Day"/>
    <x v="6"/>
    <n v="226.85"/>
    <n v="2"/>
    <n v="0.04"/>
    <n v="63.36"/>
    <x v="2"/>
    <x v="1"/>
    <x v="1"/>
    <x v="0"/>
    <x v="181"/>
    <d v="2024-09-22T00:00:00"/>
    <x v="0"/>
    <x v="8"/>
    <n v="6"/>
  </r>
  <r>
    <n v="447"/>
    <s v="Sean Harmon"/>
    <s v="Same Day"/>
    <x v="9"/>
    <n v="112.09"/>
    <n v="6"/>
    <n v="0.43"/>
    <n v="16.03"/>
    <x v="2"/>
    <x v="0"/>
    <x v="6"/>
    <x v="0"/>
    <x v="360"/>
    <d v="2023-11-30T00:00:00"/>
    <x v="1"/>
    <x v="0"/>
    <n v="2"/>
  </r>
  <r>
    <n v="448"/>
    <s v="Amy Howell"/>
    <s v="Same Day"/>
    <x v="4"/>
    <n v="428.51"/>
    <n v="6"/>
    <n v="0.45"/>
    <n v="24.06"/>
    <x v="2"/>
    <x v="3"/>
    <x v="8"/>
    <x v="2"/>
    <x v="93"/>
    <d v="2022-11-03T00:00:00"/>
    <x v="2"/>
    <x v="1"/>
    <n v="3"/>
  </r>
  <r>
    <n v="449"/>
    <s v="Martin Medina"/>
    <s v="Second Class"/>
    <x v="9"/>
    <n v="334.21"/>
    <n v="7"/>
    <n v="0.11"/>
    <n v="28.13"/>
    <x v="2"/>
    <x v="3"/>
    <x v="0"/>
    <x v="0"/>
    <x v="361"/>
    <d v="2023-02-14T00:00:00"/>
    <x v="1"/>
    <x v="5"/>
    <n v="4"/>
  </r>
  <r>
    <n v="450"/>
    <s v="Heather Coleman"/>
    <s v="Same Day"/>
    <x v="3"/>
    <n v="249.06"/>
    <n v="10"/>
    <n v="0.43"/>
    <n v="13.22"/>
    <x v="2"/>
    <x v="1"/>
    <x v="8"/>
    <x v="2"/>
    <x v="362"/>
    <d v="2022-04-07T00:00:00"/>
    <x v="2"/>
    <x v="1"/>
    <n v="10"/>
  </r>
  <r>
    <n v="451"/>
    <s v="Steven Hudson"/>
    <s v="Standard Class"/>
    <x v="2"/>
    <n v="62.46"/>
    <n v="6"/>
    <n v="0.32"/>
    <n v="9.75"/>
    <x v="1"/>
    <x v="2"/>
    <x v="11"/>
    <x v="1"/>
    <x v="283"/>
    <d v="2024-05-19T00:00:00"/>
    <x v="0"/>
    <x v="7"/>
    <n v="4"/>
  </r>
  <r>
    <n v="452"/>
    <s v="Brian Russell"/>
    <s v="Same Day"/>
    <x v="2"/>
    <n v="48.62"/>
    <n v="4"/>
    <n v="0.45"/>
    <n v="3.88"/>
    <x v="2"/>
    <x v="2"/>
    <x v="5"/>
    <x v="2"/>
    <x v="363"/>
    <d v="2023-08-05T00:00:00"/>
    <x v="1"/>
    <x v="6"/>
    <n v="1"/>
  </r>
  <r>
    <n v="453"/>
    <s v="Larry Woods"/>
    <s v="First Class"/>
    <x v="4"/>
    <n v="279.97000000000003"/>
    <n v="2"/>
    <n v="0.43"/>
    <n v="43.71"/>
    <x v="0"/>
    <x v="1"/>
    <x v="9"/>
    <x v="2"/>
    <x v="58"/>
    <d v="2023-05-23T00:00:00"/>
    <x v="1"/>
    <x v="2"/>
    <n v="2"/>
  </r>
  <r>
    <n v="454"/>
    <s v="Tyler Williams"/>
    <s v="First Class"/>
    <x v="1"/>
    <n v="42.72"/>
    <n v="10"/>
    <n v="0.23"/>
    <n v="6.66"/>
    <x v="0"/>
    <x v="3"/>
    <x v="7"/>
    <x v="0"/>
    <x v="364"/>
    <d v="2023-09-22T00:00:00"/>
    <x v="1"/>
    <x v="8"/>
    <n v="8"/>
  </r>
  <r>
    <n v="455"/>
    <s v="Courtney Steele"/>
    <s v="Second Class"/>
    <x v="9"/>
    <n v="258.68"/>
    <n v="10"/>
    <n v="0.48"/>
    <n v="10.5"/>
    <x v="1"/>
    <x v="2"/>
    <x v="10"/>
    <x v="1"/>
    <x v="365"/>
    <d v="2022-04-04T00:00:00"/>
    <x v="2"/>
    <x v="11"/>
    <n v="1"/>
  </r>
  <r>
    <n v="456"/>
    <s v="Janice Nguyen"/>
    <s v="Same Day"/>
    <x v="6"/>
    <n v="48.49"/>
    <n v="6"/>
    <n v="0.37"/>
    <n v="3.09"/>
    <x v="0"/>
    <x v="2"/>
    <x v="10"/>
    <x v="1"/>
    <x v="192"/>
    <d v="2023-11-20T00:00:00"/>
    <x v="1"/>
    <x v="5"/>
    <n v="10"/>
  </r>
  <r>
    <n v="457"/>
    <s v="Kelly Lee"/>
    <s v="Same Day"/>
    <x v="8"/>
    <n v="393.5"/>
    <n v="10"/>
    <n v="0.16"/>
    <n v="48.5"/>
    <x v="2"/>
    <x v="1"/>
    <x v="7"/>
    <x v="0"/>
    <x v="366"/>
    <d v="2022-11-11T00:00:00"/>
    <x v="2"/>
    <x v="2"/>
    <n v="4"/>
  </r>
  <r>
    <n v="458"/>
    <s v="Amy Johnson"/>
    <s v="Second Class"/>
    <x v="7"/>
    <n v="467.79"/>
    <n v="5"/>
    <n v="0.04"/>
    <n v="94.91"/>
    <x v="2"/>
    <x v="3"/>
    <x v="7"/>
    <x v="0"/>
    <x v="367"/>
    <d v="2024-12-12T00:00:00"/>
    <x v="0"/>
    <x v="7"/>
    <n v="2"/>
  </r>
  <r>
    <n v="459"/>
    <s v="Pam Brewer"/>
    <s v="Second Class"/>
    <x v="8"/>
    <n v="460"/>
    <n v="10"/>
    <n v="0.04"/>
    <n v="65.33"/>
    <x v="0"/>
    <x v="3"/>
    <x v="3"/>
    <x v="2"/>
    <x v="101"/>
    <d v="2024-05-12T00:00:00"/>
    <x v="0"/>
    <x v="3"/>
    <n v="2"/>
  </r>
  <r>
    <n v="460"/>
    <s v="Crystal Frank"/>
    <s v="Same Day"/>
    <x v="6"/>
    <n v="24.83"/>
    <n v="5"/>
    <n v="0.4"/>
    <n v="4.0199999999999996"/>
    <x v="1"/>
    <x v="2"/>
    <x v="11"/>
    <x v="1"/>
    <x v="368"/>
    <d v="2023-12-20T00:00:00"/>
    <x v="1"/>
    <x v="8"/>
    <n v="5"/>
  </r>
  <r>
    <n v="461"/>
    <s v="Oscar Adams"/>
    <s v="Same Day"/>
    <x v="1"/>
    <n v="465.86"/>
    <n v="5"/>
    <n v="0.24"/>
    <n v="20.88"/>
    <x v="0"/>
    <x v="3"/>
    <x v="0"/>
    <x v="0"/>
    <x v="369"/>
    <d v="2023-12-09T00:00:00"/>
    <x v="1"/>
    <x v="1"/>
    <n v="4"/>
  </r>
  <r>
    <n v="462"/>
    <s v="Amanda Sanders"/>
    <s v="Same Day"/>
    <x v="1"/>
    <n v="285.20999999999998"/>
    <n v="10"/>
    <n v="0.46"/>
    <n v="13.31"/>
    <x v="1"/>
    <x v="2"/>
    <x v="0"/>
    <x v="0"/>
    <x v="370"/>
    <d v="2022-07-12T00:00:00"/>
    <x v="2"/>
    <x v="3"/>
    <n v="1"/>
  </r>
  <r>
    <n v="463"/>
    <s v="Steve Thompson"/>
    <s v="Second Class"/>
    <x v="9"/>
    <n v="359.3"/>
    <n v="2"/>
    <n v="0.21"/>
    <n v="40.950000000000003"/>
    <x v="2"/>
    <x v="1"/>
    <x v="5"/>
    <x v="2"/>
    <x v="371"/>
    <d v="2024-07-01T00:00:00"/>
    <x v="0"/>
    <x v="10"/>
    <n v="1"/>
  </r>
  <r>
    <n v="464"/>
    <s v="Dawn Price"/>
    <s v="Second Class"/>
    <x v="7"/>
    <n v="174.77"/>
    <n v="9"/>
    <n v="0.36"/>
    <n v="16.29"/>
    <x v="1"/>
    <x v="0"/>
    <x v="11"/>
    <x v="1"/>
    <x v="14"/>
    <d v="2024-08-30T00:00:00"/>
    <x v="0"/>
    <x v="6"/>
    <n v="2"/>
  </r>
  <r>
    <n v="465"/>
    <s v="Lisa Good"/>
    <s v="Standard Class"/>
    <x v="4"/>
    <n v="346.15"/>
    <n v="5"/>
    <n v="0.15"/>
    <n v="75.19"/>
    <x v="2"/>
    <x v="3"/>
    <x v="0"/>
    <x v="0"/>
    <x v="372"/>
    <d v="2023-07-24T00:00:00"/>
    <x v="1"/>
    <x v="0"/>
    <n v="10"/>
  </r>
  <r>
    <n v="466"/>
    <s v="Stacy Jackson"/>
    <s v="Second Class"/>
    <x v="7"/>
    <n v="357.97"/>
    <n v="10"/>
    <n v="0.09"/>
    <n v="29.17"/>
    <x v="2"/>
    <x v="1"/>
    <x v="3"/>
    <x v="2"/>
    <x v="373"/>
    <d v="2022-02-07T00:00:00"/>
    <x v="2"/>
    <x v="8"/>
    <n v="10"/>
  </r>
  <r>
    <n v="467"/>
    <s v="Ms. Brandi Turner"/>
    <s v="Second Class"/>
    <x v="0"/>
    <n v="38.409999999999997"/>
    <n v="10"/>
    <n v="0.23"/>
    <n v="4.6399999999999997"/>
    <x v="2"/>
    <x v="1"/>
    <x v="9"/>
    <x v="2"/>
    <x v="374"/>
    <d v="2023-01-14T00:00:00"/>
    <x v="1"/>
    <x v="4"/>
    <n v="6"/>
  </r>
  <r>
    <n v="468"/>
    <s v="Ms. Brittney Hernandez"/>
    <s v="First Class"/>
    <x v="0"/>
    <n v="99.97"/>
    <n v="5"/>
    <n v="0.34"/>
    <n v="17.7"/>
    <x v="2"/>
    <x v="1"/>
    <x v="6"/>
    <x v="0"/>
    <x v="162"/>
    <d v="2022-04-28T00:00:00"/>
    <x v="2"/>
    <x v="9"/>
    <n v="10"/>
  </r>
  <r>
    <n v="469"/>
    <s v="Angela Price"/>
    <s v="Second Class"/>
    <x v="1"/>
    <n v="230.61"/>
    <n v="10"/>
    <n v="0.2"/>
    <n v="45.27"/>
    <x v="2"/>
    <x v="3"/>
    <x v="8"/>
    <x v="2"/>
    <x v="375"/>
    <d v="2022-11-25T00:00:00"/>
    <x v="2"/>
    <x v="11"/>
    <n v="6"/>
  </r>
  <r>
    <n v="470"/>
    <s v="Martha Parker"/>
    <s v="Standard Class"/>
    <x v="3"/>
    <n v="154.30000000000001"/>
    <n v="4"/>
    <n v="0.36"/>
    <n v="15.2"/>
    <x v="0"/>
    <x v="2"/>
    <x v="8"/>
    <x v="2"/>
    <x v="376"/>
    <d v="2023-06-10T00:00:00"/>
    <x v="1"/>
    <x v="9"/>
    <n v="2"/>
  </r>
  <r>
    <n v="471"/>
    <s v="Megan Brooks"/>
    <s v="Second Class"/>
    <x v="3"/>
    <n v="328.66"/>
    <n v="2"/>
    <n v="0.44"/>
    <n v="49.61"/>
    <x v="2"/>
    <x v="0"/>
    <x v="2"/>
    <x v="1"/>
    <x v="46"/>
    <d v="2022-05-19T00:00:00"/>
    <x v="2"/>
    <x v="11"/>
    <n v="3"/>
  </r>
  <r>
    <n v="472"/>
    <s v="Kathleen Lewis PhD"/>
    <s v="Same Day"/>
    <x v="5"/>
    <n v="201.87"/>
    <n v="10"/>
    <n v="0.09"/>
    <n v="19.91"/>
    <x v="1"/>
    <x v="0"/>
    <x v="9"/>
    <x v="2"/>
    <x v="61"/>
    <d v="2024-07-25T00:00:00"/>
    <x v="0"/>
    <x v="3"/>
    <n v="4"/>
  </r>
  <r>
    <n v="473"/>
    <s v="Jamie Nash"/>
    <s v="Standard Class"/>
    <x v="4"/>
    <n v="122.24"/>
    <n v="5"/>
    <n v="0.2"/>
    <n v="10.83"/>
    <x v="2"/>
    <x v="2"/>
    <x v="9"/>
    <x v="2"/>
    <x v="377"/>
    <d v="2023-07-22T00:00:00"/>
    <x v="1"/>
    <x v="8"/>
    <n v="1"/>
  </r>
  <r>
    <n v="474"/>
    <s v="Roger Ingram"/>
    <s v="First Class"/>
    <x v="1"/>
    <n v="329.86"/>
    <n v="5"/>
    <n v="0.39"/>
    <n v="38.880000000000003"/>
    <x v="0"/>
    <x v="3"/>
    <x v="1"/>
    <x v="0"/>
    <x v="378"/>
    <d v="2024-12-18T00:00:00"/>
    <x v="0"/>
    <x v="3"/>
    <n v="5"/>
  </r>
  <r>
    <n v="475"/>
    <s v="Justin Wood"/>
    <s v="Standard Class"/>
    <x v="3"/>
    <n v="385.19"/>
    <n v="9"/>
    <n v="0.14000000000000001"/>
    <n v="57.57"/>
    <x v="1"/>
    <x v="0"/>
    <x v="9"/>
    <x v="2"/>
    <x v="379"/>
    <d v="2022-08-23T00:00:00"/>
    <x v="2"/>
    <x v="3"/>
    <n v="1"/>
  </r>
  <r>
    <n v="476"/>
    <s v="James Graham"/>
    <s v="Standard Class"/>
    <x v="0"/>
    <n v="364.18"/>
    <n v="1"/>
    <n v="0.33"/>
    <n v="36.14"/>
    <x v="0"/>
    <x v="2"/>
    <x v="0"/>
    <x v="0"/>
    <x v="6"/>
    <d v="2023-12-07T00:00:00"/>
    <x v="1"/>
    <x v="6"/>
    <n v="3"/>
  </r>
  <r>
    <n v="477"/>
    <s v="Jennifer Davis"/>
    <s v="First Class"/>
    <x v="4"/>
    <n v="249.13"/>
    <n v="2"/>
    <n v="0.17"/>
    <n v="34.75"/>
    <x v="2"/>
    <x v="3"/>
    <x v="8"/>
    <x v="2"/>
    <x v="145"/>
    <d v="2023-12-23T00:00:00"/>
    <x v="1"/>
    <x v="11"/>
    <n v="10"/>
  </r>
  <r>
    <n v="478"/>
    <s v="Tracy Meyer"/>
    <s v="First Class"/>
    <x v="4"/>
    <n v="223.13"/>
    <n v="1"/>
    <n v="0.3"/>
    <n v="30.27"/>
    <x v="0"/>
    <x v="3"/>
    <x v="7"/>
    <x v="0"/>
    <x v="380"/>
    <d v="2024-02-26T00:00:00"/>
    <x v="0"/>
    <x v="6"/>
    <n v="3"/>
  </r>
  <r>
    <n v="479"/>
    <s v="Francis Wise"/>
    <s v="First Class"/>
    <x v="9"/>
    <n v="203.31"/>
    <n v="6"/>
    <n v="0.25"/>
    <n v="24.91"/>
    <x v="1"/>
    <x v="1"/>
    <x v="9"/>
    <x v="2"/>
    <x v="39"/>
    <d v="2022-02-11T00:00:00"/>
    <x v="2"/>
    <x v="6"/>
    <n v="7"/>
  </r>
  <r>
    <n v="480"/>
    <s v="Jimmy Spencer"/>
    <s v="Second Class"/>
    <x v="3"/>
    <n v="413.94"/>
    <n v="6"/>
    <n v="7.0000000000000007E-2"/>
    <n v="96.44"/>
    <x v="0"/>
    <x v="2"/>
    <x v="1"/>
    <x v="0"/>
    <x v="244"/>
    <d v="2023-10-26T00:00:00"/>
    <x v="1"/>
    <x v="0"/>
    <n v="7"/>
  </r>
  <r>
    <n v="481"/>
    <s v="Tiffany Porter"/>
    <s v="Second Class"/>
    <x v="8"/>
    <n v="63.35"/>
    <n v="9"/>
    <n v="0.31"/>
    <n v="7.16"/>
    <x v="0"/>
    <x v="2"/>
    <x v="10"/>
    <x v="1"/>
    <x v="186"/>
    <d v="2024-03-10T00:00:00"/>
    <x v="0"/>
    <x v="1"/>
    <n v="6"/>
  </r>
  <r>
    <n v="482"/>
    <s v="Jordan Mclaughlin"/>
    <s v="First Class"/>
    <x v="6"/>
    <n v="135.13999999999999"/>
    <n v="9"/>
    <n v="0.48"/>
    <n v="19.23"/>
    <x v="0"/>
    <x v="1"/>
    <x v="0"/>
    <x v="0"/>
    <x v="381"/>
    <d v="2022-06-01T00:00:00"/>
    <x v="2"/>
    <x v="3"/>
    <n v="9"/>
  </r>
  <r>
    <n v="483"/>
    <s v="Blake Lewis"/>
    <s v="Same Day"/>
    <x v="7"/>
    <n v="417.5"/>
    <n v="4"/>
    <n v="0.24"/>
    <n v="88.03"/>
    <x v="0"/>
    <x v="0"/>
    <x v="1"/>
    <x v="0"/>
    <x v="3"/>
    <d v="2023-06-12T00:00:00"/>
    <x v="1"/>
    <x v="8"/>
    <n v="7"/>
  </r>
  <r>
    <n v="484"/>
    <s v="Steven Barrett"/>
    <s v="First Class"/>
    <x v="9"/>
    <n v="412.98"/>
    <n v="2"/>
    <n v="0.39"/>
    <n v="13.6"/>
    <x v="1"/>
    <x v="0"/>
    <x v="5"/>
    <x v="2"/>
    <x v="28"/>
    <d v="2024-04-30T00:00:00"/>
    <x v="0"/>
    <x v="11"/>
    <n v="9"/>
  </r>
  <r>
    <n v="485"/>
    <s v="Miss Elizabeth Farrell"/>
    <s v="First Class"/>
    <x v="3"/>
    <n v="55.86"/>
    <n v="10"/>
    <n v="0.1"/>
    <n v="4.21"/>
    <x v="0"/>
    <x v="1"/>
    <x v="2"/>
    <x v="1"/>
    <x v="166"/>
    <d v="2023-05-02T00:00:00"/>
    <x v="1"/>
    <x v="10"/>
    <n v="2"/>
  </r>
  <r>
    <n v="486"/>
    <s v="Matthew Johnston"/>
    <s v="First Class"/>
    <x v="2"/>
    <n v="109.48"/>
    <n v="7"/>
    <n v="0.12"/>
    <n v="26.05"/>
    <x v="0"/>
    <x v="3"/>
    <x v="2"/>
    <x v="1"/>
    <x v="382"/>
    <d v="2024-08-23T00:00:00"/>
    <x v="0"/>
    <x v="10"/>
    <n v="1"/>
  </r>
  <r>
    <n v="487"/>
    <s v="Jonathan Johnson"/>
    <s v="First Class"/>
    <x v="4"/>
    <n v="292.02"/>
    <n v="1"/>
    <n v="0.28999999999999998"/>
    <n v="41.54"/>
    <x v="0"/>
    <x v="1"/>
    <x v="10"/>
    <x v="1"/>
    <x v="320"/>
    <d v="2022-07-27T00:00:00"/>
    <x v="2"/>
    <x v="2"/>
    <n v="6"/>
  </r>
  <r>
    <n v="488"/>
    <s v="Johnny Garcia"/>
    <s v="First Class"/>
    <x v="2"/>
    <n v="106.67"/>
    <n v="2"/>
    <n v="0.02"/>
    <n v="5.41"/>
    <x v="2"/>
    <x v="1"/>
    <x v="6"/>
    <x v="0"/>
    <x v="383"/>
    <d v="2023-09-07T00:00:00"/>
    <x v="1"/>
    <x v="2"/>
    <n v="10"/>
  </r>
  <r>
    <n v="489"/>
    <s v="Tracy Rush"/>
    <s v="First Class"/>
    <x v="2"/>
    <n v="72.569999999999993"/>
    <n v="7"/>
    <n v="0.39"/>
    <n v="10.69"/>
    <x v="0"/>
    <x v="3"/>
    <x v="4"/>
    <x v="1"/>
    <x v="83"/>
    <d v="2024-07-26T00:00:00"/>
    <x v="0"/>
    <x v="5"/>
    <n v="3"/>
  </r>
  <r>
    <n v="490"/>
    <s v="Michelle Torres"/>
    <s v="Same Day"/>
    <x v="7"/>
    <n v="128.6"/>
    <n v="7"/>
    <n v="0.36"/>
    <n v="7.06"/>
    <x v="2"/>
    <x v="1"/>
    <x v="2"/>
    <x v="1"/>
    <x v="384"/>
    <d v="2023-09-14T00:00:00"/>
    <x v="1"/>
    <x v="0"/>
    <n v="5"/>
  </r>
  <r>
    <n v="491"/>
    <s v="Hunter May"/>
    <s v="First Class"/>
    <x v="9"/>
    <n v="140.65"/>
    <n v="10"/>
    <n v="0.35"/>
    <n v="24.79"/>
    <x v="1"/>
    <x v="2"/>
    <x v="7"/>
    <x v="0"/>
    <x v="385"/>
    <d v="2022-06-16T00:00:00"/>
    <x v="2"/>
    <x v="0"/>
    <n v="5"/>
  </r>
  <r>
    <n v="492"/>
    <s v="Tina Ballard"/>
    <s v="Second Class"/>
    <x v="2"/>
    <n v="156.82"/>
    <n v="2"/>
    <n v="0.23"/>
    <n v="28.33"/>
    <x v="2"/>
    <x v="3"/>
    <x v="6"/>
    <x v="0"/>
    <x v="386"/>
    <d v="2023-07-27T00:00:00"/>
    <x v="1"/>
    <x v="5"/>
    <n v="5"/>
  </r>
  <r>
    <n v="493"/>
    <s v="Jonathan Andersen"/>
    <s v="Same Day"/>
    <x v="0"/>
    <n v="132.46"/>
    <n v="3"/>
    <n v="0.16"/>
    <n v="10.32"/>
    <x v="0"/>
    <x v="2"/>
    <x v="10"/>
    <x v="1"/>
    <x v="136"/>
    <d v="2024-07-12T00:00:00"/>
    <x v="0"/>
    <x v="10"/>
    <n v="3"/>
  </r>
  <r>
    <n v="494"/>
    <s v="Leslie Mathis"/>
    <s v="Second Class"/>
    <x v="4"/>
    <n v="345.55"/>
    <n v="5"/>
    <n v="0.1"/>
    <n v="39.1"/>
    <x v="0"/>
    <x v="1"/>
    <x v="3"/>
    <x v="2"/>
    <x v="387"/>
    <d v="2022-01-30T00:00:00"/>
    <x v="2"/>
    <x v="6"/>
    <n v="10"/>
  </r>
  <r>
    <n v="495"/>
    <s v="Monique Snyder"/>
    <s v="Same Day"/>
    <x v="4"/>
    <n v="386.61"/>
    <n v="8"/>
    <n v="0.16"/>
    <n v="62.11"/>
    <x v="0"/>
    <x v="1"/>
    <x v="10"/>
    <x v="1"/>
    <x v="388"/>
    <d v="2023-04-17T00:00:00"/>
    <x v="1"/>
    <x v="6"/>
    <n v="2"/>
  </r>
  <r>
    <n v="496"/>
    <s v="Laurie Warren"/>
    <s v="Same Day"/>
    <x v="5"/>
    <n v="241.38"/>
    <n v="3"/>
    <n v="0.09"/>
    <n v="42.82"/>
    <x v="0"/>
    <x v="1"/>
    <x v="4"/>
    <x v="1"/>
    <x v="389"/>
    <d v="2024-12-13T00:00:00"/>
    <x v="0"/>
    <x v="9"/>
    <n v="5"/>
  </r>
  <r>
    <n v="497"/>
    <s v="Debra Weaver"/>
    <s v="Second Class"/>
    <x v="0"/>
    <n v="451.19"/>
    <n v="3"/>
    <n v="0.17"/>
    <n v="47.46"/>
    <x v="1"/>
    <x v="1"/>
    <x v="8"/>
    <x v="2"/>
    <x v="390"/>
    <d v="2023-02-01T00:00:00"/>
    <x v="1"/>
    <x v="5"/>
    <n v="9"/>
  </r>
  <r>
    <n v="498"/>
    <s v="Brian Myers"/>
    <s v="Same Day"/>
    <x v="9"/>
    <n v="142.21"/>
    <n v="9"/>
    <n v="0.06"/>
    <n v="10.47"/>
    <x v="1"/>
    <x v="0"/>
    <x v="2"/>
    <x v="1"/>
    <x v="229"/>
    <d v="2024-03-19T00:00:00"/>
    <x v="0"/>
    <x v="2"/>
    <n v="2"/>
  </r>
  <r>
    <n v="499"/>
    <s v="Gail Smith"/>
    <s v="Standard Class"/>
    <x v="6"/>
    <n v="192.47"/>
    <n v="8"/>
    <n v="0.28999999999999998"/>
    <n v="15.11"/>
    <x v="1"/>
    <x v="2"/>
    <x v="8"/>
    <x v="2"/>
    <x v="98"/>
    <d v="2024-08-26T00:00:00"/>
    <x v="0"/>
    <x v="9"/>
    <n v="3"/>
  </r>
  <r>
    <n v="500"/>
    <s v="Jessica Jones"/>
    <s v="Same Day"/>
    <x v="6"/>
    <n v="433.48"/>
    <n v="4"/>
    <n v="0.01"/>
    <n v="69.11"/>
    <x v="2"/>
    <x v="2"/>
    <x v="0"/>
    <x v="0"/>
    <x v="391"/>
    <d v="2023-07-06T00:00:00"/>
    <x v="1"/>
    <x v="1"/>
    <n v="3"/>
  </r>
  <r>
    <n v="501"/>
    <s v="Kevin Castro"/>
    <s v="Standard Class"/>
    <x v="1"/>
    <n v="474.16"/>
    <n v="8"/>
    <n v="0.01"/>
    <n v="113.66"/>
    <x v="1"/>
    <x v="3"/>
    <x v="1"/>
    <x v="0"/>
    <x v="392"/>
    <d v="2023-09-30T00:00:00"/>
    <x v="1"/>
    <x v="10"/>
    <n v="2"/>
  </r>
  <r>
    <n v="502"/>
    <s v="Spencer Williams"/>
    <s v="Same Day"/>
    <x v="2"/>
    <n v="305.85000000000002"/>
    <n v="6"/>
    <n v="0.04"/>
    <n v="68.91"/>
    <x v="1"/>
    <x v="0"/>
    <x v="8"/>
    <x v="2"/>
    <x v="393"/>
    <d v="2024-12-06T00:00:00"/>
    <x v="0"/>
    <x v="11"/>
    <n v="2"/>
  </r>
  <r>
    <n v="503"/>
    <s v="George Mcneil"/>
    <s v="Standard Class"/>
    <x v="7"/>
    <n v="226.28"/>
    <n v="8"/>
    <n v="0.26"/>
    <n v="23.91"/>
    <x v="0"/>
    <x v="0"/>
    <x v="3"/>
    <x v="2"/>
    <x v="322"/>
    <d v="2022-06-27T00:00:00"/>
    <x v="2"/>
    <x v="11"/>
    <n v="5"/>
  </r>
  <r>
    <n v="504"/>
    <s v="Kimberly Arnold"/>
    <s v="Standard Class"/>
    <x v="8"/>
    <n v="444.01"/>
    <n v="5"/>
    <n v="0.18"/>
    <n v="51.08"/>
    <x v="0"/>
    <x v="3"/>
    <x v="5"/>
    <x v="2"/>
    <x v="317"/>
    <d v="2023-12-07T00:00:00"/>
    <x v="1"/>
    <x v="2"/>
    <n v="1"/>
  </r>
  <r>
    <n v="505"/>
    <s v="Tina Santos"/>
    <s v="Same Day"/>
    <x v="8"/>
    <n v="254.96"/>
    <n v="5"/>
    <n v="0.45"/>
    <n v="40.43"/>
    <x v="2"/>
    <x v="0"/>
    <x v="3"/>
    <x v="2"/>
    <x v="394"/>
    <d v="2024-12-23T00:00:00"/>
    <x v="0"/>
    <x v="11"/>
    <n v="1"/>
  </r>
  <r>
    <n v="506"/>
    <s v="Joseph Marsh"/>
    <s v="Same Day"/>
    <x v="8"/>
    <n v="261.87"/>
    <n v="4"/>
    <n v="0.12"/>
    <n v="19.97"/>
    <x v="1"/>
    <x v="1"/>
    <x v="1"/>
    <x v="0"/>
    <x v="395"/>
    <d v="2023-09-26T00:00:00"/>
    <x v="1"/>
    <x v="2"/>
    <n v="1"/>
  </r>
  <r>
    <n v="507"/>
    <s v="Daniel Black"/>
    <s v="First Class"/>
    <x v="2"/>
    <n v="153.72"/>
    <n v="4"/>
    <n v="0.34"/>
    <n v="21.2"/>
    <x v="1"/>
    <x v="2"/>
    <x v="3"/>
    <x v="2"/>
    <x v="396"/>
    <d v="2022-04-13T00:00:00"/>
    <x v="2"/>
    <x v="9"/>
    <n v="6"/>
  </r>
  <r>
    <n v="508"/>
    <s v="Lisa Deleon"/>
    <s v="Second Class"/>
    <x v="0"/>
    <n v="59.33"/>
    <n v="8"/>
    <n v="0.46"/>
    <n v="4.5"/>
    <x v="1"/>
    <x v="2"/>
    <x v="7"/>
    <x v="0"/>
    <x v="373"/>
    <d v="2022-02-04T00:00:00"/>
    <x v="2"/>
    <x v="6"/>
    <n v="7"/>
  </r>
  <r>
    <n v="509"/>
    <s v="James Ramirez"/>
    <s v="First Class"/>
    <x v="5"/>
    <n v="18.39"/>
    <n v="1"/>
    <n v="0.06"/>
    <n v="1.56"/>
    <x v="1"/>
    <x v="1"/>
    <x v="9"/>
    <x v="2"/>
    <x v="397"/>
    <d v="2022-02-14T00:00:00"/>
    <x v="2"/>
    <x v="0"/>
    <n v="8"/>
  </r>
  <r>
    <n v="510"/>
    <s v="Tamara Palmer"/>
    <s v="Standard Class"/>
    <x v="7"/>
    <n v="463.44"/>
    <n v="7"/>
    <n v="0.39"/>
    <n v="53.37"/>
    <x v="2"/>
    <x v="2"/>
    <x v="4"/>
    <x v="1"/>
    <x v="79"/>
    <d v="2024-03-07T00:00:00"/>
    <x v="0"/>
    <x v="11"/>
    <n v="5"/>
  </r>
  <r>
    <n v="511"/>
    <s v="Kelsey Williams"/>
    <s v="Second Class"/>
    <x v="2"/>
    <n v="5.48"/>
    <n v="3"/>
    <n v="0.37"/>
    <n v="0.53"/>
    <x v="1"/>
    <x v="2"/>
    <x v="11"/>
    <x v="1"/>
    <x v="230"/>
    <d v="2024-12-10T00:00:00"/>
    <x v="0"/>
    <x v="9"/>
    <n v="9"/>
  </r>
  <r>
    <n v="512"/>
    <s v="Miranda Eaton"/>
    <s v="Same Day"/>
    <x v="8"/>
    <n v="144.06"/>
    <n v="1"/>
    <n v="0.46"/>
    <n v="17.84"/>
    <x v="1"/>
    <x v="2"/>
    <x v="4"/>
    <x v="1"/>
    <x v="398"/>
    <d v="2023-05-15T00:00:00"/>
    <x v="1"/>
    <x v="11"/>
    <n v="2"/>
  </r>
  <r>
    <n v="513"/>
    <s v="Shane Hartman DDS"/>
    <s v="First Class"/>
    <x v="9"/>
    <n v="162.47"/>
    <n v="10"/>
    <n v="0.32"/>
    <n v="6.55"/>
    <x v="2"/>
    <x v="1"/>
    <x v="7"/>
    <x v="0"/>
    <x v="198"/>
    <d v="2024-06-19T00:00:00"/>
    <x v="0"/>
    <x v="1"/>
    <n v="2"/>
  </r>
  <r>
    <n v="514"/>
    <s v="Jacob Mckay"/>
    <s v="Second Class"/>
    <x v="3"/>
    <n v="127.1"/>
    <n v="5"/>
    <n v="0.21"/>
    <n v="16.32"/>
    <x v="2"/>
    <x v="3"/>
    <x v="3"/>
    <x v="2"/>
    <x v="399"/>
    <d v="2023-03-16T00:00:00"/>
    <x v="1"/>
    <x v="3"/>
    <n v="5"/>
  </r>
  <r>
    <n v="515"/>
    <s v="Jennifer Wallace"/>
    <s v="Second Class"/>
    <x v="1"/>
    <n v="476.87"/>
    <n v="3"/>
    <n v="0.34"/>
    <n v="63.09"/>
    <x v="2"/>
    <x v="2"/>
    <x v="4"/>
    <x v="1"/>
    <x v="400"/>
    <d v="2023-05-02T00:00:00"/>
    <x v="1"/>
    <x v="8"/>
    <n v="8"/>
  </r>
  <r>
    <n v="516"/>
    <s v="Stephanie Stephens"/>
    <s v="Standard Class"/>
    <x v="7"/>
    <n v="79.430000000000007"/>
    <n v="8"/>
    <n v="0.24"/>
    <n v="5.28"/>
    <x v="1"/>
    <x v="3"/>
    <x v="9"/>
    <x v="2"/>
    <x v="401"/>
    <d v="2022-04-10T00:00:00"/>
    <x v="2"/>
    <x v="10"/>
    <n v="1"/>
  </r>
  <r>
    <n v="517"/>
    <s v="Benjamin Brown"/>
    <s v="First Class"/>
    <x v="1"/>
    <n v="167.63"/>
    <n v="1"/>
    <n v="0.32"/>
    <n v="10.65"/>
    <x v="1"/>
    <x v="0"/>
    <x v="6"/>
    <x v="0"/>
    <x v="402"/>
    <d v="2024-02-20T00:00:00"/>
    <x v="0"/>
    <x v="8"/>
    <n v="9"/>
  </r>
  <r>
    <n v="518"/>
    <s v="Raven Church"/>
    <s v="Standard Class"/>
    <x v="9"/>
    <n v="475.89"/>
    <n v="2"/>
    <n v="0.3"/>
    <n v="78.48"/>
    <x v="2"/>
    <x v="2"/>
    <x v="0"/>
    <x v="0"/>
    <x v="213"/>
    <d v="2023-03-06T00:00:00"/>
    <x v="1"/>
    <x v="11"/>
    <n v="9"/>
  </r>
  <r>
    <n v="519"/>
    <s v="Paul Miller"/>
    <s v="Same Day"/>
    <x v="1"/>
    <n v="127.27"/>
    <n v="10"/>
    <n v="0.22"/>
    <n v="11.58"/>
    <x v="2"/>
    <x v="3"/>
    <x v="1"/>
    <x v="0"/>
    <x v="403"/>
    <d v="2023-02-12T00:00:00"/>
    <x v="1"/>
    <x v="2"/>
    <n v="4"/>
  </r>
  <r>
    <n v="520"/>
    <s v="Jose Cook"/>
    <s v="Second Class"/>
    <x v="5"/>
    <n v="225.14"/>
    <n v="5"/>
    <n v="0.26"/>
    <n v="46"/>
    <x v="0"/>
    <x v="3"/>
    <x v="4"/>
    <x v="1"/>
    <x v="404"/>
    <d v="2024-10-19T00:00:00"/>
    <x v="0"/>
    <x v="8"/>
    <n v="5"/>
  </r>
  <r>
    <n v="521"/>
    <s v="Rebecca Bishop"/>
    <s v="Standard Class"/>
    <x v="6"/>
    <n v="419.19"/>
    <n v="5"/>
    <n v="0.34"/>
    <n v="18.079999999999998"/>
    <x v="1"/>
    <x v="3"/>
    <x v="2"/>
    <x v="1"/>
    <x v="46"/>
    <d v="2022-05-25T00:00:00"/>
    <x v="2"/>
    <x v="10"/>
    <n v="9"/>
  </r>
  <r>
    <n v="522"/>
    <s v="William Holt"/>
    <s v="Same Day"/>
    <x v="9"/>
    <n v="22.5"/>
    <n v="9"/>
    <n v="0.38"/>
    <n v="1.01"/>
    <x v="2"/>
    <x v="3"/>
    <x v="9"/>
    <x v="2"/>
    <x v="405"/>
    <d v="2023-07-02T00:00:00"/>
    <x v="1"/>
    <x v="1"/>
    <n v="7"/>
  </r>
  <r>
    <n v="523"/>
    <s v="Anna Mays"/>
    <s v="Same Day"/>
    <x v="4"/>
    <n v="17.170000000000002"/>
    <n v="4"/>
    <n v="0.33"/>
    <n v="0.96"/>
    <x v="0"/>
    <x v="3"/>
    <x v="8"/>
    <x v="2"/>
    <x v="406"/>
    <d v="2024-11-20T00:00:00"/>
    <x v="0"/>
    <x v="4"/>
    <n v="6"/>
  </r>
  <r>
    <n v="524"/>
    <s v="Jason Henderson"/>
    <s v="Standard Class"/>
    <x v="3"/>
    <n v="54.78"/>
    <n v="10"/>
    <n v="0.39"/>
    <n v="2.06"/>
    <x v="2"/>
    <x v="1"/>
    <x v="2"/>
    <x v="1"/>
    <x v="317"/>
    <d v="2023-12-07T00:00:00"/>
    <x v="1"/>
    <x v="9"/>
    <n v="1"/>
  </r>
  <r>
    <n v="525"/>
    <s v="Erin Bennett"/>
    <s v="Standard Class"/>
    <x v="4"/>
    <n v="364.51"/>
    <n v="1"/>
    <n v="0.09"/>
    <n v="74.099999999999994"/>
    <x v="0"/>
    <x v="2"/>
    <x v="2"/>
    <x v="1"/>
    <x v="407"/>
    <d v="2022-11-08T00:00:00"/>
    <x v="2"/>
    <x v="6"/>
    <n v="2"/>
  </r>
  <r>
    <n v="526"/>
    <s v="Jennifer Villegas"/>
    <s v="Second Class"/>
    <x v="1"/>
    <n v="430.67"/>
    <n v="8"/>
    <n v="0.35"/>
    <n v="47.2"/>
    <x v="2"/>
    <x v="0"/>
    <x v="0"/>
    <x v="0"/>
    <x v="408"/>
    <d v="2024-02-05T00:00:00"/>
    <x v="0"/>
    <x v="0"/>
    <n v="9"/>
  </r>
  <r>
    <n v="527"/>
    <s v="Jennifer Arnold"/>
    <s v="Standard Class"/>
    <x v="5"/>
    <n v="475.62"/>
    <n v="8"/>
    <n v="0.38"/>
    <n v="58.06"/>
    <x v="2"/>
    <x v="2"/>
    <x v="8"/>
    <x v="2"/>
    <x v="149"/>
    <d v="2023-11-27T00:00:00"/>
    <x v="1"/>
    <x v="11"/>
    <n v="5"/>
  </r>
  <r>
    <n v="528"/>
    <s v="David James"/>
    <s v="Standard Class"/>
    <x v="8"/>
    <n v="358.36"/>
    <n v="2"/>
    <n v="0.02"/>
    <n v="57.59"/>
    <x v="1"/>
    <x v="0"/>
    <x v="6"/>
    <x v="0"/>
    <x v="409"/>
    <d v="2024-11-28T00:00:00"/>
    <x v="0"/>
    <x v="11"/>
    <n v="2"/>
  </r>
  <r>
    <n v="529"/>
    <s v="Jonathan Hamilton"/>
    <s v="Second Class"/>
    <x v="9"/>
    <n v="112.35"/>
    <n v="6"/>
    <n v="0.43"/>
    <n v="14.01"/>
    <x v="0"/>
    <x v="3"/>
    <x v="4"/>
    <x v="1"/>
    <x v="410"/>
    <d v="2024-10-26T00:00:00"/>
    <x v="0"/>
    <x v="11"/>
    <n v="6"/>
  </r>
  <r>
    <n v="530"/>
    <s v="William Carroll"/>
    <s v="Same Day"/>
    <x v="7"/>
    <n v="53.64"/>
    <n v="4"/>
    <n v="0.13"/>
    <n v="10.74"/>
    <x v="1"/>
    <x v="3"/>
    <x v="10"/>
    <x v="1"/>
    <x v="379"/>
    <d v="2022-08-24T00:00:00"/>
    <x v="2"/>
    <x v="5"/>
    <n v="2"/>
  </r>
  <r>
    <n v="531"/>
    <s v="Daniel Flores"/>
    <s v="First Class"/>
    <x v="2"/>
    <n v="434.98"/>
    <n v="1"/>
    <n v="0.06"/>
    <n v="98.33"/>
    <x v="0"/>
    <x v="0"/>
    <x v="0"/>
    <x v="0"/>
    <x v="221"/>
    <d v="2024-12-05T00:00:00"/>
    <x v="0"/>
    <x v="6"/>
    <n v="2"/>
  </r>
  <r>
    <n v="532"/>
    <s v="Tina Giles"/>
    <s v="Standard Class"/>
    <x v="7"/>
    <n v="250.69"/>
    <n v="2"/>
    <n v="0.1"/>
    <n v="20.21"/>
    <x v="0"/>
    <x v="1"/>
    <x v="7"/>
    <x v="0"/>
    <x v="388"/>
    <d v="2023-04-24T00:00:00"/>
    <x v="1"/>
    <x v="10"/>
    <n v="9"/>
  </r>
  <r>
    <n v="533"/>
    <s v="Alan Stevens"/>
    <s v="Same Day"/>
    <x v="4"/>
    <n v="315.08"/>
    <n v="1"/>
    <n v="0.25"/>
    <n v="20.13"/>
    <x v="0"/>
    <x v="0"/>
    <x v="3"/>
    <x v="2"/>
    <x v="411"/>
    <d v="2023-12-21T00:00:00"/>
    <x v="1"/>
    <x v="7"/>
    <n v="4"/>
  </r>
  <r>
    <n v="534"/>
    <s v="Colton Richardson"/>
    <s v="First Class"/>
    <x v="2"/>
    <n v="151.47"/>
    <n v="4"/>
    <n v="0.3"/>
    <n v="18.66"/>
    <x v="0"/>
    <x v="2"/>
    <x v="6"/>
    <x v="0"/>
    <x v="52"/>
    <d v="2023-03-31T00:00:00"/>
    <x v="1"/>
    <x v="5"/>
    <n v="6"/>
  </r>
  <r>
    <n v="535"/>
    <s v="Tiffany Nolan"/>
    <s v="First Class"/>
    <x v="2"/>
    <n v="282.38"/>
    <n v="1"/>
    <n v="0.39"/>
    <n v="50.05"/>
    <x v="0"/>
    <x v="1"/>
    <x v="6"/>
    <x v="0"/>
    <x v="412"/>
    <d v="2024-10-25T00:00:00"/>
    <x v="0"/>
    <x v="5"/>
    <n v="4"/>
  </r>
  <r>
    <n v="536"/>
    <s v="Christopher Morris"/>
    <s v="Second Class"/>
    <x v="1"/>
    <n v="483.36"/>
    <n v="9"/>
    <n v="0.19"/>
    <n v="66.069999999999993"/>
    <x v="2"/>
    <x v="0"/>
    <x v="5"/>
    <x v="2"/>
    <x v="161"/>
    <d v="2022-10-03T00:00:00"/>
    <x v="2"/>
    <x v="1"/>
    <n v="10"/>
  </r>
  <r>
    <n v="537"/>
    <s v="Brandy Cisneros"/>
    <s v="Same Day"/>
    <x v="7"/>
    <n v="105.01"/>
    <n v="8"/>
    <n v="0.08"/>
    <n v="12.48"/>
    <x v="0"/>
    <x v="2"/>
    <x v="2"/>
    <x v="1"/>
    <x v="413"/>
    <d v="2022-07-03T00:00:00"/>
    <x v="2"/>
    <x v="9"/>
    <n v="7"/>
  </r>
  <r>
    <n v="538"/>
    <s v="Miss Jennifer Gutierrez"/>
    <s v="Same Day"/>
    <x v="3"/>
    <n v="251.71"/>
    <n v="8"/>
    <n v="0.27"/>
    <n v="10.48"/>
    <x v="0"/>
    <x v="3"/>
    <x v="7"/>
    <x v="0"/>
    <x v="34"/>
    <d v="2023-03-16T00:00:00"/>
    <x v="1"/>
    <x v="10"/>
    <n v="6"/>
  </r>
  <r>
    <n v="539"/>
    <s v="Kelly Davis"/>
    <s v="Second Class"/>
    <x v="1"/>
    <n v="155.28"/>
    <n v="6"/>
    <n v="0.43"/>
    <n v="18.940000000000001"/>
    <x v="0"/>
    <x v="0"/>
    <x v="3"/>
    <x v="2"/>
    <x v="83"/>
    <d v="2024-07-30T00:00:00"/>
    <x v="0"/>
    <x v="1"/>
    <n v="7"/>
  </r>
  <r>
    <n v="540"/>
    <s v="Angela Hess"/>
    <s v="Second Class"/>
    <x v="2"/>
    <n v="79.790000000000006"/>
    <n v="8"/>
    <n v="0.19"/>
    <n v="4.7699999999999996"/>
    <x v="0"/>
    <x v="1"/>
    <x v="11"/>
    <x v="1"/>
    <x v="414"/>
    <d v="2023-06-05T00:00:00"/>
    <x v="1"/>
    <x v="11"/>
    <n v="1"/>
  </r>
  <r>
    <n v="541"/>
    <s v="Michael Powell"/>
    <s v="First Class"/>
    <x v="8"/>
    <n v="293.58999999999997"/>
    <n v="9"/>
    <n v="0.25"/>
    <n v="26.16"/>
    <x v="2"/>
    <x v="3"/>
    <x v="3"/>
    <x v="2"/>
    <x v="48"/>
    <d v="2024-11-19T00:00:00"/>
    <x v="0"/>
    <x v="1"/>
    <n v="8"/>
  </r>
  <r>
    <n v="542"/>
    <s v="James Harmon"/>
    <s v="First Class"/>
    <x v="3"/>
    <n v="25.46"/>
    <n v="10"/>
    <n v="0.25"/>
    <n v="4.7300000000000004"/>
    <x v="2"/>
    <x v="1"/>
    <x v="0"/>
    <x v="0"/>
    <x v="146"/>
    <d v="2022-11-27T00:00:00"/>
    <x v="2"/>
    <x v="10"/>
    <n v="5"/>
  </r>
  <r>
    <n v="543"/>
    <s v="Luke Martin"/>
    <s v="Second Class"/>
    <x v="1"/>
    <n v="174.7"/>
    <n v="3"/>
    <n v="0.19"/>
    <n v="8.6199999999999992"/>
    <x v="0"/>
    <x v="3"/>
    <x v="5"/>
    <x v="2"/>
    <x v="280"/>
    <d v="2024-05-28T00:00:00"/>
    <x v="0"/>
    <x v="1"/>
    <n v="5"/>
  </r>
  <r>
    <n v="544"/>
    <s v="Robin Montgomery"/>
    <s v="Standard Class"/>
    <x v="1"/>
    <n v="221.52"/>
    <n v="7"/>
    <n v="0.18"/>
    <n v="23.74"/>
    <x v="1"/>
    <x v="2"/>
    <x v="11"/>
    <x v="1"/>
    <x v="415"/>
    <d v="2022-03-27T00:00:00"/>
    <x v="2"/>
    <x v="9"/>
    <n v="3"/>
  </r>
  <r>
    <n v="545"/>
    <s v="Ashley Johnson"/>
    <s v="Second Class"/>
    <x v="7"/>
    <n v="147.1"/>
    <n v="7"/>
    <n v="0.06"/>
    <n v="33"/>
    <x v="1"/>
    <x v="1"/>
    <x v="5"/>
    <x v="2"/>
    <x v="416"/>
    <d v="2024-03-24T00:00:00"/>
    <x v="0"/>
    <x v="0"/>
    <n v="9"/>
  </r>
  <r>
    <n v="546"/>
    <s v="Deborah Howell"/>
    <s v="Second Class"/>
    <x v="9"/>
    <n v="403.59"/>
    <n v="8"/>
    <n v="0.41"/>
    <n v="29.83"/>
    <x v="1"/>
    <x v="1"/>
    <x v="11"/>
    <x v="1"/>
    <x v="417"/>
    <d v="2022-01-20T00:00:00"/>
    <x v="2"/>
    <x v="6"/>
    <n v="2"/>
  </r>
  <r>
    <n v="547"/>
    <s v="Christopher Munoz"/>
    <s v="Second Class"/>
    <x v="5"/>
    <n v="401.65"/>
    <n v="2"/>
    <n v="0.4"/>
    <n v="13.79"/>
    <x v="1"/>
    <x v="1"/>
    <x v="9"/>
    <x v="2"/>
    <x v="418"/>
    <d v="2023-04-26T00:00:00"/>
    <x v="1"/>
    <x v="3"/>
    <n v="6"/>
  </r>
  <r>
    <n v="548"/>
    <s v="Jonathon Arellano"/>
    <s v="Standard Class"/>
    <x v="8"/>
    <n v="224.24"/>
    <n v="9"/>
    <n v="0.06"/>
    <n v="23.85"/>
    <x v="1"/>
    <x v="3"/>
    <x v="2"/>
    <x v="1"/>
    <x v="119"/>
    <d v="2022-08-25T00:00:00"/>
    <x v="2"/>
    <x v="3"/>
    <n v="9"/>
  </r>
  <r>
    <n v="549"/>
    <s v="Marissa Alexander"/>
    <s v="Second Class"/>
    <x v="6"/>
    <n v="45.68"/>
    <n v="6"/>
    <n v="0.32"/>
    <n v="6.83"/>
    <x v="2"/>
    <x v="2"/>
    <x v="4"/>
    <x v="1"/>
    <x v="47"/>
    <d v="2023-09-12T00:00:00"/>
    <x v="1"/>
    <x v="9"/>
    <n v="4"/>
  </r>
  <r>
    <n v="550"/>
    <s v="Jennifer Jackson"/>
    <s v="Second Class"/>
    <x v="9"/>
    <n v="445.86"/>
    <n v="6"/>
    <n v="0.27"/>
    <n v="77.62"/>
    <x v="0"/>
    <x v="2"/>
    <x v="4"/>
    <x v="1"/>
    <x v="419"/>
    <d v="2023-09-25T00:00:00"/>
    <x v="1"/>
    <x v="4"/>
    <n v="9"/>
  </r>
  <r>
    <n v="551"/>
    <s v="Bobby Hill"/>
    <s v="Second Class"/>
    <x v="0"/>
    <n v="488.47"/>
    <n v="9"/>
    <n v="0.28000000000000003"/>
    <n v="71.099999999999994"/>
    <x v="1"/>
    <x v="0"/>
    <x v="6"/>
    <x v="0"/>
    <x v="56"/>
    <d v="2022-09-09T00:00:00"/>
    <x v="2"/>
    <x v="10"/>
    <n v="8"/>
  </r>
  <r>
    <n v="552"/>
    <s v="Natalie Burch"/>
    <s v="Same Day"/>
    <x v="1"/>
    <n v="339.69"/>
    <n v="2"/>
    <n v="0.2"/>
    <n v="76.3"/>
    <x v="0"/>
    <x v="3"/>
    <x v="5"/>
    <x v="2"/>
    <x v="420"/>
    <d v="2024-02-07T00:00:00"/>
    <x v="0"/>
    <x v="8"/>
    <n v="1"/>
  </r>
  <r>
    <n v="553"/>
    <s v="Lisa Walters"/>
    <s v="First Class"/>
    <x v="1"/>
    <n v="407.77"/>
    <n v="2"/>
    <n v="0.46"/>
    <n v="44.33"/>
    <x v="2"/>
    <x v="1"/>
    <x v="0"/>
    <x v="0"/>
    <x v="300"/>
    <d v="2023-06-24T00:00:00"/>
    <x v="1"/>
    <x v="2"/>
    <n v="4"/>
  </r>
  <r>
    <n v="554"/>
    <s v="Katherine Alexander"/>
    <s v="Standard Class"/>
    <x v="0"/>
    <n v="250.85"/>
    <n v="5"/>
    <n v="0.08"/>
    <n v="66.739999999999995"/>
    <x v="1"/>
    <x v="3"/>
    <x v="9"/>
    <x v="2"/>
    <x v="421"/>
    <d v="2022-06-21T00:00:00"/>
    <x v="2"/>
    <x v="2"/>
    <n v="6"/>
  </r>
  <r>
    <n v="555"/>
    <s v="Heather Roberts"/>
    <s v="Same Day"/>
    <x v="7"/>
    <n v="304.13"/>
    <n v="10"/>
    <n v="0.1"/>
    <n v="50.62"/>
    <x v="1"/>
    <x v="0"/>
    <x v="11"/>
    <x v="1"/>
    <x v="179"/>
    <d v="2024-02-06T00:00:00"/>
    <x v="0"/>
    <x v="0"/>
    <n v="5"/>
  </r>
  <r>
    <n v="556"/>
    <s v="James Anderson"/>
    <s v="Second Class"/>
    <x v="2"/>
    <n v="51.56"/>
    <n v="7"/>
    <n v="0.36"/>
    <n v="9"/>
    <x v="0"/>
    <x v="1"/>
    <x v="0"/>
    <x v="0"/>
    <x v="65"/>
    <d v="2022-01-11T00:00:00"/>
    <x v="2"/>
    <x v="1"/>
    <n v="8"/>
  </r>
  <r>
    <n v="557"/>
    <s v="Tyler Montgomery"/>
    <s v="Same Day"/>
    <x v="5"/>
    <n v="90.38"/>
    <n v="9"/>
    <n v="0.31"/>
    <n v="14.21"/>
    <x v="1"/>
    <x v="0"/>
    <x v="9"/>
    <x v="2"/>
    <x v="422"/>
    <d v="2023-02-05T00:00:00"/>
    <x v="1"/>
    <x v="0"/>
    <n v="7"/>
  </r>
  <r>
    <n v="558"/>
    <s v="Joshua Curry"/>
    <s v="First Class"/>
    <x v="1"/>
    <n v="488.17"/>
    <n v="2"/>
    <n v="0.49"/>
    <n v="19.670000000000002"/>
    <x v="2"/>
    <x v="3"/>
    <x v="8"/>
    <x v="2"/>
    <x v="359"/>
    <d v="2023-11-30T00:00:00"/>
    <x v="1"/>
    <x v="4"/>
    <n v="10"/>
  </r>
  <r>
    <n v="559"/>
    <s v="Lindsey Ortega"/>
    <s v="Second Class"/>
    <x v="3"/>
    <n v="115.3"/>
    <n v="5"/>
    <n v="0.3"/>
    <n v="4.79"/>
    <x v="2"/>
    <x v="3"/>
    <x v="1"/>
    <x v="0"/>
    <x v="423"/>
    <d v="2023-10-13T00:00:00"/>
    <x v="1"/>
    <x v="6"/>
    <n v="5"/>
  </r>
  <r>
    <n v="560"/>
    <s v="Clinton Murphy"/>
    <s v="First Class"/>
    <x v="7"/>
    <n v="399.42"/>
    <n v="10"/>
    <n v="0.2"/>
    <n v="95.44"/>
    <x v="2"/>
    <x v="0"/>
    <x v="4"/>
    <x v="1"/>
    <x v="424"/>
    <d v="2024-04-11T00:00:00"/>
    <x v="0"/>
    <x v="9"/>
    <n v="1"/>
  </r>
  <r>
    <n v="561"/>
    <s v="Mr. Anthony Bonilla"/>
    <s v="Standard Class"/>
    <x v="7"/>
    <n v="30.7"/>
    <n v="2"/>
    <n v="0.48"/>
    <n v="3.58"/>
    <x v="1"/>
    <x v="3"/>
    <x v="1"/>
    <x v="0"/>
    <x v="382"/>
    <d v="2024-08-23T00:00:00"/>
    <x v="0"/>
    <x v="3"/>
    <n v="1"/>
  </r>
  <r>
    <n v="562"/>
    <s v="Frederick Pitts"/>
    <s v="Standard Class"/>
    <x v="8"/>
    <n v="387.34"/>
    <n v="2"/>
    <n v="0.37"/>
    <n v="65.48"/>
    <x v="0"/>
    <x v="0"/>
    <x v="1"/>
    <x v="0"/>
    <x v="425"/>
    <d v="2023-02-23T00:00:00"/>
    <x v="1"/>
    <x v="4"/>
    <n v="7"/>
  </r>
  <r>
    <n v="563"/>
    <s v="Gary Davis"/>
    <s v="Standard Class"/>
    <x v="8"/>
    <n v="195.52"/>
    <n v="1"/>
    <n v="0.15"/>
    <n v="24.36"/>
    <x v="0"/>
    <x v="0"/>
    <x v="7"/>
    <x v="0"/>
    <x v="426"/>
    <d v="2022-03-17T00:00:00"/>
    <x v="2"/>
    <x v="9"/>
    <n v="6"/>
  </r>
  <r>
    <n v="564"/>
    <s v="Mark White"/>
    <s v="Same Day"/>
    <x v="1"/>
    <n v="392.36"/>
    <n v="5"/>
    <n v="0.5"/>
    <n v="43.62"/>
    <x v="2"/>
    <x v="1"/>
    <x v="5"/>
    <x v="2"/>
    <x v="427"/>
    <d v="2022-02-15T00:00:00"/>
    <x v="2"/>
    <x v="8"/>
    <n v="7"/>
  </r>
  <r>
    <n v="565"/>
    <s v="Tyler Gomez"/>
    <s v="First Class"/>
    <x v="0"/>
    <n v="7.43"/>
    <n v="3"/>
    <n v="0.47"/>
    <n v="0.45"/>
    <x v="0"/>
    <x v="2"/>
    <x v="10"/>
    <x v="1"/>
    <x v="428"/>
    <d v="2022-11-06T00:00:00"/>
    <x v="2"/>
    <x v="2"/>
    <n v="8"/>
  </r>
  <r>
    <n v="566"/>
    <s v="Luke Garcia"/>
    <s v="Second Class"/>
    <x v="1"/>
    <n v="346.03"/>
    <n v="2"/>
    <n v="0.08"/>
    <n v="30.04"/>
    <x v="2"/>
    <x v="0"/>
    <x v="3"/>
    <x v="2"/>
    <x v="429"/>
    <d v="2024-07-10T00:00:00"/>
    <x v="0"/>
    <x v="6"/>
    <n v="3"/>
  </r>
  <r>
    <n v="567"/>
    <s v="Wanda Mckinney"/>
    <s v="Same Day"/>
    <x v="9"/>
    <n v="163.01"/>
    <n v="3"/>
    <n v="0.21"/>
    <n v="15.59"/>
    <x v="2"/>
    <x v="3"/>
    <x v="11"/>
    <x v="1"/>
    <x v="65"/>
    <d v="2022-01-12T00:00:00"/>
    <x v="2"/>
    <x v="10"/>
    <n v="9"/>
  </r>
  <r>
    <n v="568"/>
    <s v="Michelle Sutton"/>
    <s v="First Class"/>
    <x v="3"/>
    <n v="346.17"/>
    <n v="8"/>
    <n v="0.31"/>
    <n v="-1000"/>
    <x v="1"/>
    <x v="3"/>
    <x v="7"/>
    <x v="0"/>
    <x v="256"/>
    <d v="2023-02-07T00:00:00"/>
    <x v="1"/>
    <x v="6"/>
    <n v="1"/>
  </r>
  <r>
    <n v="569"/>
    <s v="Ryan King"/>
    <s v="Same Day"/>
    <x v="2"/>
    <n v="30.67"/>
    <n v="9"/>
    <n v="0.27"/>
    <n v="1.37"/>
    <x v="2"/>
    <x v="0"/>
    <x v="2"/>
    <x v="1"/>
    <x v="423"/>
    <d v="2023-10-11T00:00:00"/>
    <x v="1"/>
    <x v="4"/>
    <n v="3"/>
  </r>
  <r>
    <n v="570"/>
    <s v="Laura Chandler"/>
    <s v="Standard Class"/>
    <x v="4"/>
    <n v="388.7"/>
    <n v="4"/>
    <n v="0.05"/>
    <n v="70.739999999999995"/>
    <x v="1"/>
    <x v="1"/>
    <x v="5"/>
    <x v="2"/>
    <x v="430"/>
    <d v="2023-03-23T00:00:00"/>
    <x v="1"/>
    <x v="6"/>
    <n v="2"/>
  </r>
  <r>
    <n v="571"/>
    <s v="Justin Adkins"/>
    <s v="Second Class"/>
    <x v="2"/>
    <n v="383.15"/>
    <n v="1"/>
    <n v="0.19"/>
    <n v="19.649999999999999"/>
    <x v="0"/>
    <x v="2"/>
    <x v="9"/>
    <x v="2"/>
    <x v="431"/>
    <d v="2023-05-27T00:00:00"/>
    <x v="1"/>
    <x v="4"/>
    <n v="2"/>
  </r>
  <r>
    <n v="572"/>
    <s v="Monica Franco"/>
    <s v="Standard Class"/>
    <x v="9"/>
    <n v="13.29"/>
    <n v="6"/>
    <n v="0.45"/>
    <n v="1.38"/>
    <x v="2"/>
    <x v="3"/>
    <x v="9"/>
    <x v="2"/>
    <x v="432"/>
    <d v="2023-11-02T00:00:00"/>
    <x v="1"/>
    <x v="3"/>
    <n v="9"/>
  </r>
  <r>
    <n v="573"/>
    <s v="Brian Fisher"/>
    <s v="Same Day"/>
    <x v="1"/>
    <n v="327.85"/>
    <n v="4"/>
    <n v="0.47"/>
    <n v="34"/>
    <x v="2"/>
    <x v="0"/>
    <x v="5"/>
    <x v="2"/>
    <x v="433"/>
    <d v="2023-12-01T00:00:00"/>
    <x v="1"/>
    <x v="5"/>
    <n v="1"/>
  </r>
  <r>
    <n v="574"/>
    <s v="Kimberly Brooks"/>
    <s v="Standard Class"/>
    <x v="4"/>
    <n v="22.2"/>
    <n v="10"/>
    <n v="0.04"/>
    <n v="5.53"/>
    <x v="1"/>
    <x v="0"/>
    <x v="0"/>
    <x v="0"/>
    <x v="364"/>
    <d v="2023-09-17T00:00:00"/>
    <x v="1"/>
    <x v="5"/>
    <n v="3"/>
  </r>
  <r>
    <n v="575"/>
    <s v="Peter Davies"/>
    <s v="Second Class"/>
    <x v="3"/>
    <n v="383.71"/>
    <n v="3"/>
    <n v="0.12"/>
    <n v="35.799999999999997"/>
    <x v="1"/>
    <x v="3"/>
    <x v="10"/>
    <x v="1"/>
    <x v="434"/>
    <d v="2022-08-11T00:00:00"/>
    <x v="2"/>
    <x v="0"/>
    <n v="9"/>
  </r>
  <r>
    <n v="576"/>
    <s v="Samantha Spencer"/>
    <s v="First Class"/>
    <x v="6"/>
    <n v="384.13"/>
    <n v="5"/>
    <n v="0.1"/>
    <n v="30.78"/>
    <x v="2"/>
    <x v="3"/>
    <x v="3"/>
    <x v="2"/>
    <x v="180"/>
    <d v="2022-01-24T00:00:00"/>
    <x v="2"/>
    <x v="8"/>
    <n v="7"/>
  </r>
  <r>
    <n v="577"/>
    <s v="Stacy Morris"/>
    <s v="Standard Class"/>
    <x v="1"/>
    <n v="203.96"/>
    <n v="6"/>
    <n v="0.37"/>
    <n v="9.3699999999999992"/>
    <x v="0"/>
    <x v="3"/>
    <x v="0"/>
    <x v="0"/>
    <x v="435"/>
    <d v="2023-12-19T00:00:00"/>
    <x v="1"/>
    <x v="9"/>
    <n v="7"/>
  </r>
  <r>
    <n v="578"/>
    <s v="Karen Weber"/>
    <s v="Same Day"/>
    <x v="8"/>
    <n v="75.48"/>
    <n v="10"/>
    <n v="0.38"/>
    <n v="7.93"/>
    <x v="0"/>
    <x v="2"/>
    <x v="7"/>
    <x v="0"/>
    <x v="110"/>
    <d v="2024-06-16T00:00:00"/>
    <x v="0"/>
    <x v="3"/>
    <n v="6"/>
  </r>
  <r>
    <n v="579"/>
    <s v="Stacey Cummings"/>
    <s v="Standard Class"/>
    <x v="1"/>
    <n v="266.49"/>
    <n v="1"/>
    <n v="0.13"/>
    <n v="19.2"/>
    <x v="1"/>
    <x v="3"/>
    <x v="10"/>
    <x v="1"/>
    <x v="436"/>
    <d v="2024-01-16T00:00:00"/>
    <x v="0"/>
    <x v="7"/>
    <n v="3"/>
  </r>
  <r>
    <n v="580"/>
    <s v="Laurie Peterson"/>
    <s v="Standard Class"/>
    <x v="4"/>
    <n v="245.67"/>
    <n v="6"/>
    <n v="0.19"/>
    <n v="33.78"/>
    <x v="1"/>
    <x v="1"/>
    <x v="7"/>
    <x v="0"/>
    <x v="379"/>
    <d v="2022-08-24T00:00:00"/>
    <x v="2"/>
    <x v="11"/>
    <n v="2"/>
  </r>
  <r>
    <n v="581"/>
    <s v="Megan Wilson"/>
    <s v="Standard Class"/>
    <x v="3"/>
    <n v="314.32"/>
    <n v="6"/>
    <n v="0.02"/>
    <n v="15.54"/>
    <x v="0"/>
    <x v="3"/>
    <x v="11"/>
    <x v="1"/>
    <x v="309"/>
    <d v="2023-09-08T00:00:00"/>
    <x v="1"/>
    <x v="6"/>
    <n v="4"/>
  </r>
  <r>
    <n v="582"/>
    <s v="Andrew Robinson"/>
    <s v="First Class"/>
    <x v="5"/>
    <n v="318.89"/>
    <n v="8"/>
    <n v="0.16"/>
    <n v="58.09"/>
    <x v="2"/>
    <x v="0"/>
    <x v="9"/>
    <x v="2"/>
    <x v="437"/>
    <d v="2024-06-16T00:00:00"/>
    <x v="0"/>
    <x v="5"/>
    <n v="7"/>
  </r>
  <r>
    <n v="583"/>
    <s v="Breanna Mccarty"/>
    <s v="First Class"/>
    <x v="7"/>
    <n v="443.84"/>
    <n v="10"/>
    <n v="0.11"/>
    <n v="45.82"/>
    <x v="2"/>
    <x v="3"/>
    <x v="8"/>
    <x v="2"/>
    <x v="438"/>
    <d v="2022-12-09T00:00:00"/>
    <x v="2"/>
    <x v="5"/>
    <n v="10"/>
  </r>
  <r>
    <n v="584"/>
    <s v="Susan Mckinney"/>
    <s v="Second Class"/>
    <x v="3"/>
    <n v="39.32"/>
    <n v="1"/>
    <n v="0.3"/>
    <n v="6.59"/>
    <x v="1"/>
    <x v="2"/>
    <x v="4"/>
    <x v="1"/>
    <x v="439"/>
    <d v="2024-09-20T00:00:00"/>
    <x v="0"/>
    <x v="7"/>
    <n v="8"/>
  </r>
  <r>
    <n v="585"/>
    <s v="Sandy Clements"/>
    <s v="Standard Class"/>
    <x v="5"/>
    <n v="115.68"/>
    <n v="8"/>
    <n v="0.34"/>
    <n v="7.88"/>
    <x v="2"/>
    <x v="1"/>
    <x v="11"/>
    <x v="1"/>
    <x v="440"/>
    <d v="2022-03-24T00:00:00"/>
    <x v="2"/>
    <x v="9"/>
    <n v="7"/>
  </r>
  <r>
    <n v="586"/>
    <s v="Kenneth Turner"/>
    <s v="First Class"/>
    <x v="5"/>
    <n v="314.10000000000002"/>
    <n v="1"/>
    <n v="0.09"/>
    <n v="45.41"/>
    <x v="1"/>
    <x v="2"/>
    <x v="9"/>
    <x v="2"/>
    <x v="441"/>
    <d v="2023-11-13T00:00:00"/>
    <x v="1"/>
    <x v="11"/>
    <n v="6"/>
  </r>
  <r>
    <n v="587"/>
    <s v="Kevin Reyes"/>
    <s v="Standard Class"/>
    <x v="5"/>
    <n v="403.21"/>
    <n v="8"/>
    <n v="0.09"/>
    <n v="20.47"/>
    <x v="1"/>
    <x v="3"/>
    <x v="6"/>
    <x v="0"/>
    <x v="267"/>
    <d v="2024-05-05T00:00:00"/>
    <x v="0"/>
    <x v="6"/>
    <n v="3"/>
  </r>
  <r>
    <n v="588"/>
    <s v="Matthew Williams"/>
    <s v="Second Class"/>
    <x v="0"/>
    <n v="39.36"/>
    <n v="8"/>
    <n v="0.08"/>
    <n v="6.98"/>
    <x v="1"/>
    <x v="1"/>
    <x v="1"/>
    <x v="0"/>
    <x v="205"/>
    <d v="2022-02-10T00:00:00"/>
    <x v="2"/>
    <x v="11"/>
    <n v="9"/>
  </r>
  <r>
    <n v="589"/>
    <s v="Annette Spears"/>
    <s v="Second Class"/>
    <x v="0"/>
    <n v="419.33"/>
    <n v="3"/>
    <n v="0.15"/>
    <n v="47.45"/>
    <x v="0"/>
    <x v="2"/>
    <x v="5"/>
    <x v="2"/>
    <x v="442"/>
    <d v="2022-09-27T00:00:00"/>
    <x v="2"/>
    <x v="8"/>
    <n v="7"/>
  </r>
  <r>
    <n v="590"/>
    <s v="Amanda Martinez"/>
    <s v="Same Day"/>
    <x v="7"/>
    <n v="359.29"/>
    <n v="2"/>
    <n v="0.46"/>
    <n v="12.66"/>
    <x v="0"/>
    <x v="1"/>
    <x v="6"/>
    <x v="0"/>
    <x v="39"/>
    <d v="2022-02-09T00:00:00"/>
    <x v="2"/>
    <x v="10"/>
    <n v="5"/>
  </r>
  <r>
    <n v="591"/>
    <s v="Dawn Stephens"/>
    <s v="Same Day"/>
    <x v="7"/>
    <n v="118.78"/>
    <n v="1"/>
    <n v="0.14000000000000001"/>
    <n v="12.88"/>
    <x v="0"/>
    <x v="1"/>
    <x v="1"/>
    <x v="0"/>
    <x v="443"/>
    <d v="2024-01-10T00:00:00"/>
    <x v="0"/>
    <x v="0"/>
    <n v="6"/>
  </r>
  <r>
    <n v="592"/>
    <s v="Michael Stewart"/>
    <s v="Second Class"/>
    <x v="3"/>
    <n v="69.459999999999994"/>
    <n v="10"/>
    <n v="0.43"/>
    <n v="4.54"/>
    <x v="2"/>
    <x v="1"/>
    <x v="2"/>
    <x v="1"/>
    <x v="444"/>
    <d v="2024-08-13T00:00:00"/>
    <x v="0"/>
    <x v="3"/>
    <n v="3"/>
  </r>
  <r>
    <n v="593"/>
    <s v="Julia Hughes"/>
    <s v="Standard Class"/>
    <x v="7"/>
    <n v="347.63"/>
    <n v="7"/>
    <n v="0.09"/>
    <n v="76.52"/>
    <x v="1"/>
    <x v="2"/>
    <x v="8"/>
    <x v="2"/>
    <x v="26"/>
    <d v="2024-11-30T00:00:00"/>
    <x v="0"/>
    <x v="9"/>
    <n v="6"/>
  </r>
  <r>
    <n v="594"/>
    <s v="Mary Green"/>
    <s v="Standard Class"/>
    <x v="3"/>
    <n v="44.02"/>
    <n v="6"/>
    <n v="0.23"/>
    <n v="4.95"/>
    <x v="1"/>
    <x v="2"/>
    <x v="6"/>
    <x v="0"/>
    <x v="445"/>
    <d v="2023-06-25T00:00:00"/>
    <x v="1"/>
    <x v="6"/>
    <n v="1"/>
  </r>
  <r>
    <n v="595"/>
    <s v="Jennifer Chavez"/>
    <s v="Standard Class"/>
    <x v="6"/>
    <n v="102.24"/>
    <n v="9"/>
    <n v="0.44"/>
    <n v="11.66"/>
    <x v="1"/>
    <x v="3"/>
    <x v="0"/>
    <x v="0"/>
    <x v="325"/>
    <d v="2024-05-08T00:00:00"/>
    <x v="0"/>
    <x v="3"/>
    <n v="7"/>
  </r>
  <r>
    <n v="596"/>
    <s v="Darrell Huang"/>
    <s v="Second Class"/>
    <x v="9"/>
    <n v="398.65"/>
    <n v="4"/>
    <n v="0.27"/>
    <n v="82.38"/>
    <x v="0"/>
    <x v="2"/>
    <x v="8"/>
    <x v="2"/>
    <x v="280"/>
    <d v="2024-05-29T00:00:00"/>
    <x v="0"/>
    <x v="1"/>
    <n v="6"/>
  </r>
  <r>
    <n v="597"/>
    <s v="Tyler King III"/>
    <s v="First Class"/>
    <x v="9"/>
    <n v="14.79"/>
    <n v="5"/>
    <n v="0.14000000000000001"/>
    <n v="2.09"/>
    <x v="1"/>
    <x v="2"/>
    <x v="8"/>
    <x v="2"/>
    <x v="162"/>
    <d v="2022-04-28T00:00:00"/>
    <x v="2"/>
    <x v="7"/>
    <n v="10"/>
  </r>
  <r>
    <n v="598"/>
    <s v="Mrs. Renee Parker DDS"/>
    <s v="Same Day"/>
    <x v="7"/>
    <n v="81.180000000000007"/>
    <n v="1"/>
    <n v="0.32"/>
    <n v="2.97"/>
    <x v="2"/>
    <x v="1"/>
    <x v="9"/>
    <x v="2"/>
    <x v="64"/>
    <d v="2024-10-28T00:00:00"/>
    <x v="0"/>
    <x v="9"/>
    <n v="4"/>
  </r>
  <r>
    <n v="599"/>
    <s v="Jason Patterson"/>
    <s v="Second Class"/>
    <x v="7"/>
    <n v="447.47"/>
    <n v="6"/>
    <n v="0.13"/>
    <n v="45.7"/>
    <x v="0"/>
    <x v="2"/>
    <x v="3"/>
    <x v="2"/>
    <x v="43"/>
    <d v="2024-03-06T00:00:00"/>
    <x v="0"/>
    <x v="5"/>
    <n v="1"/>
  </r>
  <r>
    <n v="600"/>
    <s v="Linda Swanson"/>
    <s v="Second Class"/>
    <x v="7"/>
    <n v="335.8"/>
    <n v="6"/>
    <n v="0.35"/>
    <n v="38.61"/>
    <x v="1"/>
    <x v="1"/>
    <x v="3"/>
    <x v="2"/>
    <x v="446"/>
    <d v="2022-02-21T00:00:00"/>
    <x v="2"/>
    <x v="7"/>
    <n v="9"/>
  </r>
  <r>
    <n v="601"/>
    <s v="Matthew Ramsey"/>
    <s v="Same Day"/>
    <x v="2"/>
    <n v="365.84"/>
    <n v="10"/>
    <n v="0.25"/>
    <n v="74.59"/>
    <x v="1"/>
    <x v="2"/>
    <x v="4"/>
    <x v="1"/>
    <x v="155"/>
    <d v="2024-10-13T00:00:00"/>
    <x v="0"/>
    <x v="10"/>
    <n v="1"/>
  </r>
  <r>
    <n v="602"/>
    <s v="Maria Clements"/>
    <s v="First Class"/>
    <x v="4"/>
    <n v="82.4"/>
    <n v="3"/>
    <n v="0.12"/>
    <n v="19.37"/>
    <x v="0"/>
    <x v="3"/>
    <x v="0"/>
    <x v="0"/>
    <x v="447"/>
    <d v="2022-03-10T00:00:00"/>
    <x v="2"/>
    <x v="6"/>
    <n v="2"/>
  </r>
  <r>
    <n v="603"/>
    <s v="Crystal Williams"/>
    <s v="First Class"/>
    <x v="2"/>
    <n v="310.98"/>
    <n v="9"/>
    <n v="0.3"/>
    <n v="44.16"/>
    <x v="0"/>
    <x v="2"/>
    <x v="6"/>
    <x v="0"/>
    <x v="448"/>
    <d v="2022-12-12T00:00:00"/>
    <x v="2"/>
    <x v="9"/>
    <n v="9"/>
  </r>
  <r>
    <n v="604"/>
    <s v="Shane Medina"/>
    <s v="Same Day"/>
    <x v="0"/>
    <n v="164.78"/>
    <n v="3"/>
    <n v="0.23"/>
    <n v="35.049999999999997"/>
    <x v="1"/>
    <x v="3"/>
    <x v="3"/>
    <x v="2"/>
    <x v="449"/>
    <d v="2022-08-13T00:00:00"/>
    <x v="2"/>
    <x v="6"/>
    <n v="6"/>
  </r>
  <r>
    <n v="605"/>
    <s v="Jerry Rose"/>
    <s v="Standard Class"/>
    <x v="2"/>
    <n v="209.21"/>
    <n v="10"/>
    <n v="0.06"/>
    <n v="31.79"/>
    <x v="2"/>
    <x v="2"/>
    <x v="7"/>
    <x v="0"/>
    <x v="450"/>
    <d v="2023-06-16T00:00:00"/>
    <x v="1"/>
    <x v="11"/>
    <n v="1"/>
  </r>
  <r>
    <n v="606"/>
    <s v="Gina Miller"/>
    <s v="Same Day"/>
    <x v="7"/>
    <n v="290.24"/>
    <n v="7"/>
    <n v="0.4"/>
    <n v="14.38"/>
    <x v="2"/>
    <x v="1"/>
    <x v="7"/>
    <x v="0"/>
    <x v="10"/>
    <d v="2022-06-12T00:00:00"/>
    <x v="2"/>
    <x v="5"/>
    <n v="7"/>
  </r>
  <r>
    <n v="607"/>
    <s v="James West"/>
    <s v="First Class"/>
    <x v="9"/>
    <n v="187.4"/>
    <n v="1"/>
    <n v="0.48"/>
    <n v="20.83"/>
    <x v="0"/>
    <x v="3"/>
    <x v="10"/>
    <x v="1"/>
    <x v="385"/>
    <d v="2022-06-14T00:00:00"/>
    <x v="2"/>
    <x v="1"/>
    <n v="3"/>
  </r>
  <r>
    <n v="608"/>
    <s v="Sandra Turner"/>
    <s v="Same Day"/>
    <x v="5"/>
    <n v="75.44"/>
    <n v="10"/>
    <n v="0.19"/>
    <n v="5.88"/>
    <x v="1"/>
    <x v="1"/>
    <x v="3"/>
    <x v="2"/>
    <x v="451"/>
    <d v="2024-12-03T00:00:00"/>
    <x v="0"/>
    <x v="1"/>
    <n v="10"/>
  </r>
  <r>
    <n v="609"/>
    <s v="Christine Chavez"/>
    <s v="Same Day"/>
    <x v="9"/>
    <n v="305.02999999999997"/>
    <n v="4"/>
    <n v="0.19"/>
    <n v="51.14"/>
    <x v="0"/>
    <x v="2"/>
    <x v="0"/>
    <x v="0"/>
    <x v="452"/>
    <d v="2024-03-29T00:00:00"/>
    <x v="0"/>
    <x v="4"/>
    <n v="9"/>
  </r>
  <r>
    <n v="610"/>
    <s v="Monique Schmidt"/>
    <s v="Standard Class"/>
    <x v="0"/>
    <n v="498.54"/>
    <n v="5"/>
    <n v="0.12"/>
    <n v="78.63"/>
    <x v="2"/>
    <x v="2"/>
    <x v="5"/>
    <x v="2"/>
    <x v="453"/>
    <d v="2024-06-30T00:00:00"/>
    <x v="0"/>
    <x v="0"/>
    <n v="10"/>
  </r>
  <r>
    <n v="611"/>
    <s v="Michele Wilson"/>
    <s v="First Class"/>
    <x v="0"/>
    <n v="148.88999999999999"/>
    <n v="10"/>
    <n v="0.03"/>
    <n v="17.809999999999999"/>
    <x v="2"/>
    <x v="0"/>
    <x v="9"/>
    <x v="2"/>
    <x v="454"/>
    <d v="2023-04-30T00:00:00"/>
    <x v="1"/>
    <x v="5"/>
    <n v="9"/>
  </r>
  <r>
    <n v="612"/>
    <s v="Shannon Daniels"/>
    <s v="Standard Class"/>
    <x v="2"/>
    <n v="7.81"/>
    <n v="2"/>
    <n v="0.15"/>
    <n v="0.87"/>
    <x v="0"/>
    <x v="2"/>
    <x v="8"/>
    <x v="2"/>
    <x v="188"/>
    <d v="2023-12-03T00:00:00"/>
    <x v="1"/>
    <x v="8"/>
    <n v="4"/>
  </r>
  <r>
    <n v="613"/>
    <s v="Kerry Roberts"/>
    <s v="Second Class"/>
    <x v="3"/>
    <n v="485.54"/>
    <n v="2"/>
    <n v="0.37"/>
    <n v="52.44"/>
    <x v="1"/>
    <x v="1"/>
    <x v="5"/>
    <x v="2"/>
    <x v="317"/>
    <d v="2023-12-08T00:00:00"/>
    <x v="1"/>
    <x v="7"/>
    <n v="2"/>
  </r>
  <r>
    <n v="614"/>
    <s v="Andrew Moore"/>
    <s v="Second Class"/>
    <x v="2"/>
    <n v="56.82"/>
    <n v="3"/>
    <n v="0.04"/>
    <n v="6.08"/>
    <x v="0"/>
    <x v="2"/>
    <x v="7"/>
    <x v="0"/>
    <x v="455"/>
    <d v="2022-09-27T00:00:00"/>
    <x v="2"/>
    <x v="8"/>
    <n v="6"/>
  </r>
  <r>
    <n v="615"/>
    <s v="Erica Gonzalez"/>
    <s v="First Class"/>
    <x v="9"/>
    <n v="227.4"/>
    <n v="5"/>
    <n v="0.06"/>
    <n v="25.85"/>
    <x v="0"/>
    <x v="2"/>
    <x v="8"/>
    <x v="2"/>
    <x v="456"/>
    <d v="2022-02-18T00:00:00"/>
    <x v="2"/>
    <x v="10"/>
    <n v="2"/>
  </r>
  <r>
    <n v="616"/>
    <s v="Suzanne Marquez"/>
    <s v="Second Class"/>
    <x v="3"/>
    <n v="206.56"/>
    <n v="3"/>
    <n v="0.27"/>
    <n v="28.65"/>
    <x v="1"/>
    <x v="2"/>
    <x v="8"/>
    <x v="2"/>
    <x v="457"/>
    <d v="2022-12-13T00:00:00"/>
    <x v="2"/>
    <x v="3"/>
    <n v="5"/>
  </r>
  <r>
    <n v="617"/>
    <s v="Eric Beasley"/>
    <s v="First Class"/>
    <x v="2"/>
    <n v="154.88"/>
    <n v="9"/>
    <n v="0.41"/>
    <n v="26.27"/>
    <x v="1"/>
    <x v="2"/>
    <x v="6"/>
    <x v="0"/>
    <x v="155"/>
    <d v="2024-10-17T00:00:00"/>
    <x v="0"/>
    <x v="4"/>
    <n v="5"/>
  </r>
  <r>
    <n v="618"/>
    <s v="Cynthia Adams"/>
    <s v="Standard Class"/>
    <x v="1"/>
    <n v="361.22"/>
    <n v="6"/>
    <n v="0.36"/>
    <n v="52.2"/>
    <x v="1"/>
    <x v="1"/>
    <x v="10"/>
    <x v="1"/>
    <x v="458"/>
    <d v="2023-09-22T00:00:00"/>
    <x v="1"/>
    <x v="5"/>
    <n v="4"/>
  </r>
  <r>
    <n v="619"/>
    <s v="Lucas Gamble"/>
    <s v="First Class"/>
    <x v="7"/>
    <n v="74.099999999999994"/>
    <n v="2"/>
    <n v="0.28999999999999998"/>
    <n v="3.03"/>
    <x v="2"/>
    <x v="3"/>
    <x v="6"/>
    <x v="0"/>
    <x v="214"/>
    <d v="2024-11-09T00:00:00"/>
    <x v="0"/>
    <x v="6"/>
    <n v="1"/>
  </r>
  <r>
    <n v="620"/>
    <s v="Julia Fernandez"/>
    <s v="First Class"/>
    <x v="4"/>
    <n v="274.14"/>
    <n v="10"/>
    <n v="0.27"/>
    <n v="55.93"/>
    <x v="2"/>
    <x v="1"/>
    <x v="0"/>
    <x v="0"/>
    <x v="138"/>
    <d v="2023-06-17T00:00:00"/>
    <x v="1"/>
    <x v="10"/>
    <n v="10"/>
  </r>
  <r>
    <n v="621"/>
    <s v="Edwin Joseph"/>
    <s v="Standard Class"/>
    <x v="0"/>
    <n v="480.98"/>
    <n v="8"/>
    <n v="0.01"/>
    <n v="109.76"/>
    <x v="2"/>
    <x v="1"/>
    <x v="5"/>
    <x v="2"/>
    <x v="459"/>
    <d v="2022-10-08T00:00:00"/>
    <x v="2"/>
    <x v="1"/>
    <n v="9"/>
  </r>
  <r>
    <n v="622"/>
    <s v="Aaron Brewer"/>
    <s v="Same Day"/>
    <x v="9"/>
    <n v="444.39"/>
    <n v="3"/>
    <n v="0.03"/>
    <n v="56.16"/>
    <x v="0"/>
    <x v="1"/>
    <x v="6"/>
    <x v="0"/>
    <x v="15"/>
    <d v="2024-01-15T00:00:00"/>
    <x v="0"/>
    <x v="3"/>
    <n v="6"/>
  </r>
  <r>
    <n v="623"/>
    <s v="Mary Mcintyre"/>
    <s v="Same Day"/>
    <x v="3"/>
    <n v="163.83000000000001"/>
    <n v="3"/>
    <n v="0.1"/>
    <n v="-2000"/>
    <x v="1"/>
    <x v="3"/>
    <x v="9"/>
    <x v="2"/>
    <x v="460"/>
    <d v="2023-08-20T00:00:00"/>
    <x v="1"/>
    <x v="6"/>
    <n v="2"/>
  </r>
  <r>
    <n v="624"/>
    <s v="Brandy Jimenez"/>
    <s v="First Class"/>
    <x v="8"/>
    <n v="498.14"/>
    <n v="10"/>
    <n v="0.03"/>
    <n v="31.04"/>
    <x v="2"/>
    <x v="3"/>
    <x v="0"/>
    <x v="0"/>
    <x v="461"/>
    <d v="2022-10-17T00:00:00"/>
    <x v="2"/>
    <x v="0"/>
    <n v="8"/>
  </r>
  <r>
    <n v="625"/>
    <s v="Mark Roberson"/>
    <s v="Same Day"/>
    <x v="5"/>
    <n v="376.91"/>
    <n v="2"/>
    <n v="0.11"/>
    <n v="44.03"/>
    <x v="0"/>
    <x v="1"/>
    <x v="1"/>
    <x v="0"/>
    <x v="218"/>
    <d v="2024-05-17T00:00:00"/>
    <x v="0"/>
    <x v="3"/>
    <n v="5"/>
  </r>
  <r>
    <n v="626"/>
    <s v="Vanessa Lewis"/>
    <s v="Same Day"/>
    <x v="1"/>
    <n v="88.6"/>
    <n v="2"/>
    <n v="0.13"/>
    <n v="18.41"/>
    <x v="0"/>
    <x v="0"/>
    <x v="6"/>
    <x v="0"/>
    <x v="462"/>
    <d v="2024-11-30T00:00:00"/>
    <x v="0"/>
    <x v="0"/>
    <n v="8"/>
  </r>
  <r>
    <n v="627"/>
    <s v="Michelle Mullen"/>
    <s v="Same Day"/>
    <x v="7"/>
    <n v="420.47"/>
    <n v="9"/>
    <n v="0.32"/>
    <n v="62.81"/>
    <x v="2"/>
    <x v="1"/>
    <x v="5"/>
    <x v="2"/>
    <x v="463"/>
    <d v="2022-09-05T00:00:00"/>
    <x v="2"/>
    <x v="10"/>
    <n v="1"/>
  </r>
  <r>
    <n v="628"/>
    <s v="Brian Smith"/>
    <s v="Same Day"/>
    <x v="5"/>
    <n v="298.35000000000002"/>
    <n v="10"/>
    <n v="0.32"/>
    <n v="14.95"/>
    <x v="2"/>
    <x v="1"/>
    <x v="5"/>
    <x v="2"/>
    <x v="464"/>
    <d v="2022-02-01T00:00:00"/>
    <x v="2"/>
    <x v="7"/>
    <n v="7"/>
  </r>
  <r>
    <n v="629"/>
    <s v="Isaac Rogers"/>
    <s v="Second Class"/>
    <x v="0"/>
    <n v="303.38"/>
    <n v="5"/>
    <n v="0.37"/>
    <n v="52.59"/>
    <x v="0"/>
    <x v="2"/>
    <x v="11"/>
    <x v="1"/>
    <x v="465"/>
    <d v="2022-11-06T00:00:00"/>
    <x v="2"/>
    <x v="10"/>
    <n v="9"/>
  </r>
  <r>
    <n v="630"/>
    <s v="Brenda Camacho"/>
    <s v="Same Day"/>
    <x v="0"/>
    <n v="294.57"/>
    <n v="4"/>
    <n v="0.03"/>
    <n v="50.45"/>
    <x v="2"/>
    <x v="2"/>
    <x v="6"/>
    <x v="0"/>
    <x v="466"/>
    <d v="2022-05-19T00:00:00"/>
    <x v="2"/>
    <x v="10"/>
    <n v="5"/>
  </r>
  <r>
    <n v="631"/>
    <s v="Margaret Chen"/>
    <s v="First Class"/>
    <x v="5"/>
    <n v="275.06"/>
    <n v="4"/>
    <n v="0.14000000000000001"/>
    <n v="49.51"/>
    <x v="0"/>
    <x v="0"/>
    <x v="11"/>
    <x v="1"/>
    <x v="206"/>
    <d v="2022-07-20T00:00:00"/>
    <x v="2"/>
    <x v="1"/>
    <n v="5"/>
  </r>
  <r>
    <n v="632"/>
    <s v="Timothy Hall"/>
    <s v="Same Day"/>
    <x v="6"/>
    <n v="399.14"/>
    <n v="4"/>
    <n v="0.34"/>
    <n v="27.29"/>
    <x v="0"/>
    <x v="3"/>
    <x v="3"/>
    <x v="2"/>
    <x v="72"/>
    <d v="2024-02-01T00:00:00"/>
    <x v="0"/>
    <x v="8"/>
    <n v="10"/>
  </r>
  <r>
    <n v="633"/>
    <s v="Christine King"/>
    <s v="Standard Class"/>
    <x v="9"/>
    <n v="60.49"/>
    <n v="6"/>
    <n v="0.44"/>
    <n v="2.25"/>
    <x v="0"/>
    <x v="3"/>
    <x v="9"/>
    <x v="2"/>
    <x v="406"/>
    <d v="2024-11-22T00:00:00"/>
    <x v="0"/>
    <x v="4"/>
    <n v="8"/>
  </r>
  <r>
    <n v="634"/>
    <s v="Kristin Schroeder"/>
    <s v="Same Day"/>
    <x v="8"/>
    <n v="423.35"/>
    <n v="10"/>
    <n v="0.2"/>
    <n v="32.28"/>
    <x v="2"/>
    <x v="0"/>
    <x v="0"/>
    <x v="0"/>
    <x v="467"/>
    <d v="2023-10-02T00:00:00"/>
    <x v="1"/>
    <x v="7"/>
    <n v="3"/>
  </r>
  <r>
    <n v="635"/>
    <s v="Charles Bowman"/>
    <s v="Same Day"/>
    <x v="1"/>
    <n v="76.63"/>
    <n v="9"/>
    <n v="0.24"/>
    <n v="4.72"/>
    <x v="0"/>
    <x v="1"/>
    <x v="4"/>
    <x v="1"/>
    <x v="468"/>
    <d v="2022-03-07T00:00:00"/>
    <x v="2"/>
    <x v="5"/>
    <n v="10"/>
  </r>
  <r>
    <n v="636"/>
    <s v="Raymond Hayden"/>
    <s v="Standard Class"/>
    <x v="5"/>
    <n v="35.08"/>
    <n v="7"/>
    <n v="0.06"/>
    <n v="4.59"/>
    <x v="0"/>
    <x v="2"/>
    <x v="8"/>
    <x v="2"/>
    <x v="358"/>
    <d v="2023-05-01T00:00:00"/>
    <x v="1"/>
    <x v="1"/>
    <n v="9"/>
  </r>
  <r>
    <n v="637"/>
    <s v="Michael Brown"/>
    <s v="First Class"/>
    <x v="1"/>
    <n v="116.15"/>
    <n v="9"/>
    <n v="0.06"/>
    <n v="10.43"/>
    <x v="1"/>
    <x v="1"/>
    <x v="11"/>
    <x v="1"/>
    <x v="70"/>
    <d v="2024-05-26T00:00:00"/>
    <x v="0"/>
    <x v="3"/>
    <n v="8"/>
  </r>
  <r>
    <n v="638"/>
    <s v="Francis Bailey"/>
    <s v="Same Day"/>
    <x v="0"/>
    <n v="193.16"/>
    <n v="7"/>
    <n v="0.2"/>
    <n v="18.239999999999998"/>
    <x v="2"/>
    <x v="3"/>
    <x v="8"/>
    <x v="2"/>
    <x v="469"/>
    <d v="2024-06-06T00:00:00"/>
    <x v="0"/>
    <x v="9"/>
    <n v="9"/>
  </r>
  <r>
    <n v="639"/>
    <s v="Glenn Ortiz"/>
    <s v="Same Day"/>
    <x v="6"/>
    <n v="460.04"/>
    <n v="1"/>
    <n v="0.21"/>
    <n v="39.409999999999997"/>
    <x v="0"/>
    <x v="2"/>
    <x v="11"/>
    <x v="1"/>
    <x v="470"/>
    <d v="2024-12-07T00:00:00"/>
    <x v="0"/>
    <x v="1"/>
    <n v="7"/>
  </r>
  <r>
    <n v="640"/>
    <s v="Erin Suarez"/>
    <s v="First Class"/>
    <x v="0"/>
    <n v="192.63"/>
    <n v="1"/>
    <n v="0"/>
    <n v="22.96"/>
    <x v="1"/>
    <x v="3"/>
    <x v="3"/>
    <x v="2"/>
    <x v="471"/>
    <d v="2024-12-01T00:00:00"/>
    <x v="0"/>
    <x v="4"/>
    <n v="3"/>
  </r>
  <r>
    <n v="641"/>
    <s v="Danielle Rodriguez"/>
    <s v="First Class"/>
    <x v="3"/>
    <n v="181.11"/>
    <n v="3"/>
    <n v="0.28000000000000003"/>
    <n v="37.6"/>
    <x v="1"/>
    <x v="0"/>
    <x v="11"/>
    <x v="1"/>
    <x v="472"/>
    <d v="2022-06-13T00:00:00"/>
    <x v="2"/>
    <x v="4"/>
    <n v="7"/>
  </r>
  <r>
    <n v="642"/>
    <s v="Leslie Martinez"/>
    <s v="First Class"/>
    <x v="0"/>
    <n v="33.479999999999997"/>
    <n v="9"/>
    <n v="0.41"/>
    <n v="4.47"/>
    <x v="2"/>
    <x v="1"/>
    <x v="4"/>
    <x v="1"/>
    <x v="473"/>
    <d v="2022-02-18T00:00:00"/>
    <x v="2"/>
    <x v="11"/>
    <n v="4"/>
  </r>
  <r>
    <n v="643"/>
    <s v="Colleen Morales"/>
    <s v="First Class"/>
    <x v="6"/>
    <n v="230.44"/>
    <n v="4"/>
    <n v="0.05"/>
    <n v="53.62"/>
    <x v="0"/>
    <x v="3"/>
    <x v="1"/>
    <x v="0"/>
    <x v="474"/>
    <d v="2024-05-23T00:00:00"/>
    <x v="0"/>
    <x v="8"/>
    <n v="9"/>
  </r>
  <r>
    <n v="644"/>
    <s v="Russell Long"/>
    <s v="First Class"/>
    <x v="6"/>
    <n v="29.57"/>
    <n v="3"/>
    <n v="7.0000000000000007E-2"/>
    <n v="4.7699999999999996"/>
    <x v="1"/>
    <x v="3"/>
    <x v="11"/>
    <x v="1"/>
    <x v="475"/>
    <d v="2024-08-18T00:00:00"/>
    <x v="0"/>
    <x v="2"/>
    <n v="1"/>
  </r>
  <r>
    <n v="645"/>
    <s v="Melvin Williams"/>
    <s v="Second Class"/>
    <x v="5"/>
    <n v="296.75"/>
    <n v="8"/>
    <n v="0.48"/>
    <n v="16.809999999999999"/>
    <x v="2"/>
    <x v="0"/>
    <x v="3"/>
    <x v="2"/>
    <x v="452"/>
    <d v="2024-03-23T00:00:00"/>
    <x v="0"/>
    <x v="3"/>
    <n v="3"/>
  </r>
  <r>
    <n v="646"/>
    <s v="Alex Ross"/>
    <s v="First Class"/>
    <x v="2"/>
    <n v="28.8"/>
    <n v="8"/>
    <n v="0.45"/>
    <n v="3.67"/>
    <x v="2"/>
    <x v="0"/>
    <x v="8"/>
    <x v="2"/>
    <x v="407"/>
    <d v="2022-11-09T00:00:00"/>
    <x v="2"/>
    <x v="3"/>
    <n v="3"/>
  </r>
  <r>
    <n v="647"/>
    <s v="Sharon Simmons"/>
    <s v="Standard Class"/>
    <x v="3"/>
    <n v="225.88"/>
    <n v="7"/>
    <n v="0.23"/>
    <n v="21.36"/>
    <x v="1"/>
    <x v="3"/>
    <x v="1"/>
    <x v="0"/>
    <x v="226"/>
    <d v="2022-03-26T00:00:00"/>
    <x v="2"/>
    <x v="11"/>
    <n v="3"/>
  </r>
  <r>
    <n v="648"/>
    <s v="Mrs. Melissa Barnes"/>
    <s v="Same Day"/>
    <x v="6"/>
    <n v="348.53"/>
    <n v="5"/>
    <n v="0.28000000000000003"/>
    <n v="51.91"/>
    <x v="2"/>
    <x v="2"/>
    <x v="10"/>
    <x v="1"/>
    <x v="476"/>
    <d v="2022-06-04T00:00:00"/>
    <x v="2"/>
    <x v="7"/>
    <n v="5"/>
  </r>
  <r>
    <n v="649"/>
    <s v="Misty Edwards"/>
    <s v="First Class"/>
    <x v="5"/>
    <n v="189.25"/>
    <n v="7"/>
    <n v="0.44"/>
    <n v="25.87"/>
    <x v="2"/>
    <x v="1"/>
    <x v="6"/>
    <x v="0"/>
    <x v="3"/>
    <d v="2023-06-07T00:00:00"/>
    <x v="1"/>
    <x v="7"/>
    <n v="2"/>
  </r>
  <r>
    <n v="650"/>
    <s v="Claudia Pierce"/>
    <s v="First Class"/>
    <x v="0"/>
    <n v="370.26"/>
    <n v="6"/>
    <n v="0.43"/>
    <n v="-600"/>
    <x v="0"/>
    <x v="1"/>
    <x v="6"/>
    <x v="0"/>
    <x v="477"/>
    <d v="2023-05-12T00:00:00"/>
    <x v="1"/>
    <x v="10"/>
    <n v="2"/>
  </r>
  <r>
    <n v="651"/>
    <s v="Darryl Greene"/>
    <s v="Standard Class"/>
    <x v="1"/>
    <n v="408.04"/>
    <n v="5"/>
    <n v="0.35"/>
    <n v="49.26"/>
    <x v="2"/>
    <x v="2"/>
    <x v="10"/>
    <x v="1"/>
    <x v="95"/>
    <d v="2022-12-18T00:00:00"/>
    <x v="2"/>
    <x v="4"/>
    <n v="5"/>
  </r>
  <r>
    <n v="652"/>
    <s v="Kristen Duran"/>
    <s v="Same Day"/>
    <x v="1"/>
    <n v="441.92"/>
    <n v="7"/>
    <n v="0.34"/>
    <n v="41.23"/>
    <x v="1"/>
    <x v="0"/>
    <x v="8"/>
    <x v="2"/>
    <x v="478"/>
    <d v="2024-11-09T00:00:00"/>
    <x v="0"/>
    <x v="9"/>
    <n v="8"/>
  </r>
  <r>
    <n v="653"/>
    <s v="William Simpson"/>
    <s v="Same Day"/>
    <x v="0"/>
    <n v="433.02"/>
    <n v="6"/>
    <n v="0.04"/>
    <n v="33.770000000000003"/>
    <x v="2"/>
    <x v="3"/>
    <x v="5"/>
    <x v="2"/>
    <x v="479"/>
    <d v="2023-07-19T00:00:00"/>
    <x v="1"/>
    <x v="9"/>
    <n v="6"/>
  </r>
  <r>
    <n v="654"/>
    <s v="Kevin Bowen"/>
    <s v="First Class"/>
    <x v="7"/>
    <n v="432.98"/>
    <n v="3"/>
    <n v="0.37"/>
    <n v="65.34"/>
    <x v="0"/>
    <x v="3"/>
    <x v="5"/>
    <x v="2"/>
    <x v="81"/>
    <d v="2024-02-26T00:00:00"/>
    <x v="0"/>
    <x v="8"/>
    <n v="10"/>
  </r>
  <r>
    <n v="655"/>
    <s v="Ronald Schaefer"/>
    <s v="Standard Class"/>
    <x v="2"/>
    <n v="403.73"/>
    <n v="5"/>
    <n v="0.13"/>
    <n v="36.99"/>
    <x v="0"/>
    <x v="0"/>
    <x v="8"/>
    <x v="2"/>
    <x v="480"/>
    <d v="2024-09-16T00:00:00"/>
    <x v="0"/>
    <x v="4"/>
    <n v="5"/>
  </r>
  <r>
    <n v="656"/>
    <s v="Kevin Humphrey"/>
    <s v="Second Class"/>
    <x v="5"/>
    <n v="95.93"/>
    <n v="5"/>
    <n v="0.05"/>
    <n v="19.66"/>
    <x v="0"/>
    <x v="2"/>
    <x v="5"/>
    <x v="2"/>
    <x v="481"/>
    <d v="2024-10-07T00:00:00"/>
    <x v="0"/>
    <x v="2"/>
    <n v="6"/>
  </r>
  <r>
    <n v="657"/>
    <s v="Jim Evans"/>
    <s v="Standard Class"/>
    <x v="4"/>
    <n v="425.89"/>
    <n v="5"/>
    <n v="0.42"/>
    <n v="57.37"/>
    <x v="0"/>
    <x v="2"/>
    <x v="11"/>
    <x v="1"/>
    <x v="482"/>
    <d v="2022-05-28T00:00:00"/>
    <x v="2"/>
    <x v="6"/>
    <n v="4"/>
  </r>
  <r>
    <n v="658"/>
    <s v="Ronald Olson"/>
    <s v="Same Day"/>
    <x v="2"/>
    <n v="415.19"/>
    <n v="2"/>
    <n v="0.04"/>
    <n v="87.36"/>
    <x v="2"/>
    <x v="3"/>
    <x v="8"/>
    <x v="2"/>
    <x v="79"/>
    <d v="2024-03-06T00:00:00"/>
    <x v="0"/>
    <x v="0"/>
    <n v="4"/>
  </r>
  <r>
    <n v="659"/>
    <s v="Sarah Park"/>
    <s v="Second Class"/>
    <x v="4"/>
    <n v="377"/>
    <n v="8"/>
    <n v="0.4"/>
    <n v="55.75"/>
    <x v="0"/>
    <x v="2"/>
    <x v="2"/>
    <x v="1"/>
    <x v="483"/>
    <d v="2023-05-03T00:00:00"/>
    <x v="1"/>
    <x v="9"/>
    <n v="5"/>
  </r>
  <r>
    <n v="660"/>
    <s v="Stacy Turner"/>
    <s v="Standard Class"/>
    <x v="0"/>
    <n v="475.35"/>
    <n v="1"/>
    <n v="0.06"/>
    <n v="90.82"/>
    <x v="1"/>
    <x v="3"/>
    <x v="9"/>
    <x v="2"/>
    <x v="245"/>
    <d v="2024-05-14T00:00:00"/>
    <x v="0"/>
    <x v="10"/>
    <n v="3"/>
  </r>
  <r>
    <n v="661"/>
    <s v="Heather Walsh"/>
    <s v="Standard Class"/>
    <x v="7"/>
    <n v="334.45"/>
    <n v="8"/>
    <n v="0.16"/>
    <n v="75.2"/>
    <x v="1"/>
    <x v="2"/>
    <x v="1"/>
    <x v="0"/>
    <x v="484"/>
    <d v="2023-01-22T00:00:00"/>
    <x v="1"/>
    <x v="11"/>
    <n v="9"/>
  </r>
  <r>
    <n v="662"/>
    <s v="Jennifer Bryant"/>
    <s v="First Class"/>
    <x v="8"/>
    <n v="312.91000000000003"/>
    <n v="8"/>
    <n v="0.49"/>
    <n v="12.87"/>
    <x v="0"/>
    <x v="1"/>
    <x v="8"/>
    <x v="2"/>
    <x v="485"/>
    <d v="2024-10-05T00:00:00"/>
    <x v="0"/>
    <x v="0"/>
    <n v="1"/>
  </r>
  <r>
    <n v="663"/>
    <s v="Robert Peters"/>
    <s v="Same Day"/>
    <x v="5"/>
    <n v="77.77"/>
    <n v="5"/>
    <n v="0.47"/>
    <n v="5.03"/>
    <x v="1"/>
    <x v="0"/>
    <x v="4"/>
    <x v="1"/>
    <x v="486"/>
    <d v="2022-08-17T00:00:00"/>
    <x v="2"/>
    <x v="6"/>
    <n v="2"/>
  </r>
  <r>
    <n v="664"/>
    <s v="Tanya Bowman"/>
    <s v="First Class"/>
    <x v="3"/>
    <n v="206.25"/>
    <n v="8"/>
    <n v="0.47"/>
    <n v="21.4"/>
    <x v="2"/>
    <x v="3"/>
    <x v="4"/>
    <x v="1"/>
    <x v="487"/>
    <d v="2023-01-08T00:00:00"/>
    <x v="1"/>
    <x v="9"/>
    <n v="5"/>
  </r>
  <r>
    <n v="665"/>
    <s v="Lisa Reynolds"/>
    <s v="Same Day"/>
    <x v="0"/>
    <n v="282.14"/>
    <n v="2"/>
    <n v="0.35"/>
    <n v="29.01"/>
    <x v="2"/>
    <x v="3"/>
    <x v="2"/>
    <x v="1"/>
    <x v="279"/>
    <d v="2024-04-01T00:00:00"/>
    <x v="0"/>
    <x v="0"/>
    <n v="3"/>
  </r>
  <r>
    <n v="666"/>
    <s v="Andrew George"/>
    <s v="Standard Class"/>
    <x v="6"/>
    <n v="61.74"/>
    <n v="5"/>
    <n v="0.42"/>
    <n v="2.56"/>
    <x v="1"/>
    <x v="2"/>
    <x v="6"/>
    <x v="0"/>
    <x v="488"/>
    <d v="2023-04-10T00:00:00"/>
    <x v="1"/>
    <x v="5"/>
    <n v="10"/>
  </r>
  <r>
    <n v="667"/>
    <s v="Spencer Simpson"/>
    <s v="Second Class"/>
    <x v="9"/>
    <n v="134.84"/>
    <n v="8"/>
    <n v="0.03"/>
    <n v="33.299999999999997"/>
    <x v="1"/>
    <x v="3"/>
    <x v="7"/>
    <x v="0"/>
    <x v="83"/>
    <d v="2024-07-27T00:00:00"/>
    <x v="0"/>
    <x v="4"/>
    <n v="4"/>
  </r>
  <r>
    <n v="668"/>
    <s v="Jodi Orozco"/>
    <s v="Second Class"/>
    <x v="3"/>
    <n v="69.599999999999994"/>
    <n v="1"/>
    <n v="0.32"/>
    <n v="10.68"/>
    <x v="0"/>
    <x v="1"/>
    <x v="2"/>
    <x v="1"/>
    <x v="489"/>
    <d v="2023-05-20T00:00:00"/>
    <x v="1"/>
    <x v="9"/>
    <n v="4"/>
  </r>
  <r>
    <n v="669"/>
    <s v="James Gilbert"/>
    <s v="Same Day"/>
    <x v="3"/>
    <n v="209.1"/>
    <n v="8"/>
    <n v="0.36"/>
    <n v="20.71"/>
    <x v="0"/>
    <x v="2"/>
    <x v="5"/>
    <x v="2"/>
    <x v="194"/>
    <d v="2023-10-04T00:00:00"/>
    <x v="1"/>
    <x v="6"/>
    <n v="4"/>
  </r>
  <r>
    <n v="670"/>
    <s v="Hailey Nelson"/>
    <s v="Second Class"/>
    <x v="2"/>
    <n v="340.68"/>
    <n v="4"/>
    <n v="0.06"/>
    <n v="68.55"/>
    <x v="1"/>
    <x v="0"/>
    <x v="3"/>
    <x v="2"/>
    <x v="455"/>
    <d v="2022-09-29T00:00:00"/>
    <x v="2"/>
    <x v="0"/>
    <n v="8"/>
  </r>
  <r>
    <n v="671"/>
    <s v="Barbara Ross"/>
    <s v="Same Day"/>
    <x v="2"/>
    <n v="458.51"/>
    <n v="2"/>
    <n v="0.43"/>
    <n v="36.82"/>
    <x v="2"/>
    <x v="3"/>
    <x v="10"/>
    <x v="1"/>
    <x v="490"/>
    <d v="2024-12-13T00:00:00"/>
    <x v="0"/>
    <x v="8"/>
    <n v="6"/>
  </r>
  <r>
    <n v="672"/>
    <s v="Eric Tucker"/>
    <s v="Second Class"/>
    <x v="9"/>
    <n v="453.65"/>
    <n v="7"/>
    <n v="0.3"/>
    <n v="39.89"/>
    <x v="1"/>
    <x v="3"/>
    <x v="2"/>
    <x v="1"/>
    <x v="333"/>
    <d v="2023-05-14T00:00:00"/>
    <x v="1"/>
    <x v="2"/>
    <n v="6"/>
  </r>
  <r>
    <n v="673"/>
    <s v="Jessica Young"/>
    <s v="Second Class"/>
    <x v="3"/>
    <n v="135.87"/>
    <n v="10"/>
    <n v="0.22"/>
    <n v="13.72"/>
    <x v="0"/>
    <x v="1"/>
    <x v="6"/>
    <x v="0"/>
    <x v="491"/>
    <d v="2023-08-20T00:00:00"/>
    <x v="1"/>
    <x v="0"/>
    <n v="10"/>
  </r>
  <r>
    <n v="674"/>
    <s v="Scott Hill"/>
    <s v="Same Day"/>
    <x v="5"/>
    <n v="240.92"/>
    <n v="10"/>
    <n v="0.19"/>
    <n v="20.73"/>
    <x v="0"/>
    <x v="1"/>
    <x v="2"/>
    <x v="1"/>
    <x v="332"/>
    <d v="2024-03-29T00:00:00"/>
    <x v="0"/>
    <x v="3"/>
    <n v="6"/>
  </r>
  <r>
    <n v="675"/>
    <s v="Stephen Wood"/>
    <s v="Second Class"/>
    <x v="5"/>
    <n v="422.95"/>
    <n v="3"/>
    <n v="0.15"/>
    <n v="62.35"/>
    <x v="0"/>
    <x v="0"/>
    <x v="7"/>
    <x v="0"/>
    <x v="453"/>
    <d v="2024-06-21T00:00:00"/>
    <x v="0"/>
    <x v="0"/>
    <n v="1"/>
  </r>
  <r>
    <n v="676"/>
    <s v="Tyler Branch"/>
    <s v="Same Day"/>
    <x v="7"/>
    <n v="382.39"/>
    <n v="7"/>
    <n v="0.21"/>
    <n v="87.36"/>
    <x v="2"/>
    <x v="1"/>
    <x v="0"/>
    <x v="0"/>
    <x v="492"/>
    <d v="2022-04-15T00:00:00"/>
    <x v="2"/>
    <x v="7"/>
    <n v="2"/>
  </r>
  <r>
    <n v="677"/>
    <s v="Jason Johnson"/>
    <s v="Standard Class"/>
    <x v="6"/>
    <n v="91.89"/>
    <n v="6"/>
    <n v="0.43"/>
    <n v="13.47"/>
    <x v="1"/>
    <x v="1"/>
    <x v="2"/>
    <x v="1"/>
    <x v="493"/>
    <d v="2022-09-13T00:00:00"/>
    <x v="2"/>
    <x v="4"/>
    <n v="6"/>
  </r>
  <r>
    <n v="678"/>
    <s v="Cynthia Johnson"/>
    <s v="Standard Class"/>
    <x v="4"/>
    <n v="232.64"/>
    <n v="10"/>
    <n v="0.05"/>
    <n v="30.12"/>
    <x v="0"/>
    <x v="3"/>
    <x v="11"/>
    <x v="1"/>
    <x v="67"/>
    <d v="2023-07-08T00:00:00"/>
    <x v="1"/>
    <x v="5"/>
    <n v="8"/>
  </r>
  <r>
    <n v="679"/>
    <s v="Eric Brown"/>
    <s v="Standard Class"/>
    <x v="2"/>
    <n v="409.48"/>
    <n v="1"/>
    <n v="0.17"/>
    <n v="26.12"/>
    <x v="0"/>
    <x v="3"/>
    <x v="8"/>
    <x v="2"/>
    <x v="169"/>
    <d v="2023-11-03T00:00:00"/>
    <x v="1"/>
    <x v="4"/>
    <n v="8"/>
  </r>
  <r>
    <n v="680"/>
    <s v="Shawn Salinas"/>
    <s v="Standard Class"/>
    <x v="3"/>
    <n v="199.98"/>
    <n v="8"/>
    <n v="0.2"/>
    <n v="36.22"/>
    <x v="0"/>
    <x v="2"/>
    <x v="7"/>
    <x v="0"/>
    <x v="494"/>
    <d v="2022-03-27T00:00:00"/>
    <x v="2"/>
    <x v="0"/>
    <n v="8"/>
  </r>
  <r>
    <n v="681"/>
    <s v="Andrew Olson"/>
    <s v="Second Class"/>
    <x v="0"/>
    <n v="323.27"/>
    <n v="5"/>
    <n v="0.41"/>
    <n v="54.8"/>
    <x v="1"/>
    <x v="1"/>
    <x v="2"/>
    <x v="1"/>
    <x v="495"/>
    <d v="2022-07-08T00:00:00"/>
    <x v="2"/>
    <x v="1"/>
    <n v="9"/>
  </r>
  <r>
    <n v="682"/>
    <s v="Joseph Miller"/>
    <s v="First Class"/>
    <x v="3"/>
    <n v="368.93"/>
    <n v="8"/>
    <n v="0.45"/>
    <n v="17.920000000000002"/>
    <x v="1"/>
    <x v="0"/>
    <x v="1"/>
    <x v="0"/>
    <x v="224"/>
    <d v="2022-09-08T00:00:00"/>
    <x v="2"/>
    <x v="9"/>
    <n v="10"/>
  </r>
  <r>
    <n v="683"/>
    <s v="Vanessa Hogan"/>
    <s v="First Class"/>
    <x v="4"/>
    <n v="316.89"/>
    <n v="9"/>
    <n v="0.44"/>
    <n v="19.420000000000002"/>
    <x v="0"/>
    <x v="1"/>
    <x v="6"/>
    <x v="0"/>
    <x v="496"/>
    <d v="2022-01-28T00:00:00"/>
    <x v="2"/>
    <x v="7"/>
    <n v="1"/>
  </r>
  <r>
    <n v="684"/>
    <s v="James Gaines"/>
    <s v="Second Class"/>
    <x v="9"/>
    <n v="225.43"/>
    <n v="2"/>
    <n v="0.42"/>
    <n v="7.53"/>
    <x v="2"/>
    <x v="1"/>
    <x v="6"/>
    <x v="0"/>
    <x v="497"/>
    <d v="2023-05-31T00:00:00"/>
    <x v="1"/>
    <x v="11"/>
    <n v="1"/>
  </r>
  <r>
    <n v="685"/>
    <s v="Anthony Smith"/>
    <s v="Same Day"/>
    <x v="9"/>
    <n v="297.57"/>
    <n v="4"/>
    <n v="0.22"/>
    <n v="11.67"/>
    <x v="2"/>
    <x v="0"/>
    <x v="4"/>
    <x v="1"/>
    <x v="498"/>
    <d v="2023-06-22T00:00:00"/>
    <x v="1"/>
    <x v="5"/>
    <n v="1"/>
  </r>
  <r>
    <n v="686"/>
    <s v="Samantha Bryant"/>
    <s v="Standard Class"/>
    <x v="7"/>
    <n v="387.65"/>
    <n v="7"/>
    <n v="0.05"/>
    <n v="73.430000000000007"/>
    <x v="1"/>
    <x v="0"/>
    <x v="6"/>
    <x v="0"/>
    <x v="0"/>
    <d v="2025-01-03T00:00:00"/>
    <x v="0"/>
    <x v="4"/>
    <n v="9"/>
  </r>
  <r>
    <n v="687"/>
    <s v="John Davis"/>
    <s v="Standard Class"/>
    <x v="9"/>
    <n v="247.25"/>
    <n v="1"/>
    <n v="0.21"/>
    <n v="48.88"/>
    <x v="1"/>
    <x v="3"/>
    <x v="9"/>
    <x v="2"/>
    <x v="499"/>
    <d v="2024-09-22T00:00:00"/>
    <x v="0"/>
    <x v="6"/>
    <n v="3"/>
  </r>
  <r>
    <n v="688"/>
    <s v="Sharon Bailey"/>
    <s v="Same Day"/>
    <x v="3"/>
    <n v="447.89"/>
    <n v="3"/>
    <n v="0.23"/>
    <n v="93.81"/>
    <x v="2"/>
    <x v="3"/>
    <x v="3"/>
    <x v="2"/>
    <x v="224"/>
    <d v="2022-08-30T00:00:00"/>
    <x v="2"/>
    <x v="5"/>
    <n v="1"/>
  </r>
  <r>
    <n v="689"/>
    <s v="Lisa Barrett"/>
    <s v="Standard Class"/>
    <x v="5"/>
    <n v="304.11"/>
    <n v="9"/>
    <n v="0.17"/>
    <n v="43.56"/>
    <x v="1"/>
    <x v="1"/>
    <x v="9"/>
    <x v="2"/>
    <x v="453"/>
    <d v="2024-06-29T00:00:00"/>
    <x v="0"/>
    <x v="0"/>
    <n v="9"/>
  </r>
  <r>
    <n v="690"/>
    <s v="Cathy Stein"/>
    <s v="Standard Class"/>
    <x v="5"/>
    <n v="204.17"/>
    <n v="10"/>
    <n v="0.4"/>
    <n v="20.51"/>
    <x v="1"/>
    <x v="2"/>
    <x v="7"/>
    <x v="0"/>
    <x v="326"/>
    <d v="2024-06-21T00:00:00"/>
    <x v="0"/>
    <x v="4"/>
    <n v="9"/>
  </r>
  <r>
    <n v="691"/>
    <s v="Kevin Sullivan"/>
    <s v="First Class"/>
    <x v="4"/>
    <n v="307.05"/>
    <n v="4"/>
    <n v="0.15"/>
    <n v="63.85"/>
    <x v="0"/>
    <x v="1"/>
    <x v="7"/>
    <x v="0"/>
    <x v="500"/>
    <d v="2023-05-11T00:00:00"/>
    <x v="1"/>
    <x v="3"/>
    <n v="6"/>
  </r>
  <r>
    <n v="692"/>
    <s v="Megan Cook"/>
    <s v="First Class"/>
    <x v="1"/>
    <n v="432.17"/>
    <n v="9"/>
    <n v="0.49"/>
    <n v="63.84"/>
    <x v="1"/>
    <x v="1"/>
    <x v="2"/>
    <x v="1"/>
    <x v="501"/>
    <d v="2022-04-11T00:00:00"/>
    <x v="2"/>
    <x v="0"/>
    <n v="6"/>
  </r>
  <r>
    <n v="693"/>
    <s v="Deborah Vance"/>
    <s v="First Class"/>
    <x v="5"/>
    <n v="239.67"/>
    <n v="6"/>
    <n v="0.19"/>
    <n v="53.74"/>
    <x v="2"/>
    <x v="3"/>
    <x v="3"/>
    <x v="2"/>
    <x v="97"/>
    <d v="2023-02-03T00:00:00"/>
    <x v="1"/>
    <x v="3"/>
    <n v="2"/>
  </r>
  <r>
    <n v="694"/>
    <s v="Christopher Oliver"/>
    <s v="Second Class"/>
    <x v="6"/>
    <n v="9.52"/>
    <n v="10"/>
    <n v="0.45"/>
    <n v="0.78"/>
    <x v="1"/>
    <x v="0"/>
    <x v="5"/>
    <x v="2"/>
    <x v="52"/>
    <d v="2023-04-02T00:00:00"/>
    <x v="1"/>
    <x v="5"/>
    <n v="8"/>
  </r>
  <r>
    <n v="695"/>
    <s v="John Kennedy"/>
    <s v="Standard Class"/>
    <x v="6"/>
    <n v="441.72"/>
    <n v="2"/>
    <n v="0.48"/>
    <n v="35.619999999999997"/>
    <x v="0"/>
    <x v="2"/>
    <x v="4"/>
    <x v="1"/>
    <x v="502"/>
    <d v="2024-08-07T00:00:00"/>
    <x v="0"/>
    <x v="10"/>
    <n v="4"/>
  </r>
  <r>
    <n v="696"/>
    <s v="Paul Pope"/>
    <s v="First Class"/>
    <x v="9"/>
    <n v="14.02"/>
    <n v="1"/>
    <n v="0.17"/>
    <n v="1.43"/>
    <x v="2"/>
    <x v="3"/>
    <x v="10"/>
    <x v="1"/>
    <x v="503"/>
    <d v="2023-04-07T00:00:00"/>
    <x v="1"/>
    <x v="8"/>
    <n v="1"/>
  </r>
  <r>
    <n v="697"/>
    <s v="Angela Caldwell"/>
    <s v="Second Class"/>
    <x v="6"/>
    <n v="43.67"/>
    <n v="6"/>
    <n v="0.36"/>
    <n v="6.2"/>
    <x v="1"/>
    <x v="2"/>
    <x v="2"/>
    <x v="1"/>
    <x v="39"/>
    <d v="2022-02-07T00:00:00"/>
    <x v="2"/>
    <x v="3"/>
    <n v="3"/>
  </r>
  <r>
    <n v="698"/>
    <s v="Hayley Hill"/>
    <s v="Standard Class"/>
    <x v="5"/>
    <n v="365.4"/>
    <n v="2"/>
    <n v="0.4"/>
    <n v="17.45"/>
    <x v="0"/>
    <x v="2"/>
    <x v="1"/>
    <x v="0"/>
    <x v="504"/>
    <d v="2023-11-22T00:00:00"/>
    <x v="1"/>
    <x v="6"/>
    <n v="10"/>
  </r>
  <r>
    <n v="699"/>
    <s v="Gabriel Holloway"/>
    <s v="First Class"/>
    <x v="2"/>
    <n v="361.78"/>
    <n v="5"/>
    <n v="0.02"/>
    <n v="33.53"/>
    <x v="1"/>
    <x v="1"/>
    <x v="1"/>
    <x v="0"/>
    <x v="45"/>
    <d v="2024-11-13T00:00:00"/>
    <x v="0"/>
    <x v="6"/>
    <n v="6"/>
  </r>
  <r>
    <n v="700"/>
    <s v="Christina Schmidt"/>
    <s v="Same Day"/>
    <x v="8"/>
    <n v="450.13"/>
    <n v="5"/>
    <n v="0.02"/>
    <n v="110.04"/>
    <x v="1"/>
    <x v="2"/>
    <x v="3"/>
    <x v="2"/>
    <x v="505"/>
    <d v="2023-06-05T00:00:00"/>
    <x v="1"/>
    <x v="1"/>
    <n v="4"/>
  </r>
  <r>
    <n v="701"/>
    <s v="Tara Wright"/>
    <s v="Second Class"/>
    <x v="2"/>
    <n v="391.03"/>
    <n v="9"/>
    <n v="0.21"/>
    <n v="90.03"/>
    <x v="2"/>
    <x v="3"/>
    <x v="1"/>
    <x v="0"/>
    <x v="197"/>
    <d v="2023-05-29T00:00:00"/>
    <x v="1"/>
    <x v="8"/>
    <n v="3"/>
  </r>
  <r>
    <n v="702"/>
    <s v="Craig Little"/>
    <s v="Second Class"/>
    <x v="6"/>
    <n v="31.68"/>
    <n v="4"/>
    <n v="0.42"/>
    <n v="1.33"/>
    <x v="2"/>
    <x v="1"/>
    <x v="8"/>
    <x v="2"/>
    <x v="86"/>
    <d v="2024-12-19T00:00:00"/>
    <x v="0"/>
    <x v="0"/>
    <n v="4"/>
  </r>
  <r>
    <n v="703"/>
    <s v="Cathy King"/>
    <s v="Same Day"/>
    <x v="2"/>
    <n v="48.03"/>
    <n v="1"/>
    <n v="0.28999999999999998"/>
    <n v="3.67"/>
    <x v="1"/>
    <x v="0"/>
    <x v="0"/>
    <x v="0"/>
    <x v="439"/>
    <d v="2024-09-20T00:00:00"/>
    <x v="0"/>
    <x v="1"/>
    <n v="8"/>
  </r>
  <r>
    <n v="704"/>
    <s v="Janet Phillips"/>
    <s v="Standard Class"/>
    <x v="9"/>
    <n v="196.71"/>
    <n v="2"/>
    <n v="0.11"/>
    <n v="47.29"/>
    <x v="1"/>
    <x v="1"/>
    <x v="6"/>
    <x v="0"/>
    <x v="506"/>
    <d v="2023-06-01T00:00:00"/>
    <x v="1"/>
    <x v="10"/>
    <n v="3"/>
  </r>
  <r>
    <n v="705"/>
    <s v="Destiny Edwards"/>
    <s v="Standard Class"/>
    <x v="2"/>
    <n v="8.83"/>
    <n v="7"/>
    <n v="0.2"/>
    <n v="1.1200000000000001"/>
    <x v="2"/>
    <x v="0"/>
    <x v="9"/>
    <x v="2"/>
    <x v="268"/>
    <d v="2023-03-19T00:00:00"/>
    <x v="1"/>
    <x v="6"/>
    <n v="5"/>
  </r>
  <r>
    <n v="706"/>
    <s v="Kimberly Chandler"/>
    <s v="Standard Class"/>
    <x v="3"/>
    <n v="380.27"/>
    <n v="10"/>
    <n v="0.24"/>
    <n v="83.37"/>
    <x v="2"/>
    <x v="0"/>
    <x v="5"/>
    <x v="2"/>
    <x v="355"/>
    <d v="2024-03-05T00:00:00"/>
    <x v="0"/>
    <x v="2"/>
    <n v="8"/>
  </r>
  <r>
    <n v="707"/>
    <s v="Justin Murray"/>
    <s v="First Class"/>
    <x v="9"/>
    <n v="476"/>
    <n v="7"/>
    <n v="0.39"/>
    <n v="54.25"/>
    <x v="0"/>
    <x v="2"/>
    <x v="0"/>
    <x v="0"/>
    <x v="507"/>
    <d v="2023-08-23T00:00:00"/>
    <x v="1"/>
    <x v="4"/>
    <n v="9"/>
  </r>
  <r>
    <n v="708"/>
    <s v="Rachel Santos"/>
    <s v="Standard Class"/>
    <x v="1"/>
    <n v="163.99"/>
    <n v="5"/>
    <n v="0"/>
    <n v="12.44"/>
    <x v="2"/>
    <x v="0"/>
    <x v="2"/>
    <x v="1"/>
    <x v="508"/>
    <d v="2022-11-03T00:00:00"/>
    <x v="2"/>
    <x v="10"/>
    <n v="2"/>
  </r>
  <r>
    <n v="709"/>
    <s v="Pam Hill"/>
    <s v="Same Day"/>
    <x v="6"/>
    <n v="71.5"/>
    <n v="6"/>
    <n v="0.01"/>
    <n v="16.07"/>
    <x v="2"/>
    <x v="2"/>
    <x v="1"/>
    <x v="0"/>
    <x v="509"/>
    <d v="2024-11-20T00:00:00"/>
    <x v="0"/>
    <x v="9"/>
    <n v="4"/>
  </r>
  <r>
    <n v="710"/>
    <s v="Ann Baker"/>
    <s v="Second Class"/>
    <x v="3"/>
    <n v="12.29"/>
    <n v="9"/>
    <n v="0.35"/>
    <n v="1.4"/>
    <x v="1"/>
    <x v="1"/>
    <x v="0"/>
    <x v="0"/>
    <x v="510"/>
    <d v="2024-09-24T00:00:00"/>
    <x v="0"/>
    <x v="6"/>
    <n v="10"/>
  </r>
  <r>
    <n v="711"/>
    <s v="Lori Taylor"/>
    <s v="Second Class"/>
    <x v="0"/>
    <n v="419.74"/>
    <n v="8"/>
    <n v="0.28000000000000003"/>
    <n v="15.62"/>
    <x v="0"/>
    <x v="0"/>
    <x v="9"/>
    <x v="2"/>
    <x v="511"/>
    <d v="2023-03-17T00:00:00"/>
    <x v="1"/>
    <x v="0"/>
    <n v="10"/>
  </r>
  <r>
    <n v="712"/>
    <s v="Kimberly Adams"/>
    <s v="Same Day"/>
    <x v="9"/>
    <n v="213.69"/>
    <n v="5"/>
    <n v="0.24"/>
    <n v="33.32"/>
    <x v="0"/>
    <x v="2"/>
    <x v="1"/>
    <x v="0"/>
    <x v="512"/>
    <d v="2023-05-14T00:00:00"/>
    <x v="1"/>
    <x v="5"/>
    <n v="8"/>
  </r>
  <r>
    <n v="713"/>
    <s v="Bruce Rogers"/>
    <s v="Second Class"/>
    <x v="7"/>
    <n v="14.48"/>
    <n v="9"/>
    <n v="0.16"/>
    <n v="1.07"/>
    <x v="2"/>
    <x v="2"/>
    <x v="4"/>
    <x v="1"/>
    <x v="53"/>
    <d v="2023-10-18T00:00:00"/>
    <x v="1"/>
    <x v="9"/>
    <n v="5"/>
  </r>
  <r>
    <n v="714"/>
    <s v="Debbie Rodriguez"/>
    <s v="Second Class"/>
    <x v="7"/>
    <n v="205.97"/>
    <n v="5"/>
    <n v="0.09"/>
    <n v="16.670000000000002"/>
    <x v="1"/>
    <x v="3"/>
    <x v="8"/>
    <x v="2"/>
    <x v="513"/>
    <d v="2022-02-23T00:00:00"/>
    <x v="2"/>
    <x v="5"/>
    <n v="1"/>
  </r>
  <r>
    <n v="715"/>
    <s v="Jessica Wiley"/>
    <s v="Same Day"/>
    <x v="3"/>
    <n v="25.24"/>
    <n v="3"/>
    <n v="0.46"/>
    <n v="4.07"/>
    <x v="0"/>
    <x v="3"/>
    <x v="0"/>
    <x v="0"/>
    <x v="514"/>
    <d v="2024-08-14T00:00:00"/>
    <x v="0"/>
    <x v="2"/>
    <n v="3"/>
  </r>
  <r>
    <n v="716"/>
    <s v="Anne Krueger"/>
    <s v="First Class"/>
    <x v="5"/>
    <n v="238.81"/>
    <n v="6"/>
    <n v="0.48"/>
    <n v="12.21"/>
    <x v="2"/>
    <x v="3"/>
    <x v="10"/>
    <x v="1"/>
    <x v="515"/>
    <d v="2024-01-25T00:00:00"/>
    <x v="0"/>
    <x v="9"/>
    <n v="2"/>
  </r>
  <r>
    <n v="717"/>
    <s v="Kathleen Jones"/>
    <s v="Second Class"/>
    <x v="1"/>
    <n v="369.41"/>
    <n v="1"/>
    <n v="0.11"/>
    <n v="69.31"/>
    <x v="1"/>
    <x v="2"/>
    <x v="0"/>
    <x v="0"/>
    <x v="201"/>
    <d v="2022-12-12T00:00:00"/>
    <x v="2"/>
    <x v="0"/>
    <n v="5"/>
  </r>
  <r>
    <n v="718"/>
    <s v="Vincent Mcguire"/>
    <s v="Same Day"/>
    <x v="9"/>
    <n v="435.45"/>
    <n v="4"/>
    <n v="0.19"/>
    <n v="46.14"/>
    <x v="1"/>
    <x v="0"/>
    <x v="10"/>
    <x v="1"/>
    <x v="516"/>
    <d v="2023-01-28T00:00:00"/>
    <x v="1"/>
    <x v="2"/>
    <n v="10"/>
  </r>
  <r>
    <n v="719"/>
    <s v="Gregory Nash"/>
    <s v="First Class"/>
    <x v="7"/>
    <n v="362.74"/>
    <n v="10"/>
    <n v="0.48"/>
    <n v="33.33"/>
    <x v="1"/>
    <x v="0"/>
    <x v="0"/>
    <x v="0"/>
    <x v="247"/>
    <d v="2022-11-03T00:00:00"/>
    <x v="2"/>
    <x v="1"/>
    <n v="10"/>
  </r>
  <r>
    <n v="720"/>
    <s v="Lisa Miles"/>
    <s v="First Class"/>
    <x v="3"/>
    <n v="14.23"/>
    <n v="2"/>
    <n v="0.25"/>
    <n v="1.99"/>
    <x v="0"/>
    <x v="0"/>
    <x v="7"/>
    <x v="0"/>
    <x v="517"/>
    <d v="2023-07-04T00:00:00"/>
    <x v="1"/>
    <x v="9"/>
    <n v="6"/>
  </r>
  <r>
    <n v="721"/>
    <s v="Travis Moore"/>
    <s v="Second Class"/>
    <x v="2"/>
    <n v="155.81"/>
    <n v="9"/>
    <n v="0.11"/>
    <n v="9.51"/>
    <x v="0"/>
    <x v="0"/>
    <x v="1"/>
    <x v="0"/>
    <x v="316"/>
    <d v="2023-01-27T00:00:00"/>
    <x v="1"/>
    <x v="3"/>
    <n v="7"/>
  </r>
  <r>
    <n v="722"/>
    <s v="Paul Petersen"/>
    <s v="Standard Class"/>
    <x v="9"/>
    <n v="149.47999999999999"/>
    <n v="2"/>
    <n v="0.4"/>
    <n v="8.48"/>
    <x v="0"/>
    <x v="0"/>
    <x v="5"/>
    <x v="2"/>
    <x v="249"/>
    <d v="2024-03-21T00:00:00"/>
    <x v="0"/>
    <x v="1"/>
    <n v="5"/>
  </r>
  <r>
    <n v="723"/>
    <s v="Zachary Miller"/>
    <s v="Same Day"/>
    <x v="0"/>
    <n v="34.69"/>
    <n v="10"/>
    <n v="0.49"/>
    <n v="1.05"/>
    <x v="2"/>
    <x v="2"/>
    <x v="9"/>
    <x v="2"/>
    <x v="444"/>
    <d v="2024-08-19T00:00:00"/>
    <x v="0"/>
    <x v="5"/>
    <n v="9"/>
  </r>
  <r>
    <n v="724"/>
    <s v="Maria Schmitt"/>
    <s v="Second Class"/>
    <x v="7"/>
    <n v="373.08"/>
    <n v="10"/>
    <n v="0.34"/>
    <n v="35.86"/>
    <x v="2"/>
    <x v="2"/>
    <x v="7"/>
    <x v="0"/>
    <x v="518"/>
    <d v="2024-04-07T00:00:00"/>
    <x v="0"/>
    <x v="8"/>
    <n v="2"/>
  </r>
  <r>
    <n v="725"/>
    <s v="Seth Allen"/>
    <s v="Same Day"/>
    <x v="4"/>
    <n v="216.58"/>
    <n v="10"/>
    <n v="0.43"/>
    <n v="13.54"/>
    <x v="1"/>
    <x v="3"/>
    <x v="5"/>
    <x v="2"/>
    <x v="196"/>
    <d v="2024-09-18T00:00:00"/>
    <x v="0"/>
    <x v="11"/>
    <n v="3"/>
  </r>
  <r>
    <n v="726"/>
    <s v="Andrew Warner"/>
    <s v="Same Day"/>
    <x v="3"/>
    <n v="43.03"/>
    <n v="6"/>
    <n v="0.06"/>
    <n v="10.49"/>
    <x v="2"/>
    <x v="3"/>
    <x v="4"/>
    <x v="1"/>
    <x v="181"/>
    <d v="2024-09-20T00:00:00"/>
    <x v="0"/>
    <x v="11"/>
    <n v="4"/>
  </r>
  <r>
    <n v="727"/>
    <s v="Andrew Davis"/>
    <s v="Same Day"/>
    <x v="2"/>
    <n v="422.74"/>
    <n v="5"/>
    <n v="0.25"/>
    <n v="24.76"/>
    <x v="1"/>
    <x v="3"/>
    <x v="2"/>
    <x v="1"/>
    <x v="70"/>
    <d v="2024-05-21T00:00:00"/>
    <x v="0"/>
    <x v="5"/>
    <n v="3"/>
  </r>
  <r>
    <n v="728"/>
    <s v="Charles Wood"/>
    <s v="First Class"/>
    <x v="4"/>
    <n v="17.920000000000002"/>
    <n v="1"/>
    <n v="0.5"/>
    <n v="1.27"/>
    <x v="2"/>
    <x v="3"/>
    <x v="10"/>
    <x v="1"/>
    <x v="243"/>
    <d v="2024-11-02T00:00:00"/>
    <x v="0"/>
    <x v="3"/>
    <n v="7"/>
  </r>
  <r>
    <n v="729"/>
    <s v="Alexander Mathews PhD"/>
    <s v="Second Class"/>
    <x v="6"/>
    <n v="357.25"/>
    <n v="8"/>
    <n v="0.33"/>
    <n v="25.39"/>
    <x v="0"/>
    <x v="0"/>
    <x v="1"/>
    <x v="0"/>
    <x v="519"/>
    <d v="2024-08-23T00:00:00"/>
    <x v="0"/>
    <x v="6"/>
    <n v="9"/>
  </r>
  <r>
    <n v="730"/>
    <s v="Courtney Curry"/>
    <s v="Same Day"/>
    <x v="3"/>
    <n v="201.01"/>
    <n v="10"/>
    <n v="0.2"/>
    <n v="23.2"/>
    <x v="1"/>
    <x v="1"/>
    <x v="5"/>
    <x v="2"/>
    <x v="520"/>
    <d v="2022-03-04T00:00:00"/>
    <x v="2"/>
    <x v="11"/>
    <n v="8"/>
  </r>
  <r>
    <n v="731"/>
    <s v="Keith Cox"/>
    <s v="Same Day"/>
    <x v="4"/>
    <n v="159.05000000000001"/>
    <n v="4"/>
    <n v="0.26"/>
    <n v="10.49"/>
    <x v="2"/>
    <x v="2"/>
    <x v="11"/>
    <x v="1"/>
    <x v="127"/>
    <d v="2024-10-21T00:00:00"/>
    <x v="0"/>
    <x v="2"/>
    <n v="8"/>
  </r>
  <r>
    <n v="732"/>
    <s v="Christopher Roberts"/>
    <s v="First Class"/>
    <x v="3"/>
    <n v="372.26"/>
    <n v="10"/>
    <n v="0.33"/>
    <n v="39.200000000000003"/>
    <x v="2"/>
    <x v="3"/>
    <x v="5"/>
    <x v="2"/>
    <x v="521"/>
    <d v="2023-02-26T00:00:00"/>
    <x v="1"/>
    <x v="9"/>
    <n v="7"/>
  </r>
  <r>
    <n v="733"/>
    <s v="Andrea Williams"/>
    <s v="Standard Class"/>
    <x v="9"/>
    <n v="469.19"/>
    <n v="1"/>
    <n v="0.49"/>
    <n v="25.32"/>
    <x v="1"/>
    <x v="0"/>
    <x v="7"/>
    <x v="0"/>
    <x v="522"/>
    <d v="2024-01-08T00:00:00"/>
    <x v="1"/>
    <x v="5"/>
    <n v="9"/>
  </r>
  <r>
    <n v="734"/>
    <s v="Christine Keith"/>
    <s v="Second Class"/>
    <x v="0"/>
    <n v="247.96"/>
    <n v="7"/>
    <n v="0.17"/>
    <n v="46.88"/>
    <x v="0"/>
    <x v="1"/>
    <x v="8"/>
    <x v="2"/>
    <x v="496"/>
    <d v="2022-02-04T00:00:00"/>
    <x v="2"/>
    <x v="5"/>
    <n v="8"/>
  </r>
  <r>
    <n v="735"/>
    <s v="Maurice Velazquez"/>
    <s v="Standard Class"/>
    <x v="2"/>
    <n v="469.94"/>
    <n v="5"/>
    <n v="0.46"/>
    <n v="13.46"/>
    <x v="0"/>
    <x v="3"/>
    <x v="10"/>
    <x v="1"/>
    <x v="523"/>
    <d v="2024-05-29T00:00:00"/>
    <x v="0"/>
    <x v="8"/>
    <n v="4"/>
  </r>
  <r>
    <n v="736"/>
    <s v="Vincent Burke"/>
    <s v="Second Class"/>
    <x v="8"/>
    <n v="149.22999999999999"/>
    <n v="10"/>
    <n v="0.4"/>
    <n v="22.94"/>
    <x v="2"/>
    <x v="2"/>
    <x v="7"/>
    <x v="0"/>
    <x v="524"/>
    <d v="2023-06-14T00:00:00"/>
    <x v="1"/>
    <x v="11"/>
    <n v="5"/>
  </r>
  <r>
    <n v="737"/>
    <s v="Alicia Carpenter"/>
    <s v="Standard Class"/>
    <x v="7"/>
    <n v="38.57"/>
    <n v="7"/>
    <n v="0.47"/>
    <n v="1.49"/>
    <x v="2"/>
    <x v="2"/>
    <x v="1"/>
    <x v="0"/>
    <x v="525"/>
    <d v="2022-06-05T00:00:00"/>
    <x v="2"/>
    <x v="6"/>
    <n v="1"/>
  </r>
  <r>
    <n v="738"/>
    <s v="Brian Adams"/>
    <s v="Standard Class"/>
    <x v="7"/>
    <n v="440.46"/>
    <n v="3"/>
    <n v="0.27"/>
    <n v="33"/>
    <x v="2"/>
    <x v="1"/>
    <x v="2"/>
    <x v="1"/>
    <x v="526"/>
    <d v="2023-08-10T00:00:00"/>
    <x v="1"/>
    <x v="1"/>
    <n v="5"/>
  </r>
  <r>
    <n v="739"/>
    <s v="Jesus Davis"/>
    <s v="Standard Class"/>
    <x v="1"/>
    <n v="432.41"/>
    <n v="8"/>
    <n v="0.48"/>
    <n v="12.91"/>
    <x v="0"/>
    <x v="1"/>
    <x v="10"/>
    <x v="1"/>
    <x v="442"/>
    <d v="2022-09-25T00:00:00"/>
    <x v="2"/>
    <x v="4"/>
    <n v="5"/>
  </r>
  <r>
    <n v="740"/>
    <s v="Kristopher Preston"/>
    <s v="First Class"/>
    <x v="5"/>
    <n v="255.9"/>
    <n v="2"/>
    <n v="0.39"/>
    <n v="31.59"/>
    <x v="0"/>
    <x v="3"/>
    <x v="10"/>
    <x v="1"/>
    <x v="510"/>
    <d v="2024-09-15T00:00:00"/>
    <x v="0"/>
    <x v="0"/>
    <n v="1"/>
  </r>
  <r>
    <n v="741"/>
    <s v="Amber Ferguson"/>
    <s v="Same Day"/>
    <x v="0"/>
    <n v="226.27"/>
    <n v="2"/>
    <n v="0.01"/>
    <n v="30.85"/>
    <x v="0"/>
    <x v="1"/>
    <x v="10"/>
    <x v="1"/>
    <x v="527"/>
    <d v="2024-08-01T00:00:00"/>
    <x v="0"/>
    <x v="2"/>
    <n v="7"/>
  </r>
  <r>
    <n v="742"/>
    <s v="Holly Rollins"/>
    <s v="Second Class"/>
    <x v="9"/>
    <n v="17.760000000000002"/>
    <n v="10"/>
    <n v="0.25"/>
    <n v="3.49"/>
    <x v="0"/>
    <x v="0"/>
    <x v="9"/>
    <x v="2"/>
    <x v="528"/>
    <d v="2022-12-13T00:00:00"/>
    <x v="2"/>
    <x v="7"/>
    <n v="4"/>
  </r>
  <r>
    <n v="743"/>
    <s v="Heidi Morton"/>
    <s v="Same Day"/>
    <x v="1"/>
    <n v="328.69"/>
    <n v="8"/>
    <n v="0"/>
    <n v="55.15"/>
    <x v="2"/>
    <x v="3"/>
    <x v="6"/>
    <x v="0"/>
    <x v="529"/>
    <d v="2023-09-26T00:00:00"/>
    <x v="1"/>
    <x v="5"/>
    <n v="2"/>
  </r>
  <r>
    <n v="744"/>
    <s v="Bryce Kim"/>
    <s v="Same Day"/>
    <x v="6"/>
    <n v="96.65"/>
    <n v="4"/>
    <n v="0.01"/>
    <n v="17.82"/>
    <x v="0"/>
    <x v="0"/>
    <x v="1"/>
    <x v="0"/>
    <x v="530"/>
    <d v="2023-04-25T00:00:00"/>
    <x v="1"/>
    <x v="8"/>
    <n v="9"/>
  </r>
  <r>
    <n v="745"/>
    <s v="Bryan Barnes"/>
    <s v="First Class"/>
    <x v="8"/>
    <n v="304.52"/>
    <n v="9"/>
    <n v="0.13"/>
    <n v="17.89"/>
    <x v="0"/>
    <x v="0"/>
    <x v="7"/>
    <x v="0"/>
    <x v="531"/>
    <d v="2023-08-06T00:00:00"/>
    <x v="1"/>
    <x v="0"/>
    <n v="3"/>
  </r>
  <r>
    <n v="746"/>
    <s v="Lisa Gonzales"/>
    <s v="Standard Class"/>
    <x v="9"/>
    <n v="286.35000000000002"/>
    <n v="8"/>
    <n v="0.45"/>
    <n v="33.33"/>
    <x v="0"/>
    <x v="3"/>
    <x v="6"/>
    <x v="0"/>
    <x v="429"/>
    <d v="2024-07-17T00:00:00"/>
    <x v="0"/>
    <x v="7"/>
    <n v="10"/>
  </r>
  <r>
    <n v="747"/>
    <s v="Todd Trujillo"/>
    <s v="Second Class"/>
    <x v="4"/>
    <n v="462.98"/>
    <n v="6"/>
    <n v="0.38"/>
    <n v="47.23"/>
    <x v="2"/>
    <x v="1"/>
    <x v="0"/>
    <x v="0"/>
    <x v="379"/>
    <d v="2022-08-23T00:00:00"/>
    <x v="2"/>
    <x v="2"/>
    <n v="1"/>
  </r>
  <r>
    <n v="748"/>
    <s v="Samantha Harmon"/>
    <s v="Same Day"/>
    <x v="0"/>
    <n v="284.39999999999998"/>
    <n v="6"/>
    <n v="0.31"/>
    <n v="16.809999999999999"/>
    <x v="0"/>
    <x v="2"/>
    <x v="10"/>
    <x v="1"/>
    <x v="361"/>
    <d v="2023-02-14T00:00:00"/>
    <x v="1"/>
    <x v="6"/>
    <n v="4"/>
  </r>
  <r>
    <n v="749"/>
    <s v="Nancy Kramer"/>
    <s v="Same Day"/>
    <x v="9"/>
    <n v="487.76"/>
    <n v="7"/>
    <n v="0.37"/>
    <n v="28.66"/>
    <x v="0"/>
    <x v="3"/>
    <x v="7"/>
    <x v="0"/>
    <x v="385"/>
    <d v="2022-06-20T00:00:00"/>
    <x v="2"/>
    <x v="0"/>
    <n v="9"/>
  </r>
  <r>
    <n v="750"/>
    <s v="Ryan Gonzalez"/>
    <s v="Standard Class"/>
    <x v="3"/>
    <n v="372.29"/>
    <n v="3"/>
    <n v="0.19"/>
    <n v="39.26"/>
    <x v="0"/>
    <x v="2"/>
    <x v="11"/>
    <x v="1"/>
    <x v="426"/>
    <d v="2022-03-21T00:00:00"/>
    <x v="2"/>
    <x v="5"/>
    <n v="10"/>
  </r>
  <r>
    <n v="751"/>
    <s v="Kelly Simmons"/>
    <s v="Same Day"/>
    <x v="1"/>
    <n v="166.74"/>
    <n v="10"/>
    <n v="0.45"/>
    <n v="8.83"/>
    <x v="1"/>
    <x v="2"/>
    <x v="3"/>
    <x v="2"/>
    <x v="532"/>
    <d v="2024-03-20T00:00:00"/>
    <x v="0"/>
    <x v="2"/>
    <n v="9"/>
  </r>
  <r>
    <n v="752"/>
    <s v="Connie Buchanan"/>
    <s v="Same Day"/>
    <x v="8"/>
    <n v="172.72"/>
    <n v="3"/>
    <n v="0.39"/>
    <n v="9.7799999999999994"/>
    <x v="0"/>
    <x v="0"/>
    <x v="11"/>
    <x v="1"/>
    <x v="533"/>
    <d v="2023-06-15T00:00:00"/>
    <x v="1"/>
    <x v="6"/>
    <n v="3"/>
  </r>
  <r>
    <n v="753"/>
    <s v="Maria Stone"/>
    <s v="Second Class"/>
    <x v="0"/>
    <n v="469.19"/>
    <n v="9"/>
    <n v="0.3"/>
    <n v="60.7"/>
    <x v="2"/>
    <x v="0"/>
    <x v="4"/>
    <x v="1"/>
    <x v="91"/>
    <d v="2023-06-22T00:00:00"/>
    <x v="1"/>
    <x v="10"/>
    <n v="4"/>
  </r>
  <r>
    <n v="754"/>
    <s v="Edward Nelson"/>
    <s v="Second Class"/>
    <x v="3"/>
    <n v="129.12"/>
    <n v="9"/>
    <n v="0.35"/>
    <n v="6.53"/>
    <x v="2"/>
    <x v="1"/>
    <x v="8"/>
    <x v="2"/>
    <x v="74"/>
    <d v="2022-09-30T00:00:00"/>
    <x v="2"/>
    <x v="7"/>
    <n v="4"/>
  </r>
  <r>
    <n v="755"/>
    <s v="John Anderson"/>
    <s v="Same Day"/>
    <x v="7"/>
    <n v="449.19"/>
    <n v="3"/>
    <n v="0.46"/>
    <n v="61.19"/>
    <x v="1"/>
    <x v="2"/>
    <x v="4"/>
    <x v="1"/>
    <x v="534"/>
    <d v="2023-11-15T00:00:00"/>
    <x v="1"/>
    <x v="1"/>
    <n v="7"/>
  </r>
  <r>
    <n v="756"/>
    <s v="Jason Edwards"/>
    <s v="Standard Class"/>
    <x v="3"/>
    <n v="453.23"/>
    <n v="10"/>
    <n v="0.11"/>
    <n v="97.86"/>
    <x v="1"/>
    <x v="2"/>
    <x v="0"/>
    <x v="0"/>
    <x v="535"/>
    <d v="2024-05-07T00:00:00"/>
    <x v="0"/>
    <x v="5"/>
    <n v="2"/>
  </r>
  <r>
    <n v="757"/>
    <s v="William Harris"/>
    <s v="Standard Class"/>
    <x v="8"/>
    <n v="248.11"/>
    <n v="1"/>
    <n v="0.05"/>
    <n v="19.12"/>
    <x v="0"/>
    <x v="0"/>
    <x v="2"/>
    <x v="1"/>
    <x v="536"/>
    <d v="2024-05-04T00:00:00"/>
    <x v="0"/>
    <x v="3"/>
    <n v="7"/>
  </r>
  <r>
    <n v="758"/>
    <s v="Brandi Moore"/>
    <s v="First Class"/>
    <x v="5"/>
    <n v="14.8"/>
    <n v="2"/>
    <n v="0.28000000000000003"/>
    <n v="1.43"/>
    <x v="1"/>
    <x v="0"/>
    <x v="9"/>
    <x v="2"/>
    <x v="537"/>
    <d v="2024-10-20T00:00:00"/>
    <x v="0"/>
    <x v="7"/>
    <n v="5"/>
  </r>
  <r>
    <n v="759"/>
    <s v="Eric Huang"/>
    <s v="Same Day"/>
    <x v="3"/>
    <n v="340.87"/>
    <n v="4"/>
    <n v="0.24"/>
    <n v="74.959999999999994"/>
    <x v="1"/>
    <x v="1"/>
    <x v="8"/>
    <x v="2"/>
    <x v="494"/>
    <d v="2022-03-25T00:00:00"/>
    <x v="2"/>
    <x v="2"/>
    <n v="6"/>
  </r>
  <r>
    <n v="760"/>
    <s v="David Livingston"/>
    <s v="First Class"/>
    <x v="6"/>
    <n v="382.34"/>
    <n v="2"/>
    <n v="0.31"/>
    <n v="14.21"/>
    <x v="0"/>
    <x v="2"/>
    <x v="1"/>
    <x v="0"/>
    <x v="538"/>
    <d v="2023-04-09T00:00:00"/>
    <x v="1"/>
    <x v="11"/>
    <n v="5"/>
  </r>
  <r>
    <n v="761"/>
    <s v="Victoria Dominguez"/>
    <s v="Same Day"/>
    <x v="5"/>
    <n v="13.68"/>
    <n v="8"/>
    <n v="0.13"/>
    <n v="1.05"/>
    <x v="1"/>
    <x v="1"/>
    <x v="11"/>
    <x v="1"/>
    <x v="152"/>
    <d v="2023-01-08T00:00:00"/>
    <x v="1"/>
    <x v="11"/>
    <n v="3"/>
  </r>
  <r>
    <n v="762"/>
    <s v="Edward Adams"/>
    <s v="Same Day"/>
    <x v="4"/>
    <n v="244.56"/>
    <n v="2"/>
    <n v="0.03"/>
    <n v="48.63"/>
    <x v="1"/>
    <x v="2"/>
    <x v="11"/>
    <x v="1"/>
    <x v="522"/>
    <d v="2024-01-08T00:00:00"/>
    <x v="1"/>
    <x v="11"/>
    <n v="9"/>
  </r>
  <r>
    <n v="763"/>
    <s v="Keith Miranda"/>
    <s v="First Class"/>
    <x v="4"/>
    <n v="258.43"/>
    <n v="7"/>
    <n v="0.18"/>
    <n v="24.73"/>
    <x v="1"/>
    <x v="0"/>
    <x v="9"/>
    <x v="2"/>
    <x v="508"/>
    <d v="2022-11-06T00:00:00"/>
    <x v="2"/>
    <x v="6"/>
    <n v="5"/>
  </r>
  <r>
    <n v="764"/>
    <s v="Robert Brown"/>
    <s v="Same Day"/>
    <x v="9"/>
    <n v="107.14"/>
    <n v="5"/>
    <n v="0.06"/>
    <n v="13.48"/>
    <x v="0"/>
    <x v="3"/>
    <x v="0"/>
    <x v="0"/>
    <x v="525"/>
    <d v="2022-06-13T00:00:00"/>
    <x v="2"/>
    <x v="5"/>
    <n v="9"/>
  </r>
  <r>
    <n v="765"/>
    <s v="Kenneth Young"/>
    <s v="First Class"/>
    <x v="5"/>
    <n v="200.56"/>
    <n v="3"/>
    <n v="0.25"/>
    <n v="24.35"/>
    <x v="2"/>
    <x v="1"/>
    <x v="0"/>
    <x v="0"/>
    <x v="0"/>
    <d v="2024-12-27T00:00:00"/>
    <x v="0"/>
    <x v="1"/>
    <n v="2"/>
  </r>
  <r>
    <n v="766"/>
    <s v="Stephanie Spence"/>
    <s v="Same Day"/>
    <x v="0"/>
    <n v="63.24"/>
    <n v="2"/>
    <n v="0.16"/>
    <n v="14.08"/>
    <x v="0"/>
    <x v="2"/>
    <x v="1"/>
    <x v="0"/>
    <x v="353"/>
    <d v="2023-03-12T00:00:00"/>
    <x v="1"/>
    <x v="10"/>
    <n v="4"/>
  </r>
  <r>
    <n v="767"/>
    <s v="Mallory Young"/>
    <s v="First Class"/>
    <x v="9"/>
    <n v="62.47"/>
    <n v="4"/>
    <n v="0.17"/>
    <n v="9.1"/>
    <x v="0"/>
    <x v="2"/>
    <x v="8"/>
    <x v="2"/>
    <x v="395"/>
    <d v="2023-09-30T00:00:00"/>
    <x v="1"/>
    <x v="9"/>
    <n v="5"/>
  </r>
  <r>
    <n v="768"/>
    <s v="Jason Jacobson"/>
    <s v="Second Class"/>
    <x v="4"/>
    <n v="44.09"/>
    <n v="10"/>
    <n v="0.31"/>
    <n v="2.62"/>
    <x v="0"/>
    <x v="0"/>
    <x v="1"/>
    <x v="0"/>
    <x v="539"/>
    <d v="2024-02-24T00:00:00"/>
    <x v="0"/>
    <x v="1"/>
    <n v="7"/>
  </r>
  <r>
    <n v="769"/>
    <s v="Michelle Ford"/>
    <s v="Same Day"/>
    <x v="2"/>
    <n v="78.39"/>
    <n v="8"/>
    <n v="0.34"/>
    <n v="3.27"/>
    <x v="0"/>
    <x v="2"/>
    <x v="9"/>
    <x v="2"/>
    <x v="540"/>
    <d v="2023-05-20T00:00:00"/>
    <x v="1"/>
    <x v="11"/>
    <n v="1"/>
  </r>
  <r>
    <n v="770"/>
    <s v="Dorothy Conrad MD"/>
    <s v="First Class"/>
    <x v="5"/>
    <n v="258.35000000000002"/>
    <n v="10"/>
    <n v="0.39"/>
    <n v="42.91"/>
    <x v="1"/>
    <x v="1"/>
    <x v="3"/>
    <x v="2"/>
    <x v="495"/>
    <d v="2022-07-05T00:00:00"/>
    <x v="2"/>
    <x v="8"/>
    <n v="6"/>
  </r>
  <r>
    <n v="771"/>
    <s v="Douglas Kramer"/>
    <s v="Same Day"/>
    <x v="0"/>
    <n v="170.48"/>
    <n v="6"/>
    <n v="0.35"/>
    <n v="10.16"/>
    <x v="1"/>
    <x v="3"/>
    <x v="6"/>
    <x v="0"/>
    <x v="541"/>
    <d v="2024-05-25T00:00:00"/>
    <x v="0"/>
    <x v="8"/>
    <n v="1"/>
  </r>
  <r>
    <n v="772"/>
    <s v="Christina Lopez"/>
    <s v="Standard Class"/>
    <x v="2"/>
    <n v="482.71"/>
    <n v="4"/>
    <n v="0.33"/>
    <n v="49.01"/>
    <x v="2"/>
    <x v="2"/>
    <x v="8"/>
    <x v="2"/>
    <x v="542"/>
    <d v="2024-07-24T00:00:00"/>
    <x v="0"/>
    <x v="8"/>
    <n v="8"/>
  </r>
  <r>
    <n v="773"/>
    <s v="Jennifer Villa"/>
    <s v="Standard Class"/>
    <x v="7"/>
    <n v="181.39"/>
    <n v="9"/>
    <n v="0.46"/>
    <n v="7.93"/>
    <x v="1"/>
    <x v="3"/>
    <x v="7"/>
    <x v="0"/>
    <x v="543"/>
    <d v="2023-04-30T00:00:00"/>
    <x v="1"/>
    <x v="3"/>
    <n v="4"/>
  </r>
  <r>
    <n v="774"/>
    <s v="Barry Stuart"/>
    <s v="First Class"/>
    <x v="6"/>
    <n v="113.28"/>
    <n v="4"/>
    <n v="0.15"/>
    <n v="11.76"/>
    <x v="1"/>
    <x v="2"/>
    <x v="11"/>
    <x v="1"/>
    <x v="175"/>
    <d v="2022-02-28T00:00:00"/>
    <x v="2"/>
    <x v="6"/>
    <n v="5"/>
  </r>
  <r>
    <n v="775"/>
    <s v="Randall Mendoza"/>
    <s v="Standard Class"/>
    <x v="8"/>
    <n v="300.93"/>
    <n v="9"/>
    <n v="0.31"/>
    <n v="61.84"/>
    <x v="0"/>
    <x v="0"/>
    <x v="8"/>
    <x v="2"/>
    <x v="544"/>
    <d v="2023-07-14T00:00:00"/>
    <x v="1"/>
    <x v="9"/>
    <n v="5"/>
  </r>
  <r>
    <n v="776"/>
    <s v="Dr. Patricia Sweeney MD"/>
    <s v="Same Day"/>
    <x v="3"/>
    <n v="160.94"/>
    <n v="10"/>
    <n v="0.21"/>
    <n v="32.57"/>
    <x v="0"/>
    <x v="2"/>
    <x v="8"/>
    <x v="2"/>
    <x v="409"/>
    <d v="2024-12-04T00:00:00"/>
    <x v="0"/>
    <x v="2"/>
    <n v="8"/>
  </r>
  <r>
    <n v="777"/>
    <s v="Rose Frank"/>
    <s v="Same Day"/>
    <x v="7"/>
    <n v="277.77"/>
    <n v="6"/>
    <n v="0.49"/>
    <n v="12.97"/>
    <x v="2"/>
    <x v="1"/>
    <x v="0"/>
    <x v="0"/>
    <x v="545"/>
    <d v="2022-03-22T00:00:00"/>
    <x v="2"/>
    <x v="2"/>
    <n v="10"/>
  </r>
  <r>
    <n v="778"/>
    <s v="Destiny Wood"/>
    <s v="First Class"/>
    <x v="7"/>
    <n v="153.59"/>
    <n v="5"/>
    <n v="0.27"/>
    <n v="17.010000000000002"/>
    <x v="0"/>
    <x v="3"/>
    <x v="9"/>
    <x v="2"/>
    <x v="546"/>
    <d v="2022-11-17T00:00:00"/>
    <x v="2"/>
    <x v="5"/>
    <n v="8"/>
  </r>
  <r>
    <n v="779"/>
    <s v="Daniel Conner"/>
    <s v="First Class"/>
    <x v="1"/>
    <n v="499.89"/>
    <n v="6"/>
    <n v="0.13"/>
    <n v="106.79"/>
    <x v="0"/>
    <x v="3"/>
    <x v="0"/>
    <x v="0"/>
    <x v="347"/>
    <d v="2022-05-10T00:00:00"/>
    <x v="2"/>
    <x v="9"/>
    <n v="3"/>
  </r>
  <r>
    <n v="780"/>
    <s v="Joshua Jackson"/>
    <s v="Same Day"/>
    <x v="5"/>
    <n v="308.61"/>
    <n v="9"/>
    <n v="0.13"/>
    <n v="71.41"/>
    <x v="0"/>
    <x v="1"/>
    <x v="8"/>
    <x v="2"/>
    <x v="547"/>
    <d v="2023-09-09T00:00:00"/>
    <x v="1"/>
    <x v="11"/>
    <n v="7"/>
  </r>
  <r>
    <n v="781"/>
    <s v="Karla Fields"/>
    <s v="First Class"/>
    <x v="1"/>
    <n v="356.09"/>
    <n v="6"/>
    <n v="0.2"/>
    <n v="33.950000000000003"/>
    <x v="2"/>
    <x v="3"/>
    <x v="9"/>
    <x v="2"/>
    <x v="548"/>
    <d v="2024-09-07T00:00:00"/>
    <x v="0"/>
    <x v="1"/>
    <n v="8"/>
  </r>
  <r>
    <n v="782"/>
    <s v="Paul Lee"/>
    <s v="First Class"/>
    <x v="5"/>
    <n v="389.73"/>
    <n v="6"/>
    <n v="0.24"/>
    <n v="64.63"/>
    <x v="2"/>
    <x v="0"/>
    <x v="0"/>
    <x v="0"/>
    <x v="283"/>
    <d v="2024-05-17T00:00:00"/>
    <x v="0"/>
    <x v="7"/>
    <n v="2"/>
  </r>
  <r>
    <n v="783"/>
    <s v="Mr. Thomas Mills"/>
    <s v="First Class"/>
    <x v="4"/>
    <n v="251.5"/>
    <n v="1"/>
    <n v="0.44"/>
    <n v="12.15"/>
    <x v="0"/>
    <x v="3"/>
    <x v="3"/>
    <x v="2"/>
    <x v="549"/>
    <d v="2023-07-10T00:00:00"/>
    <x v="1"/>
    <x v="5"/>
    <n v="9"/>
  </r>
  <r>
    <n v="784"/>
    <s v="Thomas Melton"/>
    <s v="First Class"/>
    <x v="3"/>
    <n v="94"/>
    <n v="7"/>
    <n v="0.47"/>
    <n v="4.8499999999999996"/>
    <x v="2"/>
    <x v="3"/>
    <x v="11"/>
    <x v="1"/>
    <x v="550"/>
    <d v="2023-05-10T00:00:00"/>
    <x v="1"/>
    <x v="11"/>
    <n v="1"/>
  </r>
  <r>
    <n v="785"/>
    <s v="Jason Elliott"/>
    <s v="Second Class"/>
    <x v="5"/>
    <n v="75.739999999999995"/>
    <n v="4"/>
    <n v="0.36"/>
    <n v="10.58"/>
    <x v="1"/>
    <x v="2"/>
    <x v="7"/>
    <x v="0"/>
    <x v="551"/>
    <d v="2024-06-06T00:00:00"/>
    <x v="0"/>
    <x v="2"/>
    <n v="5"/>
  </r>
  <r>
    <n v="786"/>
    <s v="Jay Wade"/>
    <s v="First Class"/>
    <x v="6"/>
    <n v="466.47"/>
    <n v="8"/>
    <n v="0.48"/>
    <n v="25.11"/>
    <x v="1"/>
    <x v="0"/>
    <x v="2"/>
    <x v="1"/>
    <x v="143"/>
    <d v="2022-10-30T00:00:00"/>
    <x v="2"/>
    <x v="7"/>
    <n v="3"/>
  </r>
  <r>
    <n v="787"/>
    <s v="Barbara Burton"/>
    <s v="Standard Class"/>
    <x v="2"/>
    <n v="340.8"/>
    <n v="3"/>
    <n v="0.18"/>
    <n v="66.430000000000007"/>
    <x v="1"/>
    <x v="1"/>
    <x v="2"/>
    <x v="1"/>
    <x v="552"/>
    <d v="2024-07-10T00:00:00"/>
    <x v="0"/>
    <x v="4"/>
    <n v="7"/>
  </r>
  <r>
    <n v="788"/>
    <s v="Katelyn Fitzpatrick"/>
    <s v="Standard Class"/>
    <x v="3"/>
    <n v="316.42"/>
    <n v="8"/>
    <n v="0.33"/>
    <n v="16.16"/>
    <x v="2"/>
    <x v="1"/>
    <x v="8"/>
    <x v="2"/>
    <x v="163"/>
    <d v="2022-11-19T00:00:00"/>
    <x v="2"/>
    <x v="3"/>
    <n v="9"/>
  </r>
  <r>
    <n v="789"/>
    <s v="Robert Miles"/>
    <s v="Standard Class"/>
    <x v="4"/>
    <n v="213.97"/>
    <n v="7"/>
    <n v="0.02"/>
    <n v="40.89"/>
    <x v="0"/>
    <x v="0"/>
    <x v="5"/>
    <x v="2"/>
    <x v="553"/>
    <d v="2022-05-20T00:00:00"/>
    <x v="2"/>
    <x v="2"/>
    <n v="8"/>
  </r>
  <r>
    <n v="790"/>
    <s v="Bryan Nelson"/>
    <s v="Standard Class"/>
    <x v="9"/>
    <n v="217.69"/>
    <n v="7"/>
    <n v="0.11"/>
    <n v="18.34"/>
    <x v="2"/>
    <x v="0"/>
    <x v="7"/>
    <x v="0"/>
    <x v="335"/>
    <d v="2022-05-16T00:00:00"/>
    <x v="2"/>
    <x v="7"/>
    <n v="1"/>
  </r>
  <r>
    <n v="791"/>
    <s v="Savannah Williams"/>
    <s v="First Class"/>
    <x v="0"/>
    <n v="128.44"/>
    <n v="7"/>
    <n v="0.01"/>
    <n v="24.58"/>
    <x v="0"/>
    <x v="2"/>
    <x v="7"/>
    <x v="0"/>
    <x v="554"/>
    <d v="2023-10-25T00:00:00"/>
    <x v="1"/>
    <x v="11"/>
    <n v="10"/>
  </r>
  <r>
    <n v="792"/>
    <s v="Michelle Fields"/>
    <s v="Standard Class"/>
    <x v="2"/>
    <n v="76.66"/>
    <n v="2"/>
    <n v="0.44"/>
    <n v="5.89"/>
    <x v="2"/>
    <x v="1"/>
    <x v="5"/>
    <x v="2"/>
    <x v="92"/>
    <d v="2023-02-04T00:00:00"/>
    <x v="1"/>
    <x v="6"/>
    <n v="5"/>
  </r>
  <r>
    <n v="793"/>
    <s v="Jeffrey Nichols"/>
    <s v="Second Class"/>
    <x v="5"/>
    <n v="405"/>
    <n v="8"/>
    <n v="0.42"/>
    <n v="25.25"/>
    <x v="2"/>
    <x v="1"/>
    <x v="8"/>
    <x v="2"/>
    <x v="555"/>
    <d v="2024-03-26T00:00:00"/>
    <x v="0"/>
    <x v="4"/>
    <n v="7"/>
  </r>
  <r>
    <n v="794"/>
    <s v="Anne Silva"/>
    <s v="Same Day"/>
    <x v="0"/>
    <n v="27.25"/>
    <n v="4"/>
    <n v="0.11"/>
    <n v="4.0199999999999996"/>
    <x v="1"/>
    <x v="2"/>
    <x v="4"/>
    <x v="1"/>
    <x v="556"/>
    <d v="2023-12-12T00:00:00"/>
    <x v="1"/>
    <x v="7"/>
    <n v="2"/>
  </r>
  <r>
    <n v="795"/>
    <s v="Gabrielle Stevens"/>
    <s v="Same Day"/>
    <x v="0"/>
    <n v="357.11"/>
    <n v="10"/>
    <n v="0.1"/>
    <n v="42.64"/>
    <x v="0"/>
    <x v="2"/>
    <x v="1"/>
    <x v="0"/>
    <x v="557"/>
    <d v="2024-11-09T00:00:00"/>
    <x v="0"/>
    <x v="11"/>
    <n v="9"/>
  </r>
  <r>
    <n v="796"/>
    <s v="Cameron Pearson"/>
    <s v="First Class"/>
    <x v="6"/>
    <n v="414.94"/>
    <n v="6"/>
    <n v="0.28999999999999998"/>
    <n v="60.81"/>
    <x v="0"/>
    <x v="2"/>
    <x v="7"/>
    <x v="0"/>
    <x v="354"/>
    <d v="2023-10-05T00:00:00"/>
    <x v="1"/>
    <x v="10"/>
    <n v="1"/>
  </r>
  <r>
    <n v="797"/>
    <s v="Casey Rose"/>
    <s v="Standard Class"/>
    <x v="5"/>
    <n v="449.71"/>
    <n v="7"/>
    <n v="0.12"/>
    <n v="43.54"/>
    <x v="1"/>
    <x v="3"/>
    <x v="9"/>
    <x v="2"/>
    <x v="160"/>
    <d v="2022-05-04T00:00:00"/>
    <x v="2"/>
    <x v="3"/>
    <n v="2"/>
  </r>
  <r>
    <n v="798"/>
    <s v="Joshua Rodriguez"/>
    <s v="Second Class"/>
    <x v="9"/>
    <n v="252.05"/>
    <n v="3"/>
    <n v="0.14000000000000001"/>
    <n v="57.1"/>
    <x v="1"/>
    <x v="0"/>
    <x v="0"/>
    <x v="0"/>
    <x v="2"/>
    <d v="2024-05-30T00:00:00"/>
    <x v="0"/>
    <x v="6"/>
    <n v="8"/>
  </r>
  <r>
    <n v="799"/>
    <s v="Angela Barajas"/>
    <s v="First Class"/>
    <x v="7"/>
    <n v="200.67"/>
    <n v="7"/>
    <n v="0.34"/>
    <n v="13.89"/>
    <x v="1"/>
    <x v="3"/>
    <x v="2"/>
    <x v="1"/>
    <x v="211"/>
    <d v="2022-11-04T00:00:00"/>
    <x v="2"/>
    <x v="10"/>
    <n v="2"/>
  </r>
  <r>
    <n v="800"/>
    <s v="Rebecca Dixon"/>
    <s v="Second Class"/>
    <x v="7"/>
    <n v="478.53"/>
    <n v="6"/>
    <n v="0.32"/>
    <n v="58.63"/>
    <x v="1"/>
    <x v="1"/>
    <x v="0"/>
    <x v="0"/>
    <x v="65"/>
    <d v="2022-01-07T00:00:00"/>
    <x v="2"/>
    <x v="4"/>
    <n v="4"/>
  </r>
  <r>
    <n v="801"/>
    <s v="Misty Hampton"/>
    <s v="Second Class"/>
    <x v="2"/>
    <n v="327.73"/>
    <n v="10"/>
    <n v="0.49"/>
    <n v="44.88"/>
    <x v="1"/>
    <x v="0"/>
    <x v="0"/>
    <x v="0"/>
    <x v="403"/>
    <d v="2023-02-14T00:00:00"/>
    <x v="1"/>
    <x v="2"/>
    <n v="6"/>
  </r>
  <r>
    <n v="802"/>
    <s v="Shannon Wilkinson"/>
    <s v="First Class"/>
    <x v="9"/>
    <n v="175.98"/>
    <n v="4"/>
    <n v="0.33"/>
    <n v="13.49"/>
    <x v="1"/>
    <x v="1"/>
    <x v="1"/>
    <x v="0"/>
    <x v="558"/>
    <d v="2024-06-10T00:00:00"/>
    <x v="0"/>
    <x v="4"/>
    <n v="8"/>
  </r>
  <r>
    <n v="803"/>
    <s v="Jose Martinez"/>
    <s v="First Class"/>
    <x v="4"/>
    <n v="392.35"/>
    <n v="8"/>
    <n v="0.28999999999999998"/>
    <n v="22.49"/>
    <x v="1"/>
    <x v="0"/>
    <x v="10"/>
    <x v="1"/>
    <x v="399"/>
    <d v="2023-03-13T00:00:00"/>
    <x v="1"/>
    <x v="6"/>
    <n v="2"/>
  </r>
  <r>
    <n v="804"/>
    <s v="Kevin Morales"/>
    <s v="Same Day"/>
    <x v="4"/>
    <n v="234.48"/>
    <n v="7"/>
    <n v="0.14000000000000001"/>
    <n v="17.010000000000002"/>
    <x v="2"/>
    <x v="1"/>
    <x v="11"/>
    <x v="1"/>
    <x v="559"/>
    <d v="2023-03-03T00:00:00"/>
    <x v="1"/>
    <x v="7"/>
    <n v="8"/>
  </r>
  <r>
    <n v="805"/>
    <s v="Toni Hernandez"/>
    <s v="Second Class"/>
    <x v="8"/>
    <n v="121.88"/>
    <n v="4"/>
    <n v="0.27"/>
    <n v="11.29"/>
    <x v="2"/>
    <x v="1"/>
    <x v="7"/>
    <x v="0"/>
    <x v="560"/>
    <d v="2024-08-27T00:00:00"/>
    <x v="0"/>
    <x v="1"/>
    <n v="2"/>
  </r>
  <r>
    <n v="806"/>
    <s v="Christopher Stewart"/>
    <s v="Standard Class"/>
    <x v="7"/>
    <n v="179.95"/>
    <n v="9"/>
    <n v="0.48"/>
    <n v="6.42"/>
    <x v="0"/>
    <x v="3"/>
    <x v="7"/>
    <x v="0"/>
    <x v="167"/>
    <d v="2023-08-14T00:00:00"/>
    <x v="1"/>
    <x v="8"/>
    <n v="1"/>
  </r>
  <r>
    <n v="807"/>
    <s v="Garrett Thomas"/>
    <s v="Standard Class"/>
    <x v="8"/>
    <n v="375.49"/>
    <n v="8"/>
    <n v="0.47"/>
    <n v="56.89"/>
    <x v="2"/>
    <x v="3"/>
    <x v="10"/>
    <x v="1"/>
    <x v="186"/>
    <d v="2024-03-10T00:00:00"/>
    <x v="0"/>
    <x v="7"/>
    <n v="6"/>
  </r>
  <r>
    <n v="808"/>
    <s v="Jill Taylor"/>
    <s v="Same Day"/>
    <x v="1"/>
    <n v="342"/>
    <n v="10"/>
    <n v="0.13"/>
    <n v="40.950000000000003"/>
    <x v="1"/>
    <x v="1"/>
    <x v="0"/>
    <x v="0"/>
    <x v="561"/>
    <d v="2022-05-07T00:00:00"/>
    <x v="2"/>
    <x v="0"/>
    <n v="2"/>
  </r>
  <r>
    <n v="809"/>
    <s v="Eugene Bryan"/>
    <s v="First Class"/>
    <x v="0"/>
    <n v="426.58"/>
    <n v="6"/>
    <n v="0.02"/>
    <n v="114.32"/>
    <x v="0"/>
    <x v="0"/>
    <x v="3"/>
    <x v="2"/>
    <x v="296"/>
    <d v="2023-01-23T00:00:00"/>
    <x v="1"/>
    <x v="3"/>
    <n v="7"/>
  </r>
  <r>
    <n v="810"/>
    <s v="Mr. Daniel Jenkins"/>
    <s v="Second Class"/>
    <x v="4"/>
    <n v="58.54"/>
    <n v="4"/>
    <n v="0.22"/>
    <n v="8.49"/>
    <x v="1"/>
    <x v="0"/>
    <x v="11"/>
    <x v="1"/>
    <x v="562"/>
    <d v="2024-04-18T00:00:00"/>
    <x v="0"/>
    <x v="9"/>
    <n v="10"/>
  </r>
  <r>
    <n v="811"/>
    <s v="William Warren"/>
    <s v="Same Day"/>
    <x v="8"/>
    <n v="21.5"/>
    <n v="7"/>
    <n v="0.28999999999999998"/>
    <n v="3.07"/>
    <x v="2"/>
    <x v="2"/>
    <x v="3"/>
    <x v="2"/>
    <x v="340"/>
    <d v="2023-04-18T00:00:00"/>
    <x v="1"/>
    <x v="8"/>
    <n v="1"/>
  </r>
  <r>
    <n v="812"/>
    <s v="Zachary Hale"/>
    <s v="Standard Class"/>
    <x v="2"/>
    <n v="190.03"/>
    <n v="7"/>
    <n v="0.16"/>
    <n v="44.25"/>
    <x v="2"/>
    <x v="1"/>
    <x v="5"/>
    <x v="2"/>
    <x v="332"/>
    <d v="2024-03-27T00:00:00"/>
    <x v="0"/>
    <x v="4"/>
    <n v="4"/>
  </r>
  <r>
    <n v="813"/>
    <s v="Daniel Johnson"/>
    <s v="Second Class"/>
    <x v="5"/>
    <n v="117.09"/>
    <n v="10"/>
    <n v="0.15"/>
    <n v="28.36"/>
    <x v="1"/>
    <x v="1"/>
    <x v="2"/>
    <x v="1"/>
    <x v="363"/>
    <d v="2023-08-08T00:00:00"/>
    <x v="1"/>
    <x v="4"/>
    <n v="4"/>
  </r>
  <r>
    <n v="814"/>
    <s v="John Zamora"/>
    <s v="Second Class"/>
    <x v="3"/>
    <n v="432.91"/>
    <n v="4"/>
    <n v="0.08"/>
    <n v="113.29"/>
    <x v="2"/>
    <x v="3"/>
    <x v="6"/>
    <x v="0"/>
    <x v="563"/>
    <d v="2023-04-26T00:00:00"/>
    <x v="1"/>
    <x v="8"/>
    <n v="1"/>
  </r>
  <r>
    <n v="815"/>
    <s v="Taylor Walker"/>
    <s v="Same Day"/>
    <x v="2"/>
    <n v="110.71"/>
    <n v="4"/>
    <n v="0.28000000000000003"/>
    <n v="17.48"/>
    <x v="1"/>
    <x v="0"/>
    <x v="8"/>
    <x v="2"/>
    <x v="564"/>
    <d v="2024-01-24T00:00:00"/>
    <x v="0"/>
    <x v="2"/>
    <n v="10"/>
  </r>
  <r>
    <n v="816"/>
    <s v="Haley Butler"/>
    <s v="First Class"/>
    <x v="5"/>
    <n v="435.32"/>
    <n v="5"/>
    <n v="0.01"/>
    <n v="111.53"/>
    <x v="0"/>
    <x v="1"/>
    <x v="10"/>
    <x v="1"/>
    <x v="45"/>
    <d v="2024-11-11T00:00:00"/>
    <x v="0"/>
    <x v="10"/>
    <n v="4"/>
  </r>
  <r>
    <n v="817"/>
    <s v="Anita Alvarez"/>
    <s v="First Class"/>
    <x v="7"/>
    <n v="172.15"/>
    <n v="3"/>
    <n v="0.02"/>
    <n v="25.99"/>
    <x v="2"/>
    <x v="0"/>
    <x v="2"/>
    <x v="1"/>
    <x v="565"/>
    <d v="2024-01-29T00:00:00"/>
    <x v="0"/>
    <x v="2"/>
    <n v="10"/>
  </r>
  <r>
    <n v="818"/>
    <s v="Joshua Williams"/>
    <s v="Second Class"/>
    <x v="3"/>
    <n v="200.66"/>
    <n v="10"/>
    <n v="0.09"/>
    <n v="51.18"/>
    <x v="1"/>
    <x v="1"/>
    <x v="5"/>
    <x v="2"/>
    <x v="218"/>
    <d v="2024-05-20T00:00:00"/>
    <x v="0"/>
    <x v="10"/>
    <n v="8"/>
  </r>
  <r>
    <n v="819"/>
    <s v="Eric Mejia"/>
    <s v="Second Class"/>
    <x v="8"/>
    <n v="478.16"/>
    <n v="1"/>
    <n v="0.35"/>
    <n v="85.84"/>
    <x v="0"/>
    <x v="1"/>
    <x v="10"/>
    <x v="1"/>
    <x v="566"/>
    <d v="2024-04-22T00:00:00"/>
    <x v="0"/>
    <x v="6"/>
    <n v="7"/>
  </r>
  <r>
    <n v="820"/>
    <s v="Barbara Green"/>
    <s v="Standard Class"/>
    <x v="7"/>
    <n v="186.45"/>
    <n v="6"/>
    <n v="0.12"/>
    <n v="17.559999999999999"/>
    <x v="2"/>
    <x v="1"/>
    <x v="5"/>
    <x v="2"/>
    <x v="567"/>
    <d v="2024-10-02T00:00:00"/>
    <x v="0"/>
    <x v="10"/>
    <n v="6"/>
  </r>
  <r>
    <n v="821"/>
    <s v="Chad Orr"/>
    <s v="Standard Class"/>
    <x v="2"/>
    <n v="305.89999999999998"/>
    <n v="7"/>
    <n v="0.35"/>
    <n v="35.090000000000003"/>
    <x v="2"/>
    <x v="3"/>
    <x v="0"/>
    <x v="0"/>
    <x v="568"/>
    <d v="2022-08-21T00:00:00"/>
    <x v="2"/>
    <x v="3"/>
    <n v="9"/>
  </r>
  <r>
    <n v="822"/>
    <s v="Jeremy Taylor"/>
    <s v="Standard Class"/>
    <x v="4"/>
    <n v="36.76"/>
    <n v="5"/>
    <n v="0.38"/>
    <n v="3.92"/>
    <x v="1"/>
    <x v="2"/>
    <x v="4"/>
    <x v="1"/>
    <x v="94"/>
    <d v="2025-01-05T00:00:00"/>
    <x v="0"/>
    <x v="11"/>
    <n v="6"/>
  </r>
  <r>
    <n v="823"/>
    <s v="Kim Dean"/>
    <s v="First Class"/>
    <x v="9"/>
    <n v="217.13"/>
    <n v="1"/>
    <n v="0.34"/>
    <n v="41.45"/>
    <x v="1"/>
    <x v="2"/>
    <x v="4"/>
    <x v="1"/>
    <x v="380"/>
    <d v="2024-02-28T00:00:00"/>
    <x v="0"/>
    <x v="0"/>
    <n v="5"/>
  </r>
  <r>
    <n v="824"/>
    <s v="Calvin King"/>
    <s v="First Class"/>
    <x v="7"/>
    <n v="414.01"/>
    <n v="8"/>
    <n v="0.34"/>
    <n v="74.430000000000007"/>
    <x v="1"/>
    <x v="1"/>
    <x v="7"/>
    <x v="0"/>
    <x v="569"/>
    <d v="2024-02-22T00:00:00"/>
    <x v="0"/>
    <x v="1"/>
    <n v="8"/>
  </r>
  <r>
    <n v="825"/>
    <s v="Kathleen Morales"/>
    <s v="First Class"/>
    <x v="9"/>
    <n v="46.64"/>
    <n v="4"/>
    <n v="0.47"/>
    <n v="1.4"/>
    <x v="2"/>
    <x v="2"/>
    <x v="10"/>
    <x v="1"/>
    <x v="570"/>
    <d v="2022-10-11T00:00:00"/>
    <x v="2"/>
    <x v="3"/>
    <n v="8"/>
  </r>
  <r>
    <n v="826"/>
    <s v="Lori Anderson"/>
    <s v="Standard Class"/>
    <x v="0"/>
    <n v="388.86"/>
    <n v="2"/>
    <n v="0.21"/>
    <n v="47.39"/>
    <x v="0"/>
    <x v="2"/>
    <x v="8"/>
    <x v="2"/>
    <x v="255"/>
    <d v="2023-10-31T00:00:00"/>
    <x v="1"/>
    <x v="7"/>
    <n v="8"/>
  </r>
  <r>
    <n v="827"/>
    <s v="Suzanne Johnson"/>
    <s v="Same Day"/>
    <x v="1"/>
    <n v="125.82"/>
    <n v="6"/>
    <n v="0.06"/>
    <n v="7.16"/>
    <x v="2"/>
    <x v="0"/>
    <x v="3"/>
    <x v="2"/>
    <x v="289"/>
    <d v="2023-09-11T00:00:00"/>
    <x v="1"/>
    <x v="11"/>
    <n v="8"/>
  </r>
  <r>
    <n v="828"/>
    <s v="Jeffrey Coffey"/>
    <s v="First Class"/>
    <x v="3"/>
    <n v="77.66"/>
    <n v="2"/>
    <n v="0.05"/>
    <n v="11.25"/>
    <x v="2"/>
    <x v="2"/>
    <x v="4"/>
    <x v="1"/>
    <x v="571"/>
    <d v="2022-03-05T00:00:00"/>
    <x v="2"/>
    <x v="10"/>
    <n v="7"/>
  </r>
  <r>
    <n v="829"/>
    <s v="Elizabeth Lewis"/>
    <s v="Second Class"/>
    <x v="5"/>
    <n v="265.57"/>
    <n v="2"/>
    <n v="0.23"/>
    <n v="44.79"/>
    <x v="1"/>
    <x v="2"/>
    <x v="6"/>
    <x v="0"/>
    <x v="427"/>
    <d v="2022-02-18T00:00:00"/>
    <x v="2"/>
    <x v="7"/>
    <n v="10"/>
  </r>
  <r>
    <n v="830"/>
    <s v="Jennifer Vance"/>
    <s v="Same Day"/>
    <x v="0"/>
    <n v="478.74"/>
    <n v="1"/>
    <n v="0.01"/>
    <n v="106.67"/>
    <x v="2"/>
    <x v="3"/>
    <x v="0"/>
    <x v="0"/>
    <x v="572"/>
    <d v="2024-03-23T00:00:00"/>
    <x v="0"/>
    <x v="3"/>
    <n v="10"/>
  </r>
  <r>
    <n v="831"/>
    <s v="Jeremy Hendricks"/>
    <s v="First Class"/>
    <x v="1"/>
    <n v="209.59"/>
    <n v="6"/>
    <n v="0.48"/>
    <n v="5.66"/>
    <x v="1"/>
    <x v="2"/>
    <x v="5"/>
    <x v="2"/>
    <x v="290"/>
    <d v="2023-12-16T00:00:00"/>
    <x v="1"/>
    <x v="9"/>
    <n v="7"/>
  </r>
  <r>
    <n v="832"/>
    <s v="Stephanie Jackson"/>
    <s v="Standard Class"/>
    <x v="3"/>
    <n v="376.8"/>
    <n v="10"/>
    <n v="0.14000000000000001"/>
    <n v="26.3"/>
    <x v="0"/>
    <x v="0"/>
    <x v="4"/>
    <x v="1"/>
    <x v="573"/>
    <d v="2024-09-15T00:00:00"/>
    <x v="0"/>
    <x v="6"/>
    <n v="5"/>
  </r>
  <r>
    <n v="833"/>
    <s v="James Ferguson"/>
    <s v="Standard Class"/>
    <x v="3"/>
    <n v="431.1"/>
    <n v="7"/>
    <n v="0.34"/>
    <n v="56.6"/>
    <x v="0"/>
    <x v="3"/>
    <x v="11"/>
    <x v="1"/>
    <x v="268"/>
    <d v="2023-03-17T00:00:00"/>
    <x v="1"/>
    <x v="3"/>
    <n v="3"/>
  </r>
  <r>
    <n v="834"/>
    <s v="Carol Barnes"/>
    <s v="Standard Class"/>
    <x v="4"/>
    <n v="460.81"/>
    <n v="2"/>
    <n v="0.1"/>
    <n v="106.65"/>
    <x v="1"/>
    <x v="0"/>
    <x v="1"/>
    <x v="0"/>
    <x v="36"/>
    <d v="2024-01-27T00:00:00"/>
    <x v="0"/>
    <x v="5"/>
    <n v="6"/>
  </r>
  <r>
    <n v="835"/>
    <s v="Mariah Davis"/>
    <s v="Second Class"/>
    <x v="8"/>
    <n v="469.93"/>
    <n v="1"/>
    <n v="0.28000000000000003"/>
    <n v="90.9"/>
    <x v="1"/>
    <x v="2"/>
    <x v="11"/>
    <x v="1"/>
    <x v="48"/>
    <d v="2024-11-17T00:00:00"/>
    <x v="0"/>
    <x v="2"/>
    <n v="6"/>
  </r>
  <r>
    <n v="836"/>
    <s v="Glenn Duran"/>
    <s v="Standard Class"/>
    <x v="6"/>
    <n v="449.16"/>
    <n v="7"/>
    <n v="0.17"/>
    <n v="95.63"/>
    <x v="1"/>
    <x v="1"/>
    <x v="5"/>
    <x v="2"/>
    <x v="341"/>
    <d v="2022-04-07T00:00:00"/>
    <x v="2"/>
    <x v="4"/>
    <n v="1"/>
  </r>
  <r>
    <n v="837"/>
    <s v="Sarah Smith"/>
    <s v="Same Day"/>
    <x v="4"/>
    <n v="34.99"/>
    <n v="10"/>
    <n v="0.08"/>
    <n v="8.9"/>
    <x v="1"/>
    <x v="1"/>
    <x v="1"/>
    <x v="0"/>
    <x v="476"/>
    <d v="2022-05-31T00:00:00"/>
    <x v="2"/>
    <x v="10"/>
    <n v="1"/>
  </r>
  <r>
    <n v="838"/>
    <s v="William Gray"/>
    <s v="Same Day"/>
    <x v="8"/>
    <n v="315.20999999999998"/>
    <n v="1"/>
    <n v="0.11"/>
    <n v="70.98"/>
    <x v="2"/>
    <x v="2"/>
    <x v="5"/>
    <x v="2"/>
    <x v="272"/>
    <d v="2023-09-28T00:00:00"/>
    <x v="1"/>
    <x v="10"/>
    <n v="1"/>
  </r>
  <r>
    <n v="839"/>
    <s v="Michael Lozano"/>
    <s v="Standard Class"/>
    <x v="0"/>
    <n v="400.43"/>
    <n v="3"/>
    <n v="0.49"/>
    <n v="15.55"/>
    <x v="0"/>
    <x v="0"/>
    <x v="5"/>
    <x v="2"/>
    <x v="406"/>
    <d v="2024-11-19T00:00:00"/>
    <x v="0"/>
    <x v="2"/>
    <n v="5"/>
  </r>
  <r>
    <n v="840"/>
    <s v="Ryan Brown"/>
    <s v="First Class"/>
    <x v="2"/>
    <n v="435.65"/>
    <n v="10"/>
    <n v="0.06"/>
    <n v="53.48"/>
    <x v="2"/>
    <x v="1"/>
    <x v="2"/>
    <x v="1"/>
    <x v="415"/>
    <d v="2022-03-31T00:00:00"/>
    <x v="2"/>
    <x v="2"/>
    <n v="7"/>
  </r>
  <r>
    <n v="841"/>
    <s v="Gina Evans"/>
    <s v="Same Day"/>
    <x v="5"/>
    <n v="77.150000000000006"/>
    <n v="2"/>
    <n v="0.11"/>
    <n v="20.03"/>
    <x v="0"/>
    <x v="3"/>
    <x v="5"/>
    <x v="2"/>
    <x v="574"/>
    <d v="2022-10-04T00:00:00"/>
    <x v="2"/>
    <x v="2"/>
    <n v="7"/>
  </r>
  <r>
    <n v="842"/>
    <s v="Bradley Stafford"/>
    <s v="Second Class"/>
    <x v="2"/>
    <n v="424.61"/>
    <n v="8"/>
    <n v="0.13"/>
    <n v="37.950000000000003"/>
    <x v="1"/>
    <x v="2"/>
    <x v="3"/>
    <x v="2"/>
    <x v="575"/>
    <d v="2024-07-20T00:00:00"/>
    <x v="0"/>
    <x v="11"/>
    <n v="2"/>
  </r>
  <r>
    <n v="843"/>
    <s v="Kimberly Martinez"/>
    <s v="First Class"/>
    <x v="3"/>
    <n v="258.8"/>
    <n v="9"/>
    <n v="0.31"/>
    <n v="23.07"/>
    <x v="1"/>
    <x v="1"/>
    <x v="10"/>
    <x v="1"/>
    <x v="576"/>
    <d v="2023-08-26T00:00:00"/>
    <x v="1"/>
    <x v="3"/>
    <n v="3"/>
  </r>
  <r>
    <n v="844"/>
    <s v="Kaitlyn Graham"/>
    <s v="First Class"/>
    <x v="9"/>
    <n v="465.87"/>
    <n v="9"/>
    <n v="0.42"/>
    <n v="47.43"/>
    <x v="2"/>
    <x v="3"/>
    <x v="4"/>
    <x v="1"/>
    <x v="13"/>
    <d v="2024-08-05T00:00:00"/>
    <x v="0"/>
    <x v="9"/>
    <n v="7"/>
  </r>
  <r>
    <n v="845"/>
    <s v="Emily Rogers"/>
    <s v="Second Class"/>
    <x v="3"/>
    <n v="60.03"/>
    <n v="4"/>
    <n v="0.44"/>
    <n v="4.3600000000000003"/>
    <x v="0"/>
    <x v="0"/>
    <x v="10"/>
    <x v="1"/>
    <x v="68"/>
    <d v="2024-06-22T00:00:00"/>
    <x v="0"/>
    <x v="2"/>
    <n v="9"/>
  </r>
  <r>
    <n v="846"/>
    <s v="Edward Smith"/>
    <s v="Same Day"/>
    <x v="3"/>
    <n v="85.15"/>
    <n v="3"/>
    <n v="0.1"/>
    <n v="13.16"/>
    <x v="0"/>
    <x v="0"/>
    <x v="0"/>
    <x v="0"/>
    <x v="577"/>
    <d v="2024-02-09T00:00:00"/>
    <x v="0"/>
    <x v="6"/>
    <n v="10"/>
  </r>
  <r>
    <n v="847"/>
    <s v="Elizabeth Montoya DDS"/>
    <s v="Second Class"/>
    <x v="2"/>
    <n v="473.71"/>
    <n v="7"/>
    <n v="0.18"/>
    <n v="101.68"/>
    <x v="0"/>
    <x v="0"/>
    <x v="6"/>
    <x v="0"/>
    <x v="104"/>
    <d v="2022-03-28T00:00:00"/>
    <x v="2"/>
    <x v="7"/>
    <n v="3"/>
  </r>
  <r>
    <n v="848"/>
    <s v="James Hanson"/>
    <s v="Second Class"/>
    <x v="3"/>
    <n v="282.22000000000003"/>
    <n v="1"/>
    <n v="0.09"/>
    <n v="75.959999999999994"/>
    <x v="1"/>
    <x v="2"/>
    <x v="9"/>
    <x v="2"/>
    <x v="72"/>
    <d v="2024-01-27T00:00:00"/>
    <x v="0"/>
    <x v="0"/>
    <n v="5"/>
  </r>
  <r>
    <n v="849"/>
    <s v="Nicholas Williams"/>
    <s v="First Class"/>
    <x v="1"/>
    <n v="17.77"/>
    <n v="6"/>
    <n v="0.17"/>
    <n v="2.3199999999999998"/>
    <x v="1"/>
    <x v="2"/>
    <x v="5"/>
    <x v="2"/>
    <x v="578"/>
    <d v="2022-01-19T00:00:00"/>
    <x v="2"/>
    <x v="1"/>
    <n v="8"/>
  </r>
  <r>
    <n v="850"/>
    <s v="Christopher Kelley"/>
    <s v="Same Day"/>
    <x v="8"/>
    <n v="472.77"/>
    <n v="5"/>
    <n v="0.11"/>
    <n v="69.13"/>
    <x v="2"/>
    <x v="1"/>
    <x v="9"/>
    <x v="2"/>
    <x v="579"/>
    <d v="2023-01-11T00:00:00"/>
    <x v="1"/>
    <x v="7"/>
    <n v="7"/>
  </r>
  <r>
    <n v="851"/>
    <s v="Tanner Shaw"/>
    <s v="Same Day"/>
    <x v="7"/>
    <n v="398.78"/>
    <n v="9"/>
    <n v="0.42"/>
    <n v="49.04"/>
    <x v="0"/>
    <x v="1"/>
    <x v="6"/>
    <x v="0"/>
    <x v="0"/>
    <d v="2024-12-28T00:00:00"/>
    <x v="0"/>
    <x v="5"/>
    <n v="3"/>
  </r>
  <r>
    <n v="852"/>
    <s v="Kimberly Harmon"/>
    <s v="First Class"/>
    <x v="6"/>
    <n v="276.92"/>
    <n v="4"/>
    <n v="0.14000000000000001"/>
    <n v="25.36"/>
    <x v="1"/>
    <x v="3"/>
    <x v="9"/>
    <x v="2"/>
    <x v="580"/>
    <d v="2022-07-23T00:00:00"/>
    <x v="2"/>
    <x v="1"/>
    <n v="10"/>
  </r>
  <r>
    <n v="853"/>
    <s v="Alexis Booth"/>
    <s v="Second Class"/>
    <x v="1"/>
    <n v="95.17"/>
    <n v="8"/>
    <n v="0.16"/>
    <n v="11.72"/>
    <x v="0"/>
    <x v="3"/>
    <x v="4"/>
    <x v="1"/>
    <x v="89"/>
    <d v="2023-04-21T00:00:00"/>
    <x v="1"/>
    <x v="2"/>
    <n v="7"/>
  </r>
  <r>
    <n v="854"/>
    <s v="Sergio Bates"/>
    <s v="Second Class"/>
    <x v="6"/>
    <n v="236.19"/>
    <n v="6"/>
    <n v="0.44"/>
    <n v="7.9"/>
    <x v="2"/>
    <x v="1"/>
    <x v="10"/>
    <x v="1"/>
    <x v="164"/>
    <d v="2024-06-22T00:00:00"/>
    <x v="0"/>
    <x v="4"/>
    <n v="4"/>
  </r>
  <r>
    <n v="855"/>
    <s v="Felicia Wilson"/>
    <s v="First Class"/>
    <x v="6"/>
    <n v="409.99"/>
    <n v="2"/>
    <n v="0.1"/>
    <n v="91.59"/>
    <x v="1"/>
    <x v="2"/>
    <x v="3"/>
    <x v="2"/>
    <x v="62"/>
    <d v="2024-02-29T00:00:00"/>
    <x v="0"/>
    <x v="11"/>
    <n v="4"/>
  </r>
  <r>
    <n v="856"/>
    <s v="Terri Joseph"/>
    <s v="Standard Class"/>
    <x v="4"/>
    <n v="382.96"/>
    <n v="2"/>
    <n v="0"/>
    <n v="83.5"/>
    <x v="0"/>
    <x v="1"/>
    <x v="9"/>
    <x v="2"/>
    <x v="188"/>
    <d v="2023-11-30T00:00:00"/>
    <x v="1"/>
    <x v="1"/>
    <n v="1"/>
  </r>
  <r>
    <n v="857"/>
    <s v="William Taylor"/>
    <s v="Second Class"/>
    <x v="8"/>
    <n v="130.71"/>
    <n v="6"/>
    <n v="0.24"/>
    <n v="20.239999999999998"/>
    <x v="2"/>
    <x v="1"/>
    <x v="7"/>
    <x v="0"/>
    <x v="459"/>
    <d v="2022-10-05T00:00:00"/>
    <x v="2"/>
    <x v="11"/>
    <n v="6"/>
  </r>
  <r>
    <n v="858"/>
    <s v="Theresa Keller"/>
    <s v="Standard Class"/>
    <x v="0"/>
    <n v="318.75"/>
    <n v="4"/>
    <n v="0.38"/>
    <n v="28.52"/>
    <x v="2"/>
    <x v="0"/>
    <x v="0"/>
    <x v="0"/>
    <x v="581"/>
    <d v="2022-12-18T00:00:00"/>
    <x v="2"/>
    <x v="3"/>
    <n v="2"/>
  </r>
  <r>
    <n v="859"/>
    <s v="Kevin Sanchez"/>
    <s v="First Class"/>
    <x v="4"/>
    <n v="457.48"/>
    <n v="7"/>
    <n v="0.26"/>
    <n v="43.16"/>
    <x v="1"/>
    <x v="2"/>
    <x v="0"/>
    <x v="0"/>
    <x v="582"/>
    <d v="2023-11-20T00:00:00"/>
    <x v="1"/>
    <x v="11"/>
    <n v="2"/>
  </r>
  <r>
    <n v="860"/>
    <s v="Julie Kramer"/>
    <s v="Second Class"/>
    <x v="2"/>
    <n v="216.12"/>
    <n v="1"/>
    <n v="0.28000000000000003"/>
    <n v="20.87"/>
    <x v="0"/>
    <x v="3"/>
    <x v="5"/>
    <x v="2"/>
    <x v="583"/>
    <d v="2023-12-29T00:00:00"/>
    <x v="1"/>
    <x v="7"/>
    <n v="7"/>
  </r>
  <r>
    <n v="861"/>
    <s v="Kelly Thomas"/>
    <s v="Same Day"/>
    <x v="0"/>
    <n v="27.1"/>
    <n v="8"/>
    <n v="0.36"/>
    <n v="3.18"/>
    <x v="2"/>
    <x v="0"/>
    <x v="6"/>
    <x v="0"/>
    <x v="358"/>
    <d v="2023-04-26T00:00:00"/>
    <x v="1"/>
    <x v="9"/>
    <n v="4"/>
  </r>
  <r>
    <n v="862"/>
    <s v="Randy Armstrong"/>
    <s v="First Class"/>
    <x v="1"/>
    <n v="428.43"/>
    <n v="10"/>
    <n v="0.32"/>
    <n v="82.21"/>
    <x v="2"/>
    <x v="3"/>
    <x v="0"/>
    <x v="0"/>
    <x v="555"/>
    <d v="2024-03-23T00:00:00"/>
    <x v="0"/>
    <x v="7"/>
    <n v="4"/>
  </r>
  <r>
    <n v="863"/>
    <s v="April Fox"/>
    <s v="Standard Class"/>
    <x v="3"/>
    <n v="148.34"/>
    <n v="1"/>
    <n v="0.42"/>
    <n v="14.14"/>
    <x v="0"/>
    <x v="1"/>
    <x v="0"/>
    <x v="0"/>
    <x v="584"/>
    <d v="2023-01-19T00:00:00"/>
    <x v="1"/>
    <x v="5"/>
    <n v="5"/>
  </r>
  <r>
    <n v="864"/>
    <s v="Marc Day"/>
    <s v="Standard Class"/>
    <x v="9"/>
    <n v="71.58"/>
    <n v="8"/>
    <n v="0.03"/>
    <n v="5.39"/>
    <x v="1"/>
    <x v="3"/>
    <x v="11"/>
    <x v="1"/>
    <x v="332"/>
    <d v="2024-04-02T00:00:00"/>
    <x v="0"/>
    <x v="6"/>
    <n v="10"/>
  </r>
  <r>
    <n v="865"/>
    <s v="Chelsey Clark"/>
    <s v="Second Class"/>
    <x v="2"/>
    <n v="432.97"/>
    <n v="3"/>
    <n v="0.06"/>
    <n v="98.85"/>
    <x v="1"/>
    <x v="1"/>
    <x v="11"/>
    <x v="1"/>
    <x v="585"/>
    <d v="2023-02-19T00:00:00"/>
    <x v="1"/>
    <x v="3"/>
    <n v="8"/>
  </r>
  <r>
    <n v="866"/>
    <s v="Michelle Lawrence"/>
    <s v="First Class"/>
    <x v="8"/>
    <n v="208.49"/>
    <n v="7"/>
    <n v="0.41"/>
    <n v="19.79"/>
    <x v="1"/>
    <x v="3"/>
    <x v="11"/>
    <x v="1"/>
    <x v="586"/>
    <d v="2023-03-08T00:00:00"/>
    <x v="1"/>
    <x v="9"/>
    <n v="10"/>
  </r>
  <r>
    <n v="867"/>
    <s v="Patricia Lopez"/>
    <s v="Standard Class"/>
    <x v="7"/>
    <n v="219.95"/>
    <n v="5"/>
    <n v="0.18"/>
    <n v="39.619999999999997"/>
    <x v="1"/>
    <x v="2"/>
    <x v="2"/>
    <x v="1"/>
    <x v="331"/>
    <d v="2022-01-28T00:00:00"/>
    <x v="2"/>
    <x v="9"/>
    <n v="2"/>
  </r>
  <r>
    <n v="868"/>
    <s v="Christopher Johnson"/>
    <s v="First Class"/>
    <x v="6"/>
    <n v="171.34"/>
    <n v="6"/>
    <n v="0.13"/>
    <n v="38.67"/>
    <x v="2"/>
    <x v="1"/>
    <x v="10"/>
    <x v="1"/>
    <x v="526"/>
    <d v="2023-08-14T00:00:00"/>
    <x v="1"/>
    <x v="6"/>
    <n v="9"/>
  </r>
  <r>
    <n v="869"/>
    <s v="Elizabeth Kim"/>
    <s v="First Class"/>
    <x v="0"/>
    <n v="212.83"/>
    <n v="7"/>
    <n v="0.46"/>
    <n v="18.04"/>
    <x v="0"/>
    <x v="3"/>
    <x v="2"/>
    <x v="1"/>
    <x v="457"/>
    <d v="2022-12-18T00:00:00"/>
    <x v="2"/>
    <x v="9"/>
    <n v="10"/>
  </r>
  <r>
    <n v="870"/>
    <s v="Erin Griffith"/>
    <s v="Second Class"/>
    <x v="4"/>
    <n v="127.62"/>
    <n v="5"/>
    <n v="0.32"/>
    <n v="13.16"/>
    <x v="1"/>
    <x v="1"/>
    <x v="0"/>
    <x v="0"/>
    <x v="587"/>
    <d v="2024-11-22T00:00:00"/>
    <x v="0"/>
    <x v="10"/>
    <n v="1"/>
  </r>
  <r>
    <n v="871"/>
    <s v="Kelly Williams"/>
    <s v="Second Class"/>
    <x v="0"/>
    <n v="225.77"/>
    <n v="3"/>
    <n v="0.46"/>
    <n v="35.76"/>
    <x v="1"/>
    <x v="3"/>
    <x v="4"/>
    <x v="1"/>
    <x v="61"/>
    <d v="2024-07-22T00:00:00"/>
    <x v="0"/>
    <x v="0"/>
    <n v="1"/>
  </r>
  <r>
    <n v="872"/>
    <s v="Katelyn Martinez"/>
    <s v="Same Day"/>
    <x v="1"/>
    <n v="251.11"/>
    <n v="9"/>
    <n v="0.01"/>
    <n v="16.72"/>
    <x v="2"/>
    <x v="0"/>
    <x v="7"/>
    <x v="0"/>
    <x v="348"/>
    <d v="2024-04-22T00:00:00"/>
    <x v="0"/>
    <x v="1"/>
    <n v="3"/>
  </r>
  <r>
    <n v="873"/>
    <s v="Tristan Garcia"/>
    <s v="Second Class"/>
    <x v="5"/>
    <n v="423.52"/>
    <n v="5"/>
    <n v="0.39"/>
    <n v="71.64"/>
    <x v="0"/>
    <x v="1"/>
    <x v="1"/>
    <x v="0"/>
    <x v="588"/>
    <d v="2023-01-05T00:00:00"/>
    <x v="2"/>
    <x v="3"/>
    <n v="6"/>
  </r>
  <r>
    <n v="874"/>
    <s v="Rachel Maldonado"/>
    <s v="Same Day"/>
    <x v="9"/>
    <n v="33.119999999999997"/>
    <n v="5"/>
    <n v="0.31"/>
    <n v="6.77"/>
    <x v="1"/>
    <x v="3"/>
    <x v="10"/>
    <x v="1"/>
    <x v="157"/>
    <d v="2024-04-21T00:00:00"/>
    <x v="0"/>
    <x v="11"/>
    <n v="4"/>
  </r>
  <r>
    <n v="875"/>
    <s v="Kevin Lewis"/>
    <s v="Standard Class"/>
    <x v="3"/>
    <n v="403.99"/>
    <n v="2"/>
    <n v="0.02"/>
    <n v="37"/>
    <x v="2"/>
    <x v="1"/>
    <x v="0"/>
    <x v="0"/>
    <x v="389"/>
    <d v="2024-12-11T00:00:00"/>
    <x v="0"/>
    <x v="1"/>
    <n v="3"/>
  </r>
  <r>
    <n v="876"/>
    <s v="Stephanie Cooper"/>
    <s v="Same Day"/>
    <x v="5"/>
    <n v="476.95"/>
    <n v="4"/>
    <n v="0.19"/>
    <n v="30.59"/>
    <x v="2"/>
    <x v="3"/>
    <x v="5"/>
    <x v="2"/>
    <x v="589"/>
    <d v="2024-07-24T00:00:00"/>
    <x v="0"/>
    <x v="4"/>
    <n v="4"/>
  </r>
  <r>
    <n v="877"/>
    <s v="Steven Luna"/>
    <s v="Same Day"/>
    <x v="9"/>
    <n v="392.9"/>
    <n v="4"/>
    <n v="0.49"/>
    <n v="16.93"/>
    <x v="2"/>
    <x v="3"/>
    <x v="11"/>
    <x v="1"/>
    <x v="546"/>
    <d v="2022-11-14T00:00:00"/>
    <x v="2"/>
    <x v="3"/>
    <n v="5"/>
  </r>
  <r>
    <n v="878"/>
    <s v="Michael Glass"/>
    <s v="Second Class"/>
    <x v="6"/>
    <n v="388.41"/>
    <n v="5"/>
    <n v="0.17"/>
    <n v="37.549999999999997"/>
    <x v="1"/>
    <x v="3"/>
    <x v="1"/>
    <x v="0"/>
    <x v="457"/>
    <d v="2022-12-16T00:00:00"/>
    <x v="2"/>
    <x v="10"/>
    <n v="8"/>
  </r>
  <r>
    <n v="879"/>
    <s v="Suzanne Hernandez"/>
    <s v="Standard Class"/>
    <x v="9"/>
    <n v="485.65"/>
    <n v="9"/>
    <n v="0.22"/>
    <n v="94.87"/>
    <x v="0"/>
    <x v="0"/>
    <x v="6"/>
    <x v="0"/>
    <x v="159"/>
    <d v="2023-06-01T00:00:00"/>
    <x v="1"/>
    <x v="5"/>
    <n v="4"/>
  </r>
  <r>
    <n v="880"/>
    <s v="Joseph Villanueva"/>
    <s v="Same Day"/>
    <x v="3"/>
    <n v="406.24"/>
    <n v="7"/>
    <n v="0.17"/>
    <n v="98.82"/>
    <x v="1"/>
    <x v="0"/>
    <x v="7"/>
    <x v="0"/>
    <x v="291"/>
    <d v="2022-05-22T00:00:00"/>
    <x v="2"/>
    <x v="6"/>
    <n v="3"/>
  </r>
  <r>
    <n v="881"/>
    <s v="Kayla Parker"/>
    <s v="Standard Class"/>
    <x v="3"/>
    <n v="83.78"/>
    <n v="3"/>
    <n v="0.44"/>
    <n v="9.61"/>
    <x v="1"/>
    <x v="0"/>
    <x v="2"/>
    <x v="1"/>
    <x v="359"/>
    <d v="2023-11-28T00:00:00"/>
    <x v="1"/>
    <x v="11"/>
    <n v="8"/>
  </r>
  <r>
    <n v="882"/>
    <s v="Laura Nunez"/>
    <s v="Standard Class"/>
    <x v="2"/>
    <n v="42.02"/>
    <n v="10"/>
    <n v="0.15"/>
    <n v="3.6"/>
    <x v="0"/>
    <x v="2"/>
    <x v="11"/>
    <x v="1"/>
    <x v="525"/>
    <d v="2022-06-06T00:00:00"/>
    <x v="2"/>
    <x v="8"/>
    <n v="2"/>
  </r>
  <r>
    <n v="883"/>
    <s v="Michael Holland"/>
    <s v="Second Class"/>
    <x v="8"/>
    <n v="393.94"/>
    <n v="6"/>
    <n v="0.31"/>
    <n v="26.77"/>
    <x v="2"/>
    <x v="2"/>
    <x v="2"/>
    <x v="1"/>
    <x v="590"/>
    <d v="2022-12-23T00:00:00"/>
    <x v="2"/>
    <x v="7"/>
    <n v="2"/>
  </r>
  <r>
    <n v="884"/>
    <s v="Tina Allen"/>
    <s v="Same Day"/>
    <x v="0"/>
    <n v="473.25"/>
    <n v="2"/>
    <n v="0.02"/>
    <n v="110.73"/>
    <x v="2"/>
    <x v="0"/>
    <x v="11"/>
    <x v="1"/>
    <x v="423"/>
    <d v="2023-10-12T00:00:00"/>
    <x v="1"/>
    <x v="8"/>
    <n v="4"/>
  </r>
  <r>
    <n v="885"/>
    <s v="Jennifer Saunders"/>
    <s v="First Class"/>
    <x v="5"/>
    <n v="278.66000000000003"/>
    <n v="5"/>
    <n v="0.31"/>
    <n v="29.98"/>
    <x v="1"/>
    <x v="1"/>
    <x v="6"/>
    <x v="0"/>
    <x v="13"/>
    <d v="2024-08-03T00:00:00"/>
    <x v="0"/>
    <x v="4"/>
    <n v="5"/>
  </r>
  <r>
    <n v="886"/>
    <s v="Amy Carroll"/>
    <s v="Standard Class"/>
    <x v="2"/>
    <n v="50.67"/>
    <n v="2"/>
    <n v="0.46"/>
    <n v="8.01"/>
    <x v="0"/>
    <x v="2"/>
    <x v="7"/>
    <x v="0"/>
    <x v="591"/>
    <d v="2022-09-22T00:00:00"/>
    <x v="2"/>
    <x v="4"/>
    <n v="5"/>
  </r>
  <r>
    <n v="887"/>
    <s v="George Moore"/>
    <s v="Standard Class"/>
    <x v="0"/>
    <n v="131.21"/>
    <n v="10"/>
    <n v="0.24"/>
    <n v="9.25"/>
    <x v="1"/>
    <x v="2"/>
    <x v="7"/>
    <x v="0"/>
    <x v="592"/>
    <d v="2024-09-09T00:00:00"/>
    <x v="0"/>
    <x v="6"/>
    <n v="4"/>
  </r>
  <r>
    <n v="888"/>
    <s v="Sherry Morris"/>
    <s v="Second Class"/>
    <x v="5"/>
    <n v="419.35"/>
    <n v="3"/>
    <n v="0.44"/>
    <n v="66.7"/>
    <x v="0"/>
    <x v="3"/>
    <x v="5"/>
    <x v="2"/>
    <x v="593"/>
    <d v="2024-07-22T00:00:00"/>
    <x v="0"/>
    <x v="5"/>
    <n v="8"/>
  </r>
  <r>
    <n v="889"/>
    <s v="Jasmine Miller"/>
    <s v="Second Class"/>
    <x v="7"/>
    <n v="133.81"/>
    <n v="2"/>
    <n v="0.34"/>
    <n v="13.48"/>
    <x v="1"/>
    <x v="0"/>
    <x v="3"/>
    <x v="2"/>
    <x v="551"/>
    <d v="2024-06-06T00:00:00"/>
    <x v="0"/>
    <x v="5"/>
    <n v="5"/>
  </r>
  <r>
    <n v="890"/>
    <s v="Jose Burgess"/>
    <s v="Second Class"/>
    <x v="1"/>
    <n v="133.08000000000001"/>
    <n v="6"/>
    <n v="0.15"/>
    <n v="18.66"/>
    <x v="0"/>
    <x v="0"/>
    <x v="3"/>
    <x v="2"/>
    <x v="147"/>
    <d v="2023-04-17T00:00:00"/>
    <x v="1"/>
    <x v="1"/>
    <n v="7"/>
  </r>
  <r>
    <n v="891"/>
    <s v="Dalton Ross"/>
    <s v="Second Class"/>
    <x v="8"/>
    <n v="130.51"/>
    <n v="10"/>
    <n v="0.06"/>
    <n v="31.9"/>
    <x v="2"/>
    <x v="2"/>
    <x v="2"/>
    <x v="1"/>
    <x v="594"/>
    <d v="2024-09-03T00:00:00"/>
    <x v="0"/>
    <x v="0"/>
    <n v="7"/>
  </r>
  <r>
    <n v="892"/>
    <s v="Joseph Powell"/>
    <s v="First Class"/>
    <x v="4"/>
    <n v="257.10000000000002"/>
    <n v="6"/>
    <n v="0.19"/>
    <n v="11.9"/>
    <x v="1"/>
    <x v="1"/>
    <x v="11"/>
    <x v="1"/>
    <x v="124"/>
    <d v="2024-12-14T00:00:00"/>
    <x v="0"/>
    <x v="4"/>
    <n v="5"/>
  </r>
  <r>
    <n v="893"/>
    <s v="Jeremy Whitaker"/>
    <s v="Second Class"/>
    <x v="3"/>
    <n v="201.12"/>
    <n v="5"/>
    <n v="0.38"/>
    <n v="9.82"/>
    <x v="1"/>
    <x v="3"/>
    <x v="9"/>
    <x v="2"/>
    <x v="488"/>
    <d v="2023-04-09T00:00:00"/>
    <x v="1"/>
    <x v="8"/>
    <n v="9"/>
  </r>
  <r>
    <n v="894"/>
    <s v="Michael Pollard"/>
    <s v="Same Day"/>
    <x v="2"/>
    <n v="421.72"/>
    <n v="6"/>
    <n v="0.28000000000000003"/>
    <n v="35.270000000000003"/>
    <x v="1"/>
    <x v="1"/>
    <x v="11"/>
    <x v="1"/>
    <x v="352"/>
    <d v="2023-06-14T00:00:00"/>
    <x v="1"/>
    <x v="9"/>
    <n v="1"/>
  </r>
  <r>
    <n v="895"/>
    <s v="Stephanie Fisher"/>
    <s v="First Class"/>
    <x v="2"/>
    <n v="270.39"/>
    <n v="8"/>
    <n v="0.36"/>
    <n v="29.93"/>
    <x v="2"/>
    <x v="2"/>
    <x v="1"/>
    <x v="0"/>
    <x v="595"/>
    <d v="2022-10-26T00:00:00"/>
    <x v="2"/>
    <x v="0"/>
    <n v="6"/>
  </r>
  <r>
    <n v="896"/>
    <s v="Curtis Parker"/>
    <s v="Second Class"/>
    <x v="3"/>
    <n v="464.08"/>
    <n v="9"/>
    <n v="0.4"/>
    <n v="25.33"/>
    <x v="0"/>
    <x v="3"/>
    <x v="5"/>
    <x v="2"/>
    <x v="305"/>
    <d v="2023-07-12T00:00:00"/>
    <x v="1"/>
    <x v="2"/>
    <n v="1"/>
  </r>
  <r>
    <n v="897"/>
    <s v="Aaron Rodriguez"/>
    <s v="First Class"/>
    <x v="9"/>
    <n v="320.62"/>
    <n v="8"/>
    <n v="0.4"/>
    <n v="21.01"/>
    <x v="2"/>
    <x v="1"/>
    <x v="3"/>
    <x v="2"/>
    <x v="596"/>
    <d v="2022-09-03T00:00:00"/>
    <x v="2"/>
    <x v="9"/>
    <n v="6"/>
  </r>
  <r>
    <n v="898"/>
    <s v="Justin House"/>
    <s v="Same Day"/>
    <x v="6"/>
    <n v="442.12"/>
    <n v="5"/>
    <n v="0.45"/>
    <n v="39.020000000000003"/>
    <x v="2"/>
    <x v="0"/>
    <x v="9"/>
    <x v="2"/>
    <x v="99"/>
    <d v="2022-08-24T00:00:00"/>
    <x v="2"/>
    <x v="2"/>
    <n v="6"/>
  </r>
  <r>
    <n v="899"/>
    <s v="Jay Lester"/>
    <s v="Same Day"/>
    <x v="9"/>
    <n v="315.67"/>
    <n v="3"/>
    <n v="0.47"/>
    <n v="32.28"/>
    <x v="0"/>
    <x v="0"/>
    <x v="4"/>
    <x v="1"/>
    <x v="123"/>
    <d v="2022-08-07T00:00:00"/>
    <x v="2"/>
    <x v="3"/>
    <n v="2"/>
  </r>
  <r>
    <n v="900"/>
    <s v="James Cherry"/>
    <s v="First Class"/>
    <x v="5"/>
    <n v="330.86"/>
    <n v="7"/>
    <n v="0.34"/>
    <n v="34.03"/>
    <x v="1"/>
    <x v="2"/>
    <x v="5"/>
    <x v="2"/>
    <x v="597"/>
    <d v="2022-11-02T00:00:00"/>
    <x v="2"/>
    <x v="10"/>
    <n v="10"/>
  </r>
  <r>
    <n v="901"/>
    <s v="Kevin Williams"/>
    <s v="First Class"/>
    <x v="3"/>
    <n v="53.23"/>
    <n v="10"/>
    <n v="0.36"/>
    <n v="9.49"/>
    <x v="2"/>
    <x v="1"/>
    <x v="8"/>
    <x v="2"/>
    <x v="124"/>
    <d v="2024-12-17T00:00:00"/>
    <x v="0"/>
    <x v="8"/>
    <n v="8"/>
  </r>
  <r>
    <n v="902"/>
    <s v="Jessica Colon"/>
    <s v="First Class"/>
    <x v="0"/>
    <n v="353.58"/>
    <n v="7"/>
    <n v="0.24"/>
    <n v="44.23"/>
    <x v="2"/>
    <x v="1"/>
    <x v="7"/>
    <x v="0"/>
    <x v="528"/>
    <d v="2022-12-14T00:00:00"/>
    <x v="2"/>
    <x v="8"/>
    <n v="5"/>
  </r>
  <r>
    <n v="903"/>
    <s v="Melissa Davis"/>
    <s v="Standard Class"/>
    <x v="7"/>
    <n v="480.46"/>
    <n v="10"/>
    <n v="0.35"/>
    <n v="90.47"/>
    <x v="1"/>
    <x v="0"/>
    <x v="0"/>
    <x v="0"/>
    <x v="303"/>
    <d v="2022-04-16T00:00:00"/>
    <x v="2"/>
    <x v="7"/>
    <n v="4"/>
  </r>
  <r>
    <n v="904"/>
    <s v="Ronald Diaz"/>
    <s v="Second Class"/>
    <x v="9"/>
    <n v="414.18"/>
    <n v="6"/>
    <n v="0.27"/>
    <n v="52.04"/>
    <x v="0"/>
    <x v="3"/>
    <x v="11"/>
    <x v="1"/>
    <x v="598"/>
    <d v="2022-04-14T00:00:00"/>
    <x v="2"/>
    <x v="8"/>
    <n v="6"/>
  </r>
  <r>
    <n v="905"/>
    <s v="Timothy Garcia"/>
    <s v="Same Day"/>
    <x v="0"/>
    <n v="230.83"/>
    <n v="4"/>
    <n v="0.48"/>
    <n v="34.72"/>
    <x v="1"/>
    <x v="3"/>
    <x v="3"/>
    <x v="2"/>
    <x v="280"/>
    <d v="2024-06-02T00:00:00"/>
    <x v="0"/>
    <x v="6"/>
    <n v="10"/>
  </r>
  <r>
    <n v="906"/>
    <s v="Jared Harding"/>
    <s v="Same Day"/>
    <x v="4"/>
    <n v="228.24"/>
    <n v="2"/>
    <n v="0.01"/>
    <n v="45.76"/>
    <x v="2"/>
    <x v="3"/>
    <x v="10"/>
    <x v="1"/>
    <x v="599"/>
    <d v="2022-10-27T00:00:00"/>
    <x v="2"/>
    <x v="0"/>
    <n v="6"/>
  </r>
  <r>
    <n v="907"/>
    <s v="Thomas Holmes"/>
    <s v="Standard Class"/>
    <x v="3"/>
    <n v="49.64"/>
    <n v="3"/>
    <n v="0.33"/>
    <n v="9.2100000000000009"/>
    <x v="1"/>
    <x v="1"/>
    <x v="5"/>
    <x v="2"/>
    <x v="189"/>
    <d v="2023-05-26T00:00:00"/>
    <x v="1"/>
    <x v="5"/>
    <n v="2"/>
  </r>
  <r>
    <n v="908"/>
    <s v="Elizabeth Perry"/>
    <s v="Standard Class"/>
    <x v="1"/>
    <n v="14.79"/>
    <n v="10"/>
    <n v="0.2"/>
    <n v="2.37"/>
    <x v="2"/>
    <x v="1"/>
    <x v="4"/>
    <x v="1"/>
    <x v="374"/>
    <d v="2023-01-16T00:00:00"/>
    <x v="1"/>
    <x v="0"/>
    <n v="8"/>
  </r>
  <r>
    <n v="909"/>
    <s v="Robert Diaz"/>
    <s v="Standard Class"/>
    <x v="3"/>
    <n v="245.29"/>
    <n v="4"/>
    <n v="0.13"/>
    <n v="55.58"/>
    <x v="0"/>
    <x v="2"/>
    <x v="0"/>
    <x v="0"/>
    <x v="600"/>
    <d v="2024-09-03T00:00:00"/>
    <x v="0"/>
    <x v="4"/>
    <n v="2"/>
  </r>
  <r>
    <n v="910"/>
    <s v="Charles Robertson"/>
    <s v="Second Class"/>
    <x v="2"/>
    <n v="318.8"/>
    <n v="8"/>
    <n v="0.31"/>
    <n v="38.58"/>
    <x v="0"/>
    <x v="2"/>
    <x v="8"/>
    <x v="2"/>
    <x v="601"/>
    <d v="2022-04-30T00:00:00"/>
    <x v="2"/>
    <x v="11"/>
    <n v="5"/>
  </r>
  <r>
    <n v="911"/>
    <s v="Brad Brown"/>
    <s v="Second Class"/>
    <x v="7"/>
    <n v="442.86"/>
    <n v="9"/>
    <n v="0.33"/>
    <n v="60.26"/>
    <x v="1"/>
    <x v="2"/>
    <x v="6"/>
    <x v="0"/>
    <x v="362"/>
    <d v="2022-04-07T00:00:00"/>
    <x v="2"/>
    <x v="2"/>
    <n v="10"/>
  </r>
  <r>
    <n v="912"/>
    <s v="Troy Hoover"/>
    <s v="Same Day"/>
    <x v="6"/>
    <n v="174.32"/>
    <n v="4"/>
    <n v="7.0000000000000007E-2"/>
    <n v="45.45"/>
    <x v="1"/>
    <x v="3"/>
    <x v="9"/>
    <x v="2"/>
    <x v="602"/>
    <d v="2024-06-20T00:00:00"/>
    <x v="0"/>
    <x v="5"/>
    <n v="4"/>
  </r>
  <r>
    <n v="913"/>
    <s v="Bruce Williams"/>
    <s v="First Class"/>
    <x v="9"/>
    <n v="181.08"/>
    <n v="9"/>
    <n v="0.27"/>
    <n v="19.920000000000002"/>
    <x v="1"/>
    <x v="3"/>
    <x v="9"/>
    <x v="2"/>
    <x v="603"/>
    <d v="2024-02-10T00:00:00"/>
    <x v="0"/>
    <x v="1"/>
    <n v="6"/>
  </r>
  <r>
    <n v="914"/>
    <s v="Jamie Johnson"/>
    <s v="Same Day"/>
    <x v="7"/>
    <n v="375.17"/>
    <n v="8"/>
    <n v="0.34"/>
    <n v="19.899999999999999"/>
    <x v="0"/>
    <x v="1"/>
    <x v="10"/>
    <x v="1"/>
    <x v="604"/>
    <d v="2023-02-09T00:00:00"/>
    <x v="1"/>
    <x v="9"/>
    <n v="7"/>
  </r>
  <r>
    <n v="915"/>
    <s v="Chelsea Martin"/>
    <s v="Second Class"/>
    <x v="9"/>
    <n v="341.31"/>
    <n v="7"/>
    <n v="0.47"/>
    <n v="33.81"/>
    <x v="2"/>
    <x v="3"/>
    <x v="4"/>
    <x v="1"/>
    <x v="605"/>
    <d v="2023-05-07T00:00:00"/>
    <x v="1"/>
    <x v="0"/>
    <n v="4"/>
  </r>
  <r>
    <n v="916"/>
    <s v="Kristin Stephens"/>
    <s v="First Class"/>
    <x v="6"/>
    <n v="373.7"/>
    <n v="2"/>
    <n v="0.3"/>
    <n v="71.22"/>
    <x v="1"/>
    <x v="0"/>
    <x v="10"/>
    <x v="1"/>
    <x v="577"/>
    <d v="2024-02-08T00:00:00"/>
    <x v="0"/>
    <x v="1"/>
    <n v="9"/>
  </r>
  <r>
    <n v="917"/>
    <s v="Ricardo Torres"/>
    <s v="Same Day"/>
    <x v="5"/>
    <n v="390.11"/>
    <n v="4"/>
    <n v="0.47"/>
    <n v="47.33"/>
    <x v="2"/>
    <x v="1"/>
    <x v="5"/>
    <x v="2"/>
    <x v="606"/>
    <d v="2023-03-11T00:00:00"/>
    <x v="1"/>
    <x v="9"/>
    <n v="7"/>
  </r>
  <r>
    <n v="918"/>
    <s v="Tammy Chase"/>
    <s v="First Class"/>
    <x v="9"/>
    <n v="450.81"/>
    <n v="10"/>
    <n v="0.28000000000000003"/>
    <n v="93.95"/>
    <x v="2"/>
    <x v="1"/>
    <x v="6"/>
    <x v="0"/>
    <x v="42"/>
    <d v="2023-07-13T00:00:00"/>
    <x v="1"/>
    <x v="2"/>
    <n v="8"/>
  </r>
  <r>
    <n v="919"/>
    <s v="Madison Wilson"/>
    <s v="First Class"/>
    <x v="2"/>
    <n v="277.86"/>
    <n v="7"/>
    <n v="0.05"/>
    <n v="33.69"/>
    <x v="1"/>
    <x v="2"/>
    <x v="8"/>
    <x v="2"/>
    <x v="607"/>
    <d v="2024-11-14T00:00:00"/>
    <x v="0"/>
    <x v="10"/>
    <n v="5"/>
  </r>
  <r>
    <n v="920"/>
    <s v="Angela Mason"/>
    <s v="Same Day"/>
    <x v="1"/>
    <n v="264.45"/>
    <n v="6"/>
    <n v="0.23"/>
    <n v="55.42"/>
    <x v="2"/>
    <x v="1"/>
    <x v="0"/>
    <x v="0"/>
    <x v="262"/>
    <d v="2022-08-07T00:00:00"/>
    <x v="2"/>
    <x v="2"/>
    <n v="8"/>
  </r>
  <r>
    <n v="921"/>
    <s v="Glenn Perry"/>
    <s v="Standard Class"/>
    <x v="0"/>
    <n v="149.96"/>
    <n v="9"/>
    <n v="0.3"/>
    <n v="7.35"/>
    <x v="0"/>
    <x v="0"/>
    <x v="10"/>
    <x v="1"/>
    <x v="101"/>
    <d v="2024-05-12T00:00:00"/>
    <x v="0"/>
    <x v="1"/>
    <n v="2"/>
  </r>
  <r>
    <n v="922"/>
    <s v="Tiffany Burnett"/>
    <s v="Standard Class"/>
    <x v="1"/>
    <n v="378.92"/>
    <n v="5"/>
    <n v="0.2"/>
    <n v="56.63"/>
    <x v="2"/>
    <x v="1"/>
    <x v="7"/>
    <x v="0"/>
    <x v="608"/>
    <d v="2022-09-19T00:00:00"/>
    <x v="2"/>
    <x v="4"/>
    <n v="3"/>
  </r>
  <r>
    <n v="923"/>
    <s v="John Hamilton"/>
    <s v="Standard Class"/>
    <x v="8"/>
    <n v="408.91"/>
    <n v="5"/>
    <n v="0.09"/>
    <n v="104.34"/>
    <x v="1"/>
    <x v="3"/>
    <x v="8"/>
    <x v="2"/>
    <x v="5"/>
    <d v="2023-02-01T00:00:00"/>
    <x v="1"/>
    <x v="2"/>
    <n v="4"/>
  </r>
  <r>
    <n v="924"/>
    <s v="Willie Hamilton"/>
    <s v="Standard Class"/>
    <x v="2"/>
    <n v="480.74"/>
    <n v="3"/>
    <n v="0.1"/>
    <n v="106.11"/>
    <x v="1"/>
    <x v="0"/>
    <x v="4"/>
    <x v="1"/>
    <x v="23"/>
    <d v="2022-04-26T00:00:00"/>
    <x v="2"/>
    <x v="1"/>
    <n v="9"/>
  </r>
  <r>
    <n v="925"/>
    <s v="Monica Trevino"/>
    <s v="Standard Class"/>
    <x v="1"/>
    <n v="486.46"/>
    <n v="8"/>
    <n v="0.24"/>
    <n v="80.239999999999995"/>
    <x v="2"/>
    <x v="1"/>
    <x v="10"/>
    <x v="1"/>
    <x v="609"/>
    <d v="2024-04-19T00:00:00"/>
    <x v="0"/>
    <x v="5"/>
    <n v="1"/>
  </r>
  <r>
    <n v="926"/>
    <s v="Laura Scott"/>
    <s v="Second Class"/>
    <x v="1"/>
    <n v="142.59"/>
    <n v="5"/>
    <n v="0.05"/>
    <n v="24.78"/>
    <x v="2"/>
    <x v="0"/>
    <x v="0"/>
    <x v="0"/>
    <x v="610"/>
    <d v="2024-09-18T00:00:00"/>
    <x v="0"/>
    <x v="11"/>
    <n v="5"/>
  </r>
  <r>
    <n v="927"/>
    <s v="Timothy Oneal"/>
    <s v="First Class"/>
    <x v="9"/>
    <n v="32.07"/>
    <n v="2"/>
    <n v="0.22"/>
    <n v="7.05"/>
    <x v="0"/>
    <x v="3"/>
    <x v="2"/>
    <x v="1"/>
    <x v="597"/>
    <d v="2022-10-27T00:00:00"/>
    <x v="2"/>
    <x v="11"/>
    <n v="4"/>
  </r>
  <r>
    <n v="928"/>
    <s v="Stephanie Glenn"/>
    <s v="Standard Class"/>
    <x v="4"/>
    <n v="80.91"/>
    <n v="10"/>
    <n v="0.32"/>
    <n v="14.27"/>
    <x v="0"/>
    <x v="2"/>
    <x v="11"/>
    <x v="1"/>
    <x v="378"/>
    <d v="2024-12-18T00:00:00"/>
    <x v="0"/>
    <x v="1"/>
    <n v="5"/>
  </r>
  <r>
    <n v="929"/>
    <s v="Linda Buchanan"/>
    <s v="Standard Class"/>
    <x v="1"/>
    <n v="296.92"/>
    <n v="4"/>
    <n v="0.08"/>
    <n v="49.75"/>
    <x v="2"/>
    <x v="1"/>
    <x v="11"/>
    <x v="1"/>
    <x v="611"/>
    <d v="2025-01-03T00:00:00"/>
    <x v="0"/>
    <x v="3"/>
    <n v="6"/>
  </r>
  <r>
    <n v="930"/>
    <s v="Sarah Bauer"/>
    <s v="Same Day"/>
    <x v="6"/>
    <n v="432.34"/>
    <n v="8"/>
    <n v="0.21"/>
    <n v="100.78"/>
    <x v="1"/>
    <x v="2"/>
    <x v="7"/>
    <x v="0"/>
    <x v="303"/>
    <d v="2022-04-17T00:00:00"/>
    <x v="2"/>
    <x v="11"/>
    <n v="5"/>
  </r>
  <r>
    <n v="931"/>
    <s v="Tony Garcia"/>
    <s v="First Class"/>
    <x v="8"/>
    <n v="264.82"/>
    <n v="9"/>
    <n v="0.32"/>
    <n v="31.8"/>
    <x v="1"/>
    <x v="2"/>
    <x v="4"/>
    <x v="1"/>
    <x v="612"/>
    <d v="2022-05-11T00:00:00"/>
    <x v="2"/>
    <x v="3"/>
    <n v="3"/>
  </r>
  <r>
    <n v="932"/>
    <s v="Caroline Wolf"/>
    <s v="Same Day"/>
    <x v="5"/>
    <n v="257.01"/>
    <n v="3"/>
    <n v="0.02"/>
    <n v="39.17"/>
    <x v="1"/>
    <x v="3"/>
    <x v="5"/>
    <x v="2"/>
    <x v="613"/>
    <d v="2022-06-04T00:00:00"/>
    <x v="2"/>
    <x v="6"/>
    <n v="2"/>
  </r>
  <r>
    <n v="933"/>
    <s v="Amber King"/>
    <s v="First Class"/>
    <x v="5"/>
    <n v="454.79"/>
    <n v="1"/>
    <n v="0.45"/>
    <n v="42.82"/>
    <x v="1"/>
    <x v="1"/>
    <x v="6"/>
    <x v="0"/>
    <x v="344"/>
    <d v="2023-02-08T00:00:00"/>
    <x v="1"/>
    <x v="8"/>
    <n v="4"/>
  </r>
  <r>
    <n v="934"/>
    <s v="Tiffany Goodman"/>
    <s v="Second Class"/>
    <x v="8"/>
    <n v="142.05000000000001"/>
    <n v="3"/>
    <n v="0.13"/>
    <n v="7.28"/>
    <x v="2"/>
    <x v="2"/>
    <x v="8"/>
    <x v="2"/>
    <x v="587"/>
    <d v="2024-11-23T00:00:00"/>
    <x v="0"/>
    <x v="11"/>
    <n v="2"/>
  </r>
  <r>
    <n v="935"/>
    <s v="Ashley Willis"/>
    <s v="Second Class"/>
    <x v="2"/>
    <n v="197.45"/>
    <n v="8"/>
    <n v="0.28000000000000003"/>
    <n v="39.22"/>
    <x v="0"/>
    <x v="3"/>
    <x v="10"/>
    <x v="1"/>
    <x v="521"/>
    <d v="2023-02-20T00:00:00"/>
    <x v="1"/>
    <x v="8"/>
    <n v="1"/>
  </r>
  <r>
    <n v="936"/>
    <s v="Jacqueline Bishop"/>
    <s v="Second Class"/>
    <x v="3"/>
    <n v="403.85"/>
    <n v="10"/>
    <n v="0.32"/>
    <n v="75.47"/>
    <x v="0"/>
    <x v="1"/>
    <x v="6"/>
    <x v="0"/>
    <x v="352"/>
    <d v="2023-06-17T00:00:00"/>
    <x v="1"/>
    <x v="2"/>
    <n v="4"/>
  </r>
  <r>
    <n v="937"/>
    <s v="Benjamin Chen"/>
    <s v="Second Class"/>
    <x v="2"/>
    <n v="32.61"/>
    <n v="5"/>
    <n v="0.36"/>
    <n v="5.17"/>
    <x v="0"/>
    <x v="3"/>
    <x v="10"/>
    <x v="1"/>
    <x v="338"/>
    <d v="2023-03-03T00:00:00"/>
    <x v="1"/>
    <x v="0"/>
    <n v="4"/>
  </r>
  <r>
    <n v="938"/>
    <s v="Monique Jackson"/>
    <s v="Second Class"/>
    <x v="6"/>
    <n v="57.94"/>
    <n v="9"/>
    <n v="0.02"/>
    <n v="14.55"/>
    <x v="0"/>
    <x v="3"/>
    <x v="11"/>
    <x v="1"/>
    <x v="614"/>
    <d v="2022-12-29T00:00:00"/>
    <x v="2"/>
    <x v="1"/>
    <n v="1"/>
  </r>
  <r>
    <n v="939"/>
    <s v="Adam Schneider"/>
    <s v="Standard Class"/>
    <x v="1"/>
    <n v="497.48"/>
    <n v="9"/>
    <n v="0.33"/>
    <n v="66.540000000000006"/>
    <x v="2"/>
    <x v="0"/>
    <x v="0"/>
    <x v="0"/>
    <x v="615"/>
    <d v="2023-09-18T00:00:00"/>
    <x v="1"/>
    <x v="6"/>
    <n v="8"/>
  </r>
  <r>
    <n v="940"/>
    <s v="David Thomas"/>
    <s v="First Class"/>
    <x v="8"/>
    <n v="94.47"/>
    <n v="1"/>
    <n v="0.14000000000000001"/>
    <n v="6.89"/>
    <x v="0"/>
    <x v="0"/>
    <x v="8"/>
    <x v="2"/>
    <x v="337"/>
    <d v="2023-01-21T00:00:00"/>
    <x v="1"/>
    <x v="7"/>
    <n v="9"/>
  </r>
  <r>
    <n v="941"/>
    <s v="Charles Robinson"/>
    <s v="Second Class"/>
    <x v="9"/>
    <n v="147.33000000000001"/>
    <n v="9"/>
    <n v="0.09"/>
    <n v="10.27"/>
    <x v="2"/>
    <x v="1"/>
    <x v="3"/>
    <x v="2"/>
    <x v="577"/>
    <d v="2024-02-03T00:00:00"/>
    <x v="0"/>
    <x v="6"/>
    <n v="4"/>
  </r>
  <r>
    <n v="942"/>
    <s v="Gail Rocha"/>
    <s v="Standard Class"/>
    <x v="7"/>
    <n v="451.43"/>
    <n v="2"/>
    <n v="0.03"/>
    <n v="44.51"/>
    <x v="1"/>
    <x v="1"/>
    <x v="7"/>
    <x v="0"/>
    <x v="616"/>
    <d v="2024-10-06T00:00:00"/>
    <x v="0"/>
    <x v="6"/>
    <n v="8"/>
  </r>
  <r>
    <n v="943"/>
    <s v="Rachel Rosario"/>
    <s v="Same Day"/>
    <x v="7"/>
    <n v="348.45"/>
    <n v="8"/>
    <n v="0.45"/>
    <n v="30.9"/>
    <x v="0"/>
    <x v="3"/>
    <x v="2"/>
    <x v="1"/>
    <x v="219"/>
    <d v="2024-11-04T00:00:00"/>
    <x v="0"/>
    <x v="10"/>
    <n v="8"/>
  </r>
  <r>
    <n v="944"/>
    <s v="Erika Hughes"/>
    <s v="Same Day"/>
    <x v="1"/>
    <n v="183.19"/>
    <n v="1"/>
    <n v="0.25"/>
    <n v="33.92"/>
    <x v="0"/>
    <x v="2"/>
    <x v="7"/>
    <x v="0"/>
    <x v="208"/>
    <d v="2024-09-13T00:00:00"/>
    <x v="0"/>
    <x v="11"/>
    <n v="10"/>
  </r>
  <r>
    <n v="945"/>
    <s v="Sonya Solomon"/>
    <s v="Standard Class"/>
    <x v="5"/>
    <n v="372.1"/>
    <n v="7"/>
    <n v="0.04"/>
    <n v="48.46"/>
    <x v="2"/>
    <x v="3"/>
    <x v="4"/>
    <x v="1"/>
    <x v="225"/>
    <d v="2023-03-31T00:00:00"/>
    <x v="1"/>
    <x v="6"/>
    <n v="3"/>
  </r>
  <r>
    <n v="946"/>
    <s v="Tanya Johnston"/>
    <s v="First Class"/>
    <x v="6"/>
    <n v="193.76"/>
    <n v="4"/>
    <n v="0.49"/>
    <n v="15.84"/>
    <x v="1"/>
    <x v="2"/>
    <x v="6"/>
    <x v="0"/>
    <x v="508"/>
    <d v="2022-11-10T00:00:00"/>
    <x v="2"/>
    <x v="7"/>
    <n v="9"/>
  </r>
  <r>
    <n v="947"/>
    <s v="Hannah Pitts"/>
    <s v="Same Day"/>
    <x v="2"/>
    <n v="481.29"/>
    <n v="1"/>
    <n v="0.02"/>
    <n v="106.46"/>
    <x v="1"/>
    <x v="1"/>
    <x v="1"/>
    <x v="0"/>
    <x v="617"/>
    <d v="2023-12-26T00:00:00"/>
    <x v="1"/>
    <x v="9"/>
    <n v="2"/>
  </r>
  <r>
    <n v="948"/>
    <s v="Jacob Austin"/>
    <s v="Second Class"/>
    <x v="5"/>
    <n v="488.89"/>
    <n v="3"/>
    <n v="0.35"/>
    <n v="47.99"/>
    <x v="0"/>
    <x v="3"/>
    <x v="6"/>
    <x v="0"/>
    <x v="618"/>
    <d v="2023-12-23T00:00:00"/>
    <x v="1"/>
    <x v="11"/>
    <n v="2"/>
  </r>
  <r>
    <n v="949"/>
    <s v="Jason Morris"/>
    <s v="Same Day"/>
    <x v="6"/>
    <n v="290.12"/>
    <n v="6"/>
    <n v="7.0000000000000007E-2"/>
    <n v="54.3"/>
    <x v="0"/>
    <x v="3"/>
    <x v="0"/>
    <x v="0"/>
    <x v="3"/>
    <d v="2023-06-12T00:00:00"/>
    <x v="1"/>
    <x v="4"/>
    <n v="7"/>
  </r>
  <r>
    <n v="950"/>
    <s v="Kevin Chen"/>
    <s v="Second Class"/>
    <x v="1"/>
    <n v="90.68"/>
    <n v="8"/>
    <n v="0.46"/>
    <n v="11.63"/>
    <x v="1"/>
    <x v="1"/>
    <x v="10"/>
    <x v="1"/>
    <x v="254"/>
    <d v="2024-03-10T00:00:00"/>
    <x v="0"/>
    <x v="2"/>
    <n v="9"/>
  </r>
  <r>
    <n v="951"/>
    <s v="James Guerrero"/>
    <s v="First Class"/>
    <x v="5"/>
    <n v="397.58"/>
    <n v="8"/>
    <n v="0.2"/>
    <n v="69.89"/>
    <x v="1"/>
    <x v="0"/>
    <x v="0"/>
    <x v="0"/>
    <x v="103"/>
    <d v="2022-01-05T00:00:00"/>
    <x v="2"/>
    <x v="7"/>
    <n v="3"/>
  </r>
  <r>
    <n v="952"/>
    <s v="Heather Reynolds"/>
    <s v="Standard Class"/>
    <x v="2"/>
    <n v="191.18"/>
    <n v="7"/>
    <n v="0.42"/>
    <n v="13.34"/>
    <x v="2"/>
    <x v="0"/>
    <x v="1"/>
    <x v="0"/>
    <x v="349"/>
    <d v="2022-02-07T00:00:00"/>
    <x v="2"/>
    <x v="0"/>
    <n v="9"/>
  </r>
  <r>
    <n v="953"/>
    <s v="Rhonda Walker"/>
    <s v="First Class"/>
    <x v="4"/>
    <n v="432.94"/>
    <n v="3"/>
    <n v="0.44"/>
    <n v="35.24"/>
    <x v="1"/>
    <x v="3"/>
    <x v="8"/>
    <x v="2"/>
    <x v="619"/>
    <d v="2024-06-13T00:00:00"/>
    <x v="0"/>
    <x v="5"/>
    <n v="5"/>
  </r>
  <r>
    <n v="954"/>
    <s v="Michelle Garcia"/>
    <s v="Standard Class"/>
    <x v="4"/>
    <n v="234.86"/>
    <n v="8"/>
    <n v="0.16"/>
    <n v="36.83"/>
    <x v="2"/>
    <x v="1"/>
    <x v="9"/>
    <x v="2"/>
    <x v="620"/>
    <d v="2023-09-15T00:00:00"/>
    <x v="1"/>
    <x v="9"/>
    <n v="10"/>
  </r>
  <r>
    <n v="955"/>
    <s v="Angela Kirby"/>
    <s v="Same Day"/>
    <x v="3"/>
    <n v="274.68"/>
    <n v="2"/>
    <n v="0.04"/>
    <n v="67.17"/>
    <x v="2"/>
    <x v="0"/>
    <x v="0"/>
    <x v="0"/>
    <x v="375"/>
    <d v="2022-11-21T00:00:00"/>
    <x v="2"/>
    <x v="2"/>
    <n v="2"/>
  </r>
  <r>
    <n v="956"/>
    <s v="Donald Barker"/>
    <s v="Second Class"/>
    <x v="3"/>
    <n v="367.31"/>
    <n v="6"/>
    <n v="0.04"/>
    <n v="94.92"/>
    <x v="0"/>
    <x v="1"/>
    <x v="8"/>
    <x v="2"/>
    <x v="71"/>
    <d v="2022-01-15T00:00:00"/>
    <x v="2"/>
    <x v="7"/>
    <n v="7"/>
  </r>
  <r>
    <n v="957"/>
    <s v="Daniel Duncan"/>
    <s v="Second Class"/>
    <x v="6"/>
    <n v="368.72"/>
    <n v="4"/>
    <n v="0.5"/>
    <n v="54.5"/>
    <x v="0"/>
    <x v="1"/>
    <x v="7"/>
    <x v="0"/>
    <x v="292"/>
    <d v="2022-09-13T00:00:00"/>
    <x v="2"/>
    <x v="9"/>
    <n v="4"/>
  </r>
  <r>
    <n v="958"/>
    <s v="Fred Johnson"/>
    <s v="Same Day"/>
    <x v="5"/>
    <n v="489.55"/>
    <n v="3"/>
    <n v="0.44"/>
    <n v="60.35"/>
    <x v="1"/>
    <x v="1"/>
    <x v="8"/>
    <x v="2"/>
    <x v="621"/>
    <d v="2024-10-14T00:00:00"/>
    <x v="0"/>
    <x v="11"/>
    <n v="3"/>
  </r>
  <r>
    <n v="959"/>
    <s v="Crystal Kennedy"/>
    <s v="Second Class"/>
    <x v="2"/>
    <n v="211.54"/>
    <n v="6"/>
    <n v="0.08"/>
    <n v="40.340000000000003"/>
    <x v="0"/>
    <x v="3"/>
    <x v="5"/>
    <x v="2"/>
    <x v="622"/>
    <d v="2024-11-09T00:00:00"/>
    <x v="0"/>
    <x v="7"/>
    <n v="4"/>
  </r>
  <r>
    <n v="960"/>
    <s v="Katherine Munoz"/>
    <s v="Standard Class"/>
    <x v="6"/>
    <n v="65.05"/>
    <n v="2"/>
    <n v="0.17"/>
    <n v="15.29"/>
    <x v="0"/>
    <x v="1"/>
    <x v="7"/>
    <x v="0"/>
    <x v="226"/>
    <d v="2022-03-30T00:00:00"/>
    <x v="2"/>
    <x v="1"/>
    <n v="7"/>
  </r>
  <r>
    <n v="961"/>
    <s v="Kevin Johnson"/>
    <s v="Second Class"/>
    <x v="1"/>
    <n v="236.54"/>
    <n v="9"/>
    <n v="0.28000000000000003"/>
    <n v="42.57"/>
    <x v="1"/>
    <x v="3"/>
    <x v="4"/>
    <x v="1"/>
    <x v="199"/>
    <d v="2022-09-03T00:00:00"/>
    <x v="2"/>
    <x v="2"/>
    <n v="7"/>
  </r>
  <r>
    <n v="962"/>
    <s v="Theresa Roth DVM"/>
    <s v="First Class"/>
    <x v="5"/>
    <n v="219.26"/>
    <n v="8"/>
    <n v="0.22"/>
    <n v="25.62"/>
    <x v="0"/>
    <x v="1"/>
    <x v="10"/>
    <x v="1"/>
    <x v="105"/>
    <d v="2022-12-08T00:00:00"/>
    <x v="2"/>
    <x v="3"/>
    <n v="3"/>
  </r>
  <r>
    <n v="963"/>
    <s v="Ashley Howard"/>
    <s v="Same Day"/>
    <x v="7"/>
    <n v="352.34"/>
    <n v="9"/>
    <n v="0.04"/>
    <n v="51.58"/>
    <x v="0"/>
    <x v="0"/>
    <x v="7"/>
    <x v="0"/>
    <x v="623"/>
    <d v="2023-05-10T00:00:00"/>
    <x v="1"/>
    <x v="2"/>
    <n v="8"/>
  </r>
  <r>
    <n v="964"/>
    <s v="Katie Mclaughlin"/>
    <s v="Same Day"/>
    <x v="6"/>
    <n v="224.74"/>
    <n v="6"/>
    <n v="0.46"/>
    <n v="28.5"/>
    <x v="0"/>
    <x v="0"/>
    <x v="5"/>
    <x v="2"/>
    <x v="264"/>
    <d v="2024-12-06T00:00:00"/>
    <x v="0"/>
    <x v="1"/>
    <n v="9"/>
  </r>
  <r>
    <n v="965"/>
    <s v="Megan Larsen"/>
    <s v="Standard Class"/>
    <x v="7"/>
    <n v="259.49"/>
    <n v="6"/>
    <n v="0.06"/>
    <n v="32.18"/>
    <x v="1"/>
    <x v="1"/>
    <x v="3"/>
    <x v="2"/>
    <x v="486"/>
    <d v="2022-08-17T00:00:00"/>
    <x v="2"/>
    <x v="8"/>
    <n v="2"/>
  </r>
  <r>
    <n v="966"/>
    <s v="Aaron Morris"/>
    <s v="First Class"/>
    <x v="9"/>
    <n v="426.91"/>
    <n v="8"/>
    <n v="0.11"/>
    <n v="53.96"/>
    <x v="1"/>
    <x v="3"/>
    <x v="4"/>
    <x v="1"/>
    <x v="624"/>
    <d v="2022-12-27T00:00:00"/>
    <x v="2"/>
    <x v="3"/>
    <n v="10"/>
  </r>
  <r>
    <n v="967"/>
    <s v="Wendy Patterson"/>
    <s v="First Class"/>
    <x v="1"/>
    <n v="442.75"/>
    <n v="4"/>
    <n v="0.21"/>
    <n v="40.68"/>
    <x v="1"/>
    <x v="3"/>
    <x v="10"/>
    <x v="1"/>
    <x v="625"/>
    <d v="2022-06-23T00:00:00"/>
    <x v="2"/>
    <x v="3"/>
    <n v="6"/>
  </r>
  <r>
    <n v="968"/>
    <s v="Charles Shaw"/>
    <s v="Same Day"/>
    <x v="5"/>
    <n v="60.37"/>
    <n v="6"/>
    <n v="0.2"/>
    <n v="5"/>
    <x v="2"/>
    <x v="3"/>
    <x v="6"/>
    <x v="0"/>
    <x v="209"/>
    <d v="2023-03-25T00:00:00"/>
    <x v="1"/>
    <x v="4"/>
    <n v="7"/>
  </r>
  <r>
    <n v="969"/>
    <s v="Pamela Ryan"/>
    <s v="Standard Class"/>
    <x v="5"/>
    <n v="181.73"/>
    <n v="10"/>
    <n v="0.39"/>
    <n v="29.99"/>
    <x v="2"/>
    <x v="0"/>
    <x v="9"/>
    <x v="2"/>
    <x v="626"/>
    <d v="2023-09-24T00:00:00"/>
    <x v="1"/>
    <x v="0"/>
    <n v="2"/>
  </r>
  <r>
    <n v="970"/>
    <s v="Madison Johnson"/>
    <s v="Standard Class"/>
    <x v="5"/>
    <n v="41.04"/>
    <n v="9"/>
    <n v="0.32"/>
    <n v="3.46"/>
    <x v="1"/>
    <x v="1"/>
    <x v="9"/>
    <x v="2"/>
    <x v="511"/>
    <d v="2023-03-17T00:00:00"/>
    <x v="1"/>
    <x v="3"/>
    <n v="10"/>
  </r>
  <r>
    <n v="971"/>
    <s v="Ms. Kaitlyn Keller MD"/>
    <s v="Same Day"/>
    <x v="6"/>
    <n v="411.48"/>
    <n v="1"/>
    <n v="0.1"/>
    <n v="103.05"/>
    <x v="2"/>
    <x v="3"/>
    <x v="1"/>
    <x v="0"/>
    <x v="326"/>
    <d v="2024-06-14T00:00:00"/>
    <x v="0"/>
    <x v="5"/>
    <n v="2"/>
  </r>
  <r>
    <n v="972"/>
    <s v="Melissa Gibson"/>
    <s v="Same Day"/>
    <x v="9"/>
    <n v="289.92"/>
    <n v="1"/>
    <n v="0.26"/>
    <n v="37.130000000000003"/>
    <x v="0"/>
    <x v="1"/>
    <x v="3"/>
    <x v="2"/>
    <x v="627"/>
    <d v="2023-10-11T00:00:00"/>
    <x v="1"/>
    <x v="10"/>
    <n v="6"/>
  </r>
  <r>
    <n v="973"/>
    <s v="Lisa Owens"/>
    <s v="First Class"/>
    <x v="7"/>
    <n v="237.21"/>
    <n v="2"/>
    <n v="0.47"/>
    <n v="25.83"/>
    <x v="0"/>
    <x v="0"/>
    <x v="5"/>
    <x v="2"/>
    <x v="628"/>
    <d v="2022-03-19T00:00:00"/>
    <x v="2"/>
    <x v="2"/>
    <n v="10"/>
  </r>
  <r>
    <n v="974"/>
    <s v="John Roberts"/>
    <s v="Second Class"/>
    <x v="1"/>
    <n v="444.88"/>
    <n v="8"/>
    <n v="0.22"/>
    <n v="64.39"/>
    <x v="2"/>
    <x v="3"/>
    <x v="11"/>
    <x v="1"/>
    <x v="426"/>
    <d v="2022-03-20T00:00:00"/>
    <x v="2"/>
    <x v="9"/>
    <n v="9"/>
  </r>
  <r>
    <n v="975"/>
    <s v="Jerry Nelson"/>
    <s v="Standard Class"/>
    <x v="5"/>
    <n v="489.52"/>
    <n v="8"/>
    <n v="0.4"/>
    <n v="15.47"/>
    <x v="0"/>
    <x v="1"/>
    <x v="3"/>
    <x v="2"/>
    <x v="507"/>
    <d v="2023-08-17T00:00:00"/>
    <x v="1"/>
    <x v="1"/>
    <n v="3"/>
  </r>
  <r>
    <n v="976"/>
    <s v="Cindy Holland"/>
    <s v="Second Class"/>
    <x v="1"/>
    <n v="172.22"/>
    <n v="4"/>
    <n v="0.4"/>
    <n v="23.35"/>
    <x v="1"/>
    <x v="0"/>
    <x v="4"/>
    <x v="1"/>
    <x v="498"/>
    <d v="2023-06-28T00:00:00"/>
    <x v="1"/>
    <x v="4"/>
    <n v="7"/>
  </r>
  <r>
    <n v="977"/>
    <s v="Rose Reid"/>
    <s v="Second Class"/>
    <x v="6"/>
    <n v="89.56"/>
    <n v="6"/>
    <n v="0.13"/>
    <n v="15.23"/>
    <x v="2"/>
    <x v="0"/>
    <x v="8"/>
    <x v="2"/>
    <x v="55"/>
    <d v="2023-05-28T00:00:00"/>
    <x v="1"/>
    <x v="10"/>
    <n v="10"/>
  </r>
  <r>
    <n v="978"/>
    <s v="James Watson"/>
    <s v="First Class"/>
    <x v="7"/>
    <n v="256.58999999999997"/>
    <n v="7"/>
    <n v="0.47"/>
    <n v="24.55"/>
    <x v="1"/>
    <x v="2"/>
    <x v="4"/>
    <x v="1"/>
    <x v="629"/>
    <d v="2023-07-20T00:00:00"/>
    <x v="1"/>
    <x v="1"/>
    <n v="3"/>
  </r>
  <r>
    <n v="979"/>
    <s v="Jessica Jackson"/>
    <s v="Same Day"/>
    <x v="4"/>
    <n v="61.28"/>
    <n v="6"/>
    <n v="0.35"/>
    <n v="9.35"/>
    <x v="2"/>
    <x v="1"/>
    <x v="8"/>
    <x v="2"/>
    <x v="630"/>
    <d v="2024-11-27T00:00:00"/>
    <x v="0"/>
    <x v="9"/>
    <n v="7"/>
  </r>
  <r>
    <n v="980"/>
    <s v="Joshua Rodriguez"/>
    <s v="Second Class"/>
    <x v="6"/>
    <n v="239.31"/>
    <n v="4"/>
    <n v="0.09"/>
    <n v="37.24"/>
    <x v="2"/>
    <x v="0"/>
    <x v="1"/>
    <x v="0"/>
    <x v="627"/>
    <d v="2023-10-08T00:00:00"/>
    <x v="1"/>
    <x v="0"/>
    <n v="3"/>
  </r>
  <r>
    <n v="981"/>
    <s v="Nancy Patton"/>
    <s v="Second Class"/>
    <x v="5"/>
    <n v="279.66000000000003"/>
    <n v="9"/>
    <n v="0.19"/>
    <n v="33.61"/>
    <x v="2"/>
    <x v="2"/>
    <x v="11"/>
    <x v="1"/>
    <x v="631"/>
    <d v="2022-03-16T00:00:00"/>
    <x v="2"/>
    <x v="5"/>
    <n v="9"/>
  </r>
  <r>
    <n v="982"/>
    <s v="Melissa Bennett"/>
    <s v="Standard Class"/>
    <x v="0"/>
    <n v="430.44"/>
    <n v="1"/>
    <n v="0.14000000000000001"/>
    <n v="42.85"/>
    <x v="2"/>
    <x v="0"/>
    <x v="0"/>
    <x v="0"/>
    <x v="632"/>
    <d v="2022-08-07T00:00:00"/>
    <x v="2"/>
    <x v="5"/>
    <n v="7"/>
  </r>
  <r>
    <n v="983"/>
    <s v="Christina Harris"/>
    <s v="Same Day"/>
    <x v="9"/>
    <n v="495.05"/>
    <n v="3"/>
    <n v="0.24"/>
    <n v="98.6"/>
    <x v="0"/>
    <x v="0"/>
    <x v="0"/>
    <x v="0"/>
    <x v="513"/>
    <d v="2022-02-25T00:00:00"/>
    <x v="2"/>
    <x v="7"/>
    <n v="3"/>
  </r>
  <r>
    <n v="984"/>
    <s v="Ralph Grant"/>
    <s v="Same Day"/>
    <x v="1"/>
    <n v="211.46"/>
    <n v="9"/>
    <n v="0.15"/>
    <n v="51.48"/>
    <x v="0"/>
    <x v="3"/>
    <x v="8"/>
    <x v="2"/>
    <x v="633"/>
    <d v="2024-03-28T00:00:00"/>
    <x v="0"/>
    <x v="7"/>
    <n v="6"/>
  </r>
  <r>
    <n v="985"/>
    <s v="Randy Brown"/>
    <s v="Standard Class"/>
    <x v="9"/>
    <n v="344.29"/>
    <n v="5"/>
    <n v="0.38"/>
    <n v="58.6"/>
    <x v="1"/>
    <x v="0"/>
    <x v="6"/>
    <x v="0"/>
    <x v="634"/>
    <d v="2024-10-20T00:00:00"/>
    <x v="0"/>
    <x v="3"/>
    <n v="3"/>
  </r>
  <r>
    <n v="986"/>
    <s v="Tom Reed"/>
    <s v="First Class"/>
    <x v="5"/>
    <n v="324.74"/>
    <n v="1"/>
    <n v="0.05"/>
    <n v="42.52"/>
    <x v="1"/>
    <x v="1"/>
    <x v="4"/>
    <x v="1"/>
    <x v="503"/>
    <d v="2023-04-09T00:00:00"/>
    <x v="1"/>
    <x v="3"/>
    <n v="3"/>
  </r>
  <r>
    <n v="987"/>
    <s v="Carol Flores"/>
    <s v="Same Day"/>
    <x v="7"/>
    <n v="320.74"/>
    <n v="5"/>
    <n v="0.26"/>
    <n v="26.73"/>
    <x v="0"/>
    <x v="1"/>
    <x v="2"/>
    <x v="1"/>
    <x v="635"/>
    <d v="2024-12-03T00:00:00"/>
    <x v="0"/>
    <x v="1"/>
    <n v="8"/>
  </r>
  <r>
    <n v="988"/>
    <s v="Catherine Brown"/>
    <s v="Same Day"/>
    <x v="0"/>
    <n v="293.01"/>
    <n v="8"/>
    <n v="0.13"/>
    <n v="74.22"/>
    <x v="1"/>
    <x v="2"/>
    <x v="8"/>
    <x v="2"/>
    <x v="189"/>
    <d v="2023-05-25T00:00:00"/>
    <x v="1"/>
    <x v="3"/>
    <n v="1"/>
  </r>
  <r>
    <n v="989"/>
    <s v="Daniel Smith"/>
    <s v="Second Class"/>
    <x v="2"/>
    <n v="61.03"/>
    <n v="10"/>
    <n v="0.35"/>
    <n v="6.84"/>
    <x v="0"/>
    <x v="0"/>
    <x v="2"/>
    <x v="1"/>
    <x v="636"/>
    <d v="2022-10-07T00:00:00"/>
    <x v="2"/>
    <x v="3"/>
    <n v="2"/>
  </r>
  <r>
    <n v="990"/>
    <s v="Dr. Jesse Perez"/>
    <s v="Same Day"/>
    <x v="0"/>
    <n v="270.74"/>
    <n v="4"/>
    <n v="0.02"/>
    <n v="44.15"/>
    <x v="2"/>
    <x v="0"/>
    <x v="10"/>
    <x v="1"/>
    <x v="637"/>
    <d v="2023-03-02T00:00:00"/>
    <x v="1"/>
    <x v="3"/>
    <n v="2"/>
  </r>
  <r>
    <n v="991"/>
    <s v="Michael Turner Jr."/>
    <s v="Second Class"/>
    <x v="0"/>
    <n v="306.7"/>
    <n v="3"/>
    <n v="0.28999999999999998"/>
    <n v="42.02"/>
    <x v="0"/>
    <x v="1"/>
    <x v="11"/>
    <x v="1"/>
    <x v="288"/>
    <d v="2022-11-04T00:00:00"/>
    <x v="2"/>
    <x v="5"/>
    <n v="9"/>
  </r>
  <r>
    <n v="992"/>
    <s v="Jacob Gutierrez"/>
    <s v="First Class"/>
    <x v="2"/>
    <n v="195.88"/>
    <n v="7"/>
    <n v="0.18"/>
    <n v="41.47"/>
    <x v="0"/>
    <x v="0"/>
    <x v="10"/>
    <x v="1"/>
    <x v="264"/>
    <d v="2024-12-05T00:00:00"/>
    <x v="0"/>
    <x v="8"/>
    <n v="8"/>
  </r>
  <r>
    <n v="993"/>
    <s v="Matthew Alvarado"/>
    <s v="Second Class"/>
    <x v="4"/>
    <n v="19.98"/>
    <n v="10"/>
    <n v="0.21"/>
    <n v="1.78"/>
    <x v="1"/>
    <x v="2"/>
    <x v="7"/>
    <x v="0"/>
    <x v="638"/>
    <d v="2024-11-06T00:00:00"/>
    <x v="0"/>
    <x v="9"/>
    <n v="8"/>
  </r>
  <r>
    <n v="994"/>
    <s v="Joseph Harris"/>
    <s v="Standard Class"/>
    <x v="6"/>
    <n v="90.5"/>
    <n v="7"/>
    <n v="0.35"/>
    <n v="15.68"/>
    <x v="2"/>
    <x v="1"/>
    <x v="7"/>
    <x v="0"/>
    <x v="207"/>
    <d v="2022-05-07T00:00:00"/>
    <x v="2"/>
    <x v="6"/>
    <n v="7"/>
  </r>
  <r>
    <n v="995"/>
    <s v="Robin Willis"/>
    <s v="First Class"/>
    <x v="3"/>
    <n v="167.69"/>
    <n v="3"/>
    <n v="0.28999999999999998"/>
    <n v="19.28"/>
    <x v="2"/>
    <x v="3"/>
    <x v="9"/>
    <x v="2"/>
    <x v="4"/>
    <d v="2022-04-02T00:00:00"/>
    <x v="2"/>
    <x v="2"/>
    <n v="2"/>
  </r>
  <r>
    <n v="996"/>
    <s v="Sara Meyers"/>
    <s v="Second Class"/>
    <x v="8"/>
    <n v="182.26"/>
    <n v="5"/>
    <n v="0.25"/>
    <n v="12.8"/>
    <x v="2"/>
    <x v="3"/>
    <x v="3"/>
    <x v="2"/>
    <x v="97"/>
    <d v="2023-02-10T00:00:00"/>
    <x v="1"/>
    <x v="6"/>
    <n v="9"/>
  </r>
  <r>
    <n v="997"/>
    <s v="Lisa Payne"/>
    <s v="First Class"/>
    <x v="6"/>
    <n v="360.32"/>
    <n v="1"/>
    <n v="0.43"/>
    <n v="54.88"/>
    <x v="2"/>
    <x v="3"/>
    <x v="0"/>
    <x v="0"/>
    <x v="377"/>
    <d v="2023-07-24T00:00:00"/>
    <x v="1"/>
    <x v="9"/>
    <n v="3"/>
  </r>
  <r>
    <n v="998"/>
    <s v="Timothy Hanson"/>
    <s v="Standard Class"/>
    <x v="4"/>
    <n v="322.58999999999997"/>
    <n v="2"/>
    <n v="0.49"/>
    <n v="44.67"/>
    <x v="2"/>
    <x v="3"/>
    <x v="4"/>
    <x v="1"/>
    <x v="639"/>
    <d v="2022-09-09T00:00:00"/>
    <x v="2"/>
    <x v="5"/>
    <n v="9"/>
  </r>
  <r>
    <n v="999"/>
    <s v="Timothy Wright"/>
    <s v="Standard Class"/>
    <x v="1"/>
    <n v="22.75"/>
    <n v="8"/>
    <n v="0.22"/>
    <n v="3.63"/>
    <x v="0"/>
    <x v="2"/>
    <x v="2"/>
    <x v="1"/>
    <x v="640"/>
    <d v="2024-02-12T00:00:00"/>
    <x v="0"/>
    <x v="2"/>
    <n v="5"/>
  </r>
  <r>
    <n v="1000"/>
    <s v="Janet Martinez"/>
    <s v="Standard Class"/>
    <x v="3"/>
    <n v="28.79"/>
    <n v="8"/>
    <n v="0.44"/>
    <n v="3.07"/>
    <x v="0"/>
    <x v="3"/>
    <x v="3"/>
    <x v="2"/>
    <x v="108"/>
    <d v="2024-02-27T00:00:00"/>
    <x v="0"/>
    <x v="11"/>
    <n v="7"/>
  </r>
  <r>
    <n v="1001"/>
    <s v="Paige Bailey"/>
    <s v="Standard Class"/>
    <x v="8"/>
    <n v="102.13"/>
    <n v="5"/>
    <n v="0.02"/>
    <n v="9.43"/>
    <x v="2"/>
    <x v="0"/>
    <x v="1"/>
    <x v="0"/>
    <x v="641"/>
    <d v="2023-04-07T00:00:00"/>
    <x v="1"/>
    <x v="7"/>
    <n v="5"/>
  </r>
  <r>
    <n v="1002"/>
    <s v="Michelle Mercer"/>
    <s v="First Class"/>
    <x v="4"/>
    <n v="402.73"/>
    <n v="1"/>
    <n v="0.44"/>
    <n v="44.18"/>
    <x v="1"/>
    <x v="2"/>
    <x v="8"/>
    <x v="2"/>
    <x v="388"/>
    <d v="2023-04-19T00:00:00"/>
    <x v="1"/>
    <x v="0"/>
    <n v="4"/>
  </r>
  <r>
    <n v="1003"/>
    <s v="Ronald Williams"/>
    <s v="Same Day"/>
    <x v="0"/>
    <n v="208.06"/>
    <n v="4"/>
    <n v="0.4"/>
    <n v="14.23"/>
    <x v="1"/>
    <x v="0"/>
    <x v="1"/>
    <x v="0"/>
    <x v="642"/>
    <d v="2022-10-06T00:00:00"/>
    <x v="2"/>
    <x v="6"/>
    <n v="6"/>
  </r>
  <r>
    <n v="1004"/>
    <s v="David Hoffman"/>
    <s v="Second Class"/>
    <x v="0"/>
    <n v="230.01"/>
    <n v="2"/>
    <n v="0.4"/>
    <n v="34.049999999999997"/>
    <x v="1"/>
    <x v="2"/>
    <x v="8"/>
    <x v="2"/>
    <x v="474"/>
    <d v="2024-05-15T00:00:00"/>
    <x v="0"/>
    <x v="0"/>
    <n v="1"/>
  </r>
  <r>
    <n v="1005"/>
    <s v="Jocelyn Jones"/>
    <s v="First Class"/>
    <x v="7"/>
    <n v="184.5"/>
    <n v="1"/>
    <n v="0.41"/>
    <n v="5.57"/>
    <x v="2"/>
    <x v="1"/>
    <x v="1"/>
    <x v="0"/>
    <x v="643"/>
    <d v="2023-06-16T00:00:00"/>
    <x v="1"/>
    <x v="11"/>
    <n v="2"/>
  </r>
  <r>
    <n v="1006"/>
    <s v="Erin Freeman"/>
    <s v="First Class"/>
    <x v="5"/>
    <n v="106.95"/>
    <n v="7"/>
    <n v="0.44"/>
    <n v="3.4"/>
    <x v="2"/>
    <x v="2"/>
    <x v="9"/>
    <x v="2"/>
    <x v="644"/>
    <d v="2022-03-26T00:00:00"/>
    <x v="2"/>
    <x v="11"/>
    <n v="8"/>
  </r>
  <r>
    <n v="1007"/>
    <s v="Andrew Johnson"/>
    <s v="First Class"/>
    <x v="4"/>
    <n v="222.1"/>
    <n v="5"/>
    <n v="0.25"/>
    <n v="32.1"/>
    <x v="2"/>
    <x v="3"/>
    <x v="10"/>
    <x v="1"/>
    <x v="399"/>
    <d v="2023-03-15T00:00:00"/>
    <x v="1"/>
    <x v="6"/>
    <n v="4"/>
  </r>
  <r>
    <n v="1008"/>
    <s v="Adam Mitchell"/>
    <s v="Second Class"/>
    <x v="2"/>
    <n v="239.51"/>
    <n v="2"/>
    <n v="0.16"/>
    <n v="39.979999999999997"/>
    <x v="1"/>
    <x v="1"/>
    <x v="7"/>
    <x v="0"/>
    <x v="51"/>
    <d v="2024-08-12T00:00:00"/>
    <x v="0"/>
    <x v="9"/>
    <n v="6"/>
  </r>
  <r>
    <n v="1009"/>
    <s v="Amy Estrada"/>
    <s v="First Class"/>
    <x v="9"/>
    <n v="489.85"/>
    <n v="4"/>
    <n v="0.19"/>
    <n v="89.7"/>
    <x v="1"/>
    <x v="2"/>
    <x v="3"/>
    <x v="2"/>
    <x v="645"/>
    <d v="2023-11-23T00:00:00"/>
    <x v="1"/>
    <x v="4"/>
    <n v="6"/>
  </r>
  <r>
    <n v="1010"/>
    <s v="William Benton"/>
    <s v="Standard Class"/>
    <x v="9"/>
    <n v="417.85"/>
    <n v="7"/>
    <n v="0.14000000000000001"/>
    <n v="87.79"/>
    <x v="2"/>
    <x v="3"/>
    <x v="4"/>
    <x v="1"/>
    <x v="646"/>
    <d v="2023-11-13T00:00:00"/>
    <x v="1"/>
    <x v="5"/>
    <n v="10"/>
  </r>
  <r>
    <n v="1011"/>
    <s v="Sheri Mcdowell"/>
    <s v="First Class"/>
    <x v="9"/>
    <n v="141.33000000000001"/>
    <n v="4"/>
    <n v="0.48"/>
    <n v="4.46"/>
    <x v="2"/>
    <x v="1"/>
    <x v="3"/>
    <x v="2"/>
    <x v="647"/>
    <d v="2023-08-04T00:00:00"/>
    <x v="1"/>
    <x v="4"/>
    <n v="8"/>
  </r>
  <r>
    <n v="1012"/>
    <s v="Sally Burgess"/>
    <s v="First Class"/>
    <x v="2"/>
    <n v="462.92"/>
    <n v="2"/>
    <n v="0.21"/>
    <n v="39.65"/>
    <x v="0"/>
    <x v="3"/>
    <x v="6"/>
    <x v="0"/>
    <x v="227"/>
    <d v="2022-06-23T00:00:00"/>
    <x v="2"/>
    <x v="4"/>
    <n v="5"/>
  </r>
  <r>
    <n v="1013"/>
    <s v="Dr. John Frazier MD"/>
    <s v="Second Class"/>
    <x v="9"/>
    <n v="44.61"/>
    <n v="3"/>
    <n v="0.45"/>
    <n v="2.54"/>
    <x v="2"/>
    <x v="2"/>
    <x v="8"/>
    <x v="2"/>
    <x v="648"/>
    <d v="2023-09-05T00:00:00"/>
    <x v="1"/>
    <x v="1"/>
    <n v="9"/>
  </r>
  <r>
    <n v="1014"/>
    <s v="Colleen Ross"/>
    <s v="Standard Class"/>
    <x v="4"/>
    <n v="432.64"/>
    <n v="4"/>
    <n v="0.37"/>
    <n v="66.86"/>
    <x v="1"/>
    <x v="1"/>
    <x v="5"/>
    <x v="2"/>
    <x v="483"/>
    <d v="2023-05-02T00:00:00"/>
    <x v="1"/>
    <x v="8"/>
    <n v="4"/>
  </r>
  <r>
    <n v="1015"/>
    <s v="Samantha Bryan"/>
    <s v="First Class"/>
    <x v="7"/>
    <n v="325.27999999999997"/>
    <n v="5"/>
    <n v="0.1"/>
    <n v="87.03"/>
    <x v="1"/>
    <x v="2"/>
    <x v="10"/>
    <x v="1"/>
    <x v="649"/>
    <d v="2022-11-03T00:00:00"/>
    <x v="2"/>
    <x v="11"/>
    <n v="4"/>
  </r>
  <r>
    <n v="1016"/>
    <s v="Katherine Chambers"/>
    <s v="Same Day"/>
    <x v="7"/>
    <n v="291.10000000000002"/>
    <n v="10"/>
    <n v="0.49"/>
    <n v="23.39"/>
    <x v="2"/>
    <x v="1"/>
    <x v="5"/>
    <x v="2"/>
    <x v="160"/>
    <d v="2022-05-07T00:00:00"/>
    <x v="2"/>
    <x v="10"/>
    <n v="5"/>
  </r>
  <r>
    <n v="1017"/>
    <s v="Mary Farmer"/>
    <s v="Second Class"/>
    <x v="0"/>
    <n v="488.65"/>
    <n v="8"/>
    <n v="0.1"/>
    <n v="107.37"/>
    <x v="0"/>
    <x v="0"/>
    <x v="4"/>
    <x v="1"/>
    <x v="224"/>
    <d v="2022-08-30T00:00:00"/>
    <x v="2"/>
    <x v="7"/>
    <n v="1"/>
  </r>
  <r>
    <n v="1018"/>
    <s v="Tammy Peterson"/>
    <s v="Same Day"/>
    <x v="3"/>
    <n v="135.6"/>
    <n v="4"/>
    <n v="0.12"/>
    <n v="35.18"/>
    <x v="0"/>
    <x v="1"/>
    <x v="11"/>
    <x v="1"/>
    <x v="650"/>
    <d v="2024-07-15T00:00:00"/>
    <x v="0"/>
    <x v="10"/>
    <n v="7"/>
  </r>
  <r>
    <n v="1019"/>
    <s v="Donna Romero"/>
    <s v="Second Class"/>
    <x v="3"/>
    <n v="418.28"/>
    <n v="6"/>
    <n v="0.03"/>
    <n v="114.35"/>
    <x v="2"/>
    <x v="2"/>
    <x v="9"/>
    <x v="2"/>
    <x v="459"/>
    <d v="2022-10-08T00:00:00"/>
    <x v="2"/>
    <x v="0"/>
    <n v="9"/>
  </r>
  <r>
    <n v="1020"/>
    <s v="Michael Brock"/>
    <s v="Second Class"/>
    <x v="1"/>
    <n v="482.42"/>
    <n v="9"/>
    <n v="0.26"/>
    <n v="97.14"/>
    <x v="0"/>
    <x v="3"/>
    <x v="0"/>
    <x v="0"/>
    <x v="552"/>
    <d v="2024-07-06T00:00:00"/>
    <x v="0"/>
    <x v="11"/>
    <n v="3"/>
  </r>
  <r>
    <n v="1021"/>
    <s v="Michael Gates"/>
    <s v="Standard Class"/>
    <x v="3"/>
    <n v="459.32"/>
    <n v="8"/>
    <n v="0.5"/>
    <n v="27.38"/>
    <x v="0"/>
    <x v="0"/>
    <x v="3"/>
    <x v="2"/>
    <x v="622"/>
    <d v="2024-11-11T00:00:00"/>
    <x v="0"/>
    <x v="0"/>
    <n v="6"/>
  </r>
  <r>
    <n v="1022"/>
    <s v="Chris Moore"/>
    <s v="Second Class"/>
    <x v="9"/>
    <n v="368.45"/>
    <n v="10"/>
    <n v="0.18"/>
    <n v="36.549999999999997"/>
    <x v="1"/>
    <x v="3"/>
    <x v="9"/>
    <x v="2"/>
    <x v="429"/>
    <d v="2024-07-14T00:00:00"/>
    <x v="0"/>
    <x v="2"/>
    <n v="7"/>
  </r>
  <r>
    <n v="1023"/>
    <s v="Mr. Todd Green"/>
    <s v="First Class"/>
    <x v="2"/>
    <n v="263.58"/>
    <n v="8"/>
    <n v="0.43"/>
    <n v="33.61"/>
    <x v="1"/>
    <x v="0"/>
    <x v="9"/>
    <x v="2"/>
    <x v="651"/>
    <d v="2023-03-09T00:00:00"/>
    <x v="1"/>
    <x v="2"/>
    <n v="3"/>
  </r>
  <r>
    <n v="1024"/>
    <s v="Christopher Peterson"/>
    <s v="First Class"/>
    <x v="3"/>
    <n v="404.15"/>
    <n v="5"/>
    <n v="0.38"/>
    <n v="31.18"/>
    <x v="0"/>
    <x v="0"/>
    <x v="2"/>
    <x v="1"/>
    <x v="275"/>
    <d v="2023-04-12T00:00:00"/>
    <x v="1"/>
    <x v="8"/>
    <n v="3"/>
  </r>
  <r>
    <n v="1025"/>
    <s v="Ian Baker"/>
    <s v="Standard Class"/>
    <x v="6"/>
    <n v="275.23"/>
    <n v="6"/>
    <n v="0.14000000000000001"/>
    <n v="58.23"/>
    <x v="2"/>
    <x v="2"/>
    <x v="6"/>
    <x v="0"/>
    <x v="26"/>
    <d v="2024-11-26T00:00:00"/>
    <x v="0"/>
    <x v="2"/>
    <n v="2"/>
  </r>
  <r>
    <n v="1026"/>
    <s v="Allison Brown"/>
    <s v="Second Class"/>
    <x v="3"/>
    <n v="63.22"/>
    <n v="8"/>
    <n v="0.24"/>
    <n v="4.6100000000000003"/>
    <x v="0"/>
    <x v="2"/>
    <x v="6"/>
    <x v="0"/>
    <x v="37"/>
    <d v="2022-06-16T00:00:00"/>
    <x v="2"/>
    <x v="0"/>
    <n v="6"/>
  </r>
  <r>
    <n v="1027"/>
    <s v="Ashley Knight"/>
    <s v="First Class"/>
    <x v="2"/>
    <n v="133.54"/>
    <n v="8"/>
    <n v="0.2"/>
    <n v="10.41"/>
    <x v="2"/>
    <x v="1"/>
    <x v="5"/>
    <x v="2"/>
    <x v="652"/>
    <d v="2024-04-17T00:00:00"/>
    <x v="0"/>
    <x v="3"/>
    <n v="8"/>
  </r>
  <r>
    <n v="1028"/>
    <s v="Laura Conley"/>
    <s v="First Class"/>
    <x v="6"/>
    <n v="177.57"/>
    <n v="8"/>
    <n v="0.33"/>
    <n v="31.54"/>
    <x v="0"/>
    <x v="0"/>
    <x v="10"/>
    <x v="1"/>
    <x v="630"/>
    <d v="2024-11-29T00:00:00"/>
    <x v="0"/>
    <x v="5"/>
    <n v="9"/>
  </r>
  <r>
    <n v="1029"/>
    <s v="Jason Boyd"/>
    <s v="Same Day"/>
    <x v="5"/>
    <n v="341.85"/>
    <n v="6"/>
    <n v="0.01"/>
    <n v="98.96"/>
    <x v="0"/>
    <x v="0"/>
    <x v="2"/>
    <x v="1"/>
    <x v="226"/>
    <d v="2022-03-24T00:00:00"/>
    <x v="2"/>
    <x v="4"/>
    <n v="1"/>
  </r>
  <r>
    <n v="1030"/>
    <s v="Molly Sherman"/>
    <s v="Standard Class"/>
    <x v="7"/>
    <n v="102.3"/>
    <n v="4"/>
    <n v="0.14000000000000001"/>
    <n v="9.67"/>
    <x v="0"/>
    <x v="0"/>
    <x v="5"/>
    <x v="2"/>
    <x v="653"/>
    <d v="2022-08-27T00:00:00"/>
    <x v="2"/>
    <x v="8"/>
    <n v="8"/>
  </r>
  <r>
    <n v="1031"/>
    <s v="Sarah Martin"/>
    <s v="Standard Class"/>
    <x v="2"/>
    <n v="225.27"/>
    <n v="4"/>
    <n v="7.0000000000000007E-2"/>
    <n v="16.79"/>
    <x v="0"/>
    <x v="2"/>
    <x v="9"/>
    <x v="2"/>
    <x v="654"/>
    <d v="2024-01-03T00:00:00"/>
    <x v="0"/>
    <x v="4"/>
    <n v="2"/>
  </r>
  <r>
    <n v="1032"/>
    <s v="Andrea Davis"/>
    <s v="Standard Class"/>
    <x v="8"/>
    <n v="44.46"/>
    <n v="2"/>
    <n v="0.46"/>
    <n v="5.0199999999999996"/>
    <x v="1"/>
    <x v="0"/>
    <x v="3"/>
    <x v="2"/>
    <x v="655"/>
    <d v="2023-08-27T00:00:00"/>
    <x v="1"/>
    <x v="0"/>
    <n v="2"/>
  </r>
  <r>
    <n v="1033"/>
    <s v="Michael Drake"/>
    <s v="First Class"/>
    <x v="6"/>
    <n v="322.81"/>
    <n v="6"/>
    <n v="0.04"/>
    <n v="73.349999999999994"/>
    <x v="1"/>
    <x v="3"/>
    <x v="10"/>
    <x v="1"/>
    <x v="656"/>
    <d v="2024-05-02T00:00:00"/>
    <x v="0"/>
    <x v="5"/>
    <n v="9"/>
  </r>
  <r>
    <n v="1034"/>
    <s v="Heather Blair"/>
    <s v="Second Class"/>
    <x v="3"/>
    <n v="34.659999999999997"/>
    <n v="8"/>
    <n v="0.04"/>
    <n v="5.61"/>
    <x v="1"/>
    <x v="3"/>
    <x v="6"/>
    <x v="0"/>
    <x v="510"/>
    <d v="2024-09-21T00:00:00"/>
    <x v="0"/>
    <x v="2"/>
    <n v="7"/>
  </r>
  <r>
    <n v="1035"/>
    <s v="Philip Burns"/>
    <s v="Same Day"/>
    <x v="2"/>
    <n v="154.12"/>
    <n v="6"/>
    <n v="0.42"/>
    <n v="18.75"/>
    <x v="0"/>
    <x v="3"/>
    <x v="4"/>
    <x v="1"/>
    <x v="31"/>
    <d v="2022-09-20T00:00:00"/>
    <x v="2"/>
    <x v="5"/>
    <n v="2"/>
  </r>
  <r>
    <n v="1036"/>
    <s v="Gerald Nichols"/>
    <s v="First Class"/>
    <x v="3"/>
    <n v="497.23"/>
    <n v="7"/>
    <n v="0.47"/>
    <n v="32.380000000000003"/>
    <x v="2"/>
    <x v="3"/>
    <x v="9"/>
    <x v="2"/>
    <x v="657"/>
    <d v="2024-09-19T00:00:00"/>
    <x v="0"/>
    <x v="4"/>
    <n v="1"/>
  </r>
  <r>
    <n v="1037"/>
    <s v="Charles Morales"/>
    <s v="Standard Class"/>
    <x v="3"/>
    <n v="245.14"/>
    <n v="5"/>
    <n v="0.25"/>
    <n v="49.17"/>
    <x v="2"/>
    <x v="3"/>
    <x v="5"/>
    <x v="2"/>
    <x v="658"/>
    <d v="2023-08-03T00:00:00"/>
    <x v="1"/>
    <x v="9"/>
    <n v="6"/>
  </r>
  <r>
    <n v="1038"/>
    <s v="Sean Simmons"/>
    <s v="Second Class"/>
    <x v="4"/>
    <n v="322.45"/>
    <n v="5"/>
    <n v="0.09"/>
    <n v="64.28"/>
    <x v="1"/>
    <x v="1"/>
    <x v="9"/>
    <x v="2"/>
    <x v="659"/>
    <d v="2023-04-14T00:00:00"/>
    <x v="1"/>
    <x v="3"/>
    <n v="3"/>
  </r>
  <r>
    <n v="1039"/>
    <s v="Cole Beasley"/>
    <s v="First Class"/>
    <x v="5"/>
    <n v="97.22"/>
    <n v="2"/>
    <n v="0.36"/>
    <n v="10.52"/>
    <x v="2"/>
    <x v="0"/>
    <x v="10"/>
    <x v="1"/>
    <x v="660"/>
    <d v="2022-04-25T00:00:00"/>
    <x v="2"/>
    <x v="1"/>
    <n v="1"/>
  </r>
  <r>
    <n v="1040"/>
    <s v="Annette Wu"/>
    <s v="Standard Class"/>
    <x v="5"/>
    <n v="203.25"/>
    <n v="1"/>
    <n v="0.1"/>
    <n v="9.81"/>
    <x v="1"/>
    <x v="2"/>
    <x v="1"/>
    <x v="0"/>
    <x v="73"/>
    <d v="2023-12-16T00:00:00"/>
    <x v="1"/>
    <x v="5"/>
    <n v="8"/>
  </r>
  <r>
    <n v="1041"/>
    <s v="Hannah Parsons"/>
    <s v="Standard Class"/>
    <x v="7"/>
    <n v="346.25"/>
    <n v="10"/>
    <n v="0.01"/>
    <n v="47.92"/>
    <x v="0"/>
    <x v="0"/>
    <x v="1"/>
    <x v="0"/>
    <x v="661"/>
    <d v="2024-09-01T00:00:00"/>
    <x v="0"/>
    <x v="5"/>
    <n v="8"/>
  </r>
  <r>
    <n v="1042"/>
    <s v="Jason Torres"/>
    <s v="Same Day"/>
    <x v="8"/>
    <n v="251.43"/>
    <n v="1"/>
    <n v="0.17"/>
    <n v="56.29"/>
    <x v="0"/>
    <x v="3"/>
    <x v="9"/>
    <x v="2"/>
    <x v="499"/>
    <d v="2024-09-23T00:00:00"/>
    <x v="0"/>
    <x v="9"/>
    <n v="4"/>
  </r>
  <r>
    <n v="1043"/>
    <s v="Kristina Spencer"/>
    <s v="Second Class"/>
    <x v="1"/>
    <n v="171.7"/>
    <n v="4"/>
    <n v="0.2"/>
    <n v="18.91"/>
    <x v="2"/>
    <x v="1"/>
    <x v="8"/>
    <x v="2"/>
    <x v="284"/>
    <d v="2024-04-02T00:00:00"/>
    <x v="0"/>
    <x v="2"/>
    <n v="1"/>
  </r>
  <r>
    <n v="1044"/>
    <s v="Ryan Vasquez"/>
    <s v="Second Class"/>
    <x v="3"/>
    <n v="29.95"/>
    <n v="6"/>
    <n v="0.26"/>
    <n v="5.24"/>
    <x v="2"/>
    <x v="3"/>
    <x v="11"/>
    <x v="1"/>
    <x v="662"/>
    <d v="2022-07-03T00:00:00"/>
    <x v="2"/>
    <x v="9"/>
    <n v="6"/>
  </r>
  <r>
    <n v="1045"/>
    <s v="Kayla Owens"/>
    <s v="Standard Class"/>
    <x v="4"/>
    <n v="94.35"/>
    <n v="10"/>
    <n v="0.39"/>
    <n v="3.7"/>
    <x v="1"/>
    <x v="2"/>
    <x v="3"/>
    <x v="2"/>
    <x v="156"/>
    <d v="2022-04-24T00:00:00"/>
    <x v="2"/>
    <x v="4"/>
    <n v="4"/>
  </r>
  <r>
    <n v="1046"/>
    <s v="Jasmine Johnson"/>
    <s v="First Class"/>
    <x v="5"/>
    <n v="288.38"/>
    <n v="9"/>
    <n v="0.2"/>
    <n v="57.58"/>
    <x v="0"/>
    <x v="0"/>
    <x v="2"/>
    <x v="1"/>
    <x v="663"/>
    <d v="2023-04-01T00:00:00"/>
    <x v="1"/>
    <x v="4"/>
    <n v="3"/>
  </r>
  <r>
    <n v="1047"/>
    <s v="Shari Phillips"/>
    <s v="Second Class"/>
    <x v="6"/>
    <n v="370.55"/>
    <n v="4"/>
    <n v="0.41"/>
    <n v="13.45"/>
    <x v="2"/>
    <x v="3"/>
    <x v="7"/>
    <x v="0"/>
    <x v="148"/>
    <d v="2024-02-25T00:00:00"/>
    <x v="0"/>
    <x v="11"/>
    <n v="6"/>
  </r>
  <r>
    <n v="1048"/>
    <s v="Kenneth Lewis"/>
    <s v="Second Class"/>
    <x v="4"/>
    <n v="122.65"/>
    <n v="3"/>
    <n v="0.46"/>
    <n v="4.2699999999999996"/>
    <x v="0"/>
    <x v="0"/>
    <x v="0"/>
    <x v="0"/>
    <x v="127"/>
    <d v="2024-10-21T00:00:00"/>
    <x v="0"/>
    <x v="6"/>
    <n v="8"/>
  </r>
  <r>
    <n v="1049"/>
    <s v="Tiffany Aguilar"/>
    <s v="Same Day"/>
    <x v="0"/>
    <n v="46.16"/>
    <n v="5"/>
    <n v="0.35"/>
    <n v="6.98"/>
    <x v="2"/>
    <x v="2"/>
    <x v="5"/>
    <x v="2"/>
    <x v="664"/>
    <d v="2023-10-30T00:00:00"/>
    <x v="1"/>
    <x v="10"/>
    <n v="5"/>
  </r>
  <r>
    <n v="1050"/>
    <s v="Mr. Jaime Lyons"/>
    <s v="Second Class"/>
    <x v="1"/>
    <n v="149.69999999999999"/>
    <n v="2"/>
    <n v="0.2"/>
    <n v="32.14"/>
    <x v="1"/>
    <x v="1"/>
    <x v="1"/>
    <x v="0"/>
    <x v="665"/>
    <d v="2023-11-23T00:00:00"/>
    <x v="1"/>
    <x v="0"/>
    <n v="7"/>
  </r>
  <r>
    <n v="1051"/>
    <s v="Michael Williams"/>
    <s v="Second Class"/>
    <x v="7"/>
    <n v="76.89"/>
    <n v="9"/>
    <n v="0.44"/>
    <n v="10.63"/>
    <x v="1"/>
    <x v="3"/>
    <x v="9"/>
    <x v="2"/>
    <x v="104"/>
    <d v="2022-04-04T00:00:00"/>
    <x v="2"/>
    <x v="3"/>
    <n v="10"/>
  </r>
  <r>
    <n v="1052"/>
    <s v="Clinton Mayo"/>
    <s v="First Class"/>
    <x v="0"/>
    <n v="438.21"/>
    <n v="10"/>
    <n v="0.36"/>
    <n v="63.99"/>
    <x v="0"/>
    <x v="3"/>
    <x v="9"/>
    <x v="2"/>
    <x v="30"/>
    <d v="2022-03-03T00:00:00"/>
    <x v="2"/>
    <x v="6"/>
    <n v="10"/>
  </r>
  <r>
    <n v="1053"/>
    <s v="Joel Maldonado"/>
    <s v="First Class"/>
    <x v="9"/>
    <n v="306.66000000000003"/>
    <n v="7"/>
    <n v="0.4"/>
    <n v="15.43"/>
    <x v="1"/>
    <x v="3"/>
    <x v="3"/>
    <x v="2"/>
    <x v="154"/>
    <d v="2023-10-16T00:00:00"/>
    <x v="1"/>
    <x v="4"/>
    <n v="7"/>
  </r>
  <r>
    <n v="1054"/>
    <s v="Shawn King"/>
    <s v="Second Class"/>
    <x v="3"/>
    <n v="425.86"/>
    <n v="8"/>
    <n v="0.21"/>
    <n v="80.040000000000006"/>
    <x v="2"/>
    <x v="3"/>
    <x v="9"/>
    <x v="2"/>
    <x v="666"/>
    <d v="2024-01-02T00:00:00"/>
    <x v="1"/>
    <x v="5"/>
    <n v="6"/>
  </r>
  <r>
    <n v="1055"/>
    <s v="Michael Ramirez"/>
    <s v="First Class"/>
    <x v="2"/>
    <n v="130.34"/>
    <n v="7"/>
    <n v="0.39"/>
    <n v="13.84"/>
    <x v="2"/>
    <x v="2"/>
    <x v="2"/>
    <x v="1"/>
    <x v="125"/>
    <d v="2024-11-05T00:00:00"/>
    <x v="0"/>
    <x v="8"/>
    <n v="1"/>
  </r>
  <r>
    <n v="1056"/>
    <s v="Jeremy Simmons"/>
    <s v="Same Day"/>
    <x v="3"/>
    <n v="286.86"/>
    <n v="1"/>
    <n v="0.05"/>
    <n v="32.29"/>
    <x v="1"/>
    <x v="2"/>
    <x v="9"/>
    <x v="2"/>
    <x v="667"/>
    <d v="2022-06-15T00:00:00"/>
    <x v="2"/>
    <x v="6"/>
    <n v="7"/>
  </r>
  <r>
    <n v="1057"/>
    <s v="James Bowman"/>
    <s v="Same Day"/>
    <x v="9"/>
    <n v="132.43"/>
    <n v="7"/>
    <n v="0.38"/>
    <n v="24.27"/>
    <x v="0"/>
    <x v="2"/>
    <x v="6"/>
    <x v="0"/>
    <x v="668"/>
    <d v="2024-08-03T00:00:00"/>
    <x v="0"/>
    <x v="11"/>
    <n v="8"/>
  </r>
  <r>
    <n v="1058"/>
    <s v="Ronald Frank"/>
    <s v="Standard Class"/>
    <x v="3"/>
    <n v="376.88"/>
    <n v="1"/>
    <n v="0.3"/>
    <n v="29.15"/>
    <x v="1"/>
    <x v="2"/>
    <x v="7"/>
    <x v="0"/>
    <x v="669"/>
    <d v="2024-07-27T00:00:00"/>
    <x v="0"/>
    <x v="4"/>
    <n v="8"/>
  </r>
  <r>
    <n v="1059"/>
    <s v="Jessica Brown"/>
    <s v="Standard Class"/>
    <x v="5"/>
    <n v="310.85000000000002"/>
    <n v="4"/>
    <n v="0.31"/>
    <n v="19.79"/>
    <x v="1"/>
    <x v="0"/>
    <x v="7"/>
    <x v="0"/>
    <x v="14"/>
    <d v="2024-08-31T00:00:00"/>
    <x v="0"/>
    <x v="7"/>
    <n v="3"/>
  </r>
  <r>
    <n v="1060"/>
    <s v="Carrie Young"/>
    <s v="Second Class"/>
    <x v="9"/>
    <n v="319.2"/>
    <n v="2"/>
    <n v="0.24"/>
    <n v="66.88"/>
    <x v="0"/>
    <x v="0"/>
    <x v="11"/>
    <x v="1"/>
    <x v="569"/>
    <d v="2024-02-23T00:00:00"/>
    <x v="0"/>
    <x v="4"/>
    <n v="9"/>
  </r>
  <r>
    <n v="1061"/>
    <s v="Cheryl Horton MD"/>
    <s v="Standard Class"/>
    <x v="1"/>
    <n v="129.88999999999999"/>
    <n v="10"/>
    <n v="0.33"/>
    <n v="14.98"/>
    <x v="2"/>
    <x v="0"/>
    <x v="8"/>
    <x v="2"/>
    <x v="670"/>
    <d v="2024-01-27T00:00:00"/>
    <x v="0"/>
    <x v="4"/>
    <n v="2"/>
  </r>
  <r>
    <n v="1062"/>
    <s v="Rachel Anderson"/>
    <s v="Same Day"/>
    <x v="9"/>
    <n v="475.56"/>
    <n v="6"/>
    <n v="0.4"/>
    <n v="25.42"/>
    <x v="1"/>
    <x v="3"/>
    <x v="11"/>
    <x v="1"/>
    <x v="671"/>
    <d v="2022-02-04T00:00:00"/>
    <x v="2"/>
    <x v="10"/>
    <n v="4"/>
  </r>
  <r>
    <n v="1063"/>
    <s v="Kyle Singh"/>
    <s v="Same Day"/>
    <x v="8"/>
    <n v="161.25"/>
    <n v="10"/>
    <n v="0.09"/>
    <n v="9.4600000000000009"/>
    <x v="0"/>
    <x v="0"/>
    <x v="6"/>
    <x v="0"/>
    <x v="672"/>
    <d v="2023-01-16T00:00:00"/>
    <x v="1"/>
    <x v="8"/>
    <n v="10"/>
  </r>
  <r>
    <n v="1064"/>
    <s v="Amanda Avila"/>
    <s v="Second Class"/>
    <x v="6"/>
    <n v="344.99"/>
    <n v="2"/>
    <n v="0.41"/>
    <n v="60.91"/>
    <x v="2"/>
    <x v="1"/>
    <x v="8"/>
    <x v="2"/>
    <x v="673"/>
    <d v="2024-08-25T00:00:00"/>
    <x v="0"/>
    <x v="5"/>
    <n v="5"/>
  </r>
  <r>
    <n v="1065"/>
    <s v="Robert Mack"/>
    <s v="Second Class"/>
    <x v="9"/>
    <n v="26.15"/>
    <n v="1"/>
    <n v="0.45"/>
    <n v="3.4"/>
    <x v="1"/>
    <x v="1"/>
    <x v="6"/>
    <x v="0"/>
    <x v="309"/>
    <d v="2023-09-12T00:00:00"/>
    <x v="1"/>
    <x v="9"/>
    <n v="8"/>
  </r>
  <r>
    <n v="1066"/>
    <s v="Jodi Rogers"/>
    <s v="First Class"/>
    <x v="5"/>
    <n v="65.67"/>
    <n v="1"/>
    <n v="0.26"/>
    <n v="8.5299999999999994"/>
    <x v="2"/>
    <x v="1"/>
    <x v="3"/>
    <x v="2"/>
    <x v="644"/>
    <d v="2022-03-26T00:00:00"/>
    <x v="2"/>
    <x v="11"/>
    <n v="8"/>
  </r>
  <r>
    <n v="1067"/>
    <s v="Michael Williams"/>
    <s v="Same Day"/>
    <x v="5"/>
    <n v="326.62"/>
    <n v="6"/>
    <n v="0.34"/>
    <n v="47.84"/>
    <x v="0"/>
    <x v="0"/>
    <x v="10"/>
    <x v="1"/>
    <x v="674"/>
    <d v="2022-06-10T00:00:00"/>
    <x v="2"/>
    <x v="3"/>
    <n v="10"/>
  </r>
  <r>
    <n v="1068"/>
    <s v="Charles Bailey"/>
    <s v="First Class"/>
    <x v="9"/>
    <n v="437.41"/>
    <n v="9"/>
    <n v="0.41"/>
    <n v="76.63"/>
    <x v="2"/>
    <x v="3"/>
    <x v="8"/>
    <x v="2"/>
    <x v="675"/>
    <d v="2023-04-10T00:00:00"/>
    <x v="1"/>
    <x v="6"/>
    <n v="9"/>
  </r>
  <r>
    <n v="1069"/>
    <s v="Laura Wilson"/>
    <s v="Second Class"/>
    <x v="2"/>
    <n v="15.95"/>
    <n v="6"/>
    <n v="0.4"/>
    <n v="2.1800000000000002"/>
    <x v="1"/>
    <x v="0"/>
    <x v="10"/>
    <x v="1"/>
    <x v="676"/>
    <d v="2024-07-27T00:00:00"/>
    <x v="0"/>
    <x v="3"/>
    <n v="10"/>
  </r>
  <r>
    <n v="1070"/>
    <s v="Christina Martinez"/>
    <s v="Second Class"/>
    <x v="1"/>
    <n v="269.64"/>
    <n v="5"/>
    <n v="0.38"/>
    <n v="27.27"/>
    <x v="1"/>
    <x v="1"/>
    <x v="5"/>
    <x v="2"/>
    <x v="631"/>
    <d v="2022-03-10T00:00:00"/>
    <x v="2"/>
    <x v="7"/>
    <n v="3"/>
  </r>
  <r>
    <n v="1071"/>
    <s v="Donald Hernandez"/>
    <s v="Same Day"/>
    <x v="0"/>
    <n v="396.71"/>
    <n v="6"/>
    <n v="0.4"/>
    <n v="50.6"/>
    <x v="0"/>
    <x v="2"/>
    <x v="6"/>
    <x v="0"/>
    <x v="7"/>
    <d v="2024-12-20T00:00:00"/>
    <x v="0"/>
    <x v="1"/>
    <n v="8"/>
  </r>
  <r>
    <n v="1072"/>
    <s v="William Suarez"/>
    <s v="Second Class"/>
    <x v="1"/>
    <n v="354.16"/>
    <n v="3"/>
    <n v="0.08"/>
    <n v="59.11"/>
    <x v="1"/>
    <x v="1"/>
    <x v="9"/>
    <x v="2"/>
    <x v="677"/>
    <d v="2023-10-21T00:00:00"/>
    <x v="1"/>
    <x v="6"/>
    <n v="9"/>
  </r>
  <r>
    <n v="1073"/>
    <s v="Sandy Caldwell"/>
    <s v="Same Day"/>
    <x v="8"/>
    <n v="42.05"/>
    <n v="4"/>
    <n v="0.12"/>
    <n v="7.73"/>
    <x v="1"/>
    <x v="3"/>
    <x v="10"/>
    <x v="1"/>
    <x v="678"/>
    <d v="2024-07-11T00:00:00"/>
    <x v="0"/>
    <x v="4"/>
    <n v="6"/>
  </r>
  <r>
    <n v="1074"/>
    <s v="Nicole Dawson"/>
    <s v="Second Class"/>
    <x v="7"/>
    <n v="210.58"/>
    <n v="7"/>
    <n v="7.0000000000000007E-2"/>
    <n v="10.49"/>
    <x v="1"/>
    <x v="1"/>
    <x v="8"/>
    <x v="2"/>
    <x v="679"/>
    <d v="2024-06-06T00:00:00"/>
    <x v="0"/>
    <x v="0"/>
    <n v="1"/>
  </r>
  <r>
    <n v="1075"/>
    <s v="Donna Foster"/>
    <s v="Second Class"/>
    <x v="4"/>
    <n v="195.64"/>
    <n v="1"/>
    <n v="0.48"/>
    <n v="28.72"/>
    <x v="2"/>
    <x v="0"/>
    <x v="6"/>
    <x v="0"/>
    <x v="635"/>
    <d v="2024-12-05T00:00:00"/>
    <x v="0"/>
    <x v="10"/>
    <n v="10"/>
  </r>
  <r>
    <n v="1076"/>
    <s v="Michael Clark"/>
    <s v="Standard Class"/>
    <x v="1"/>
    <n v="437.62"/>
    <n v="8"/>
    <n v="0.27"/>
    <n v="41.53"/>
    <x v="1"/>
    <x v="0"/>
    <x v="0"/>
    <x v="0"/>
    <x v="27"/>
    <d v="2022-05-01T00:00:00"/>
    <x v="2"/>
    <x v="5"/>
    <n v="4"/>
  </r>
  <r>
    <n v="1077"/>
    <s v="Evan Stevenson"/>
    <s v="Same Day"/>
    <x v="1"/>
    <n v="388.16"/>
    <n v="9"/>
    <n v="0.26"/>
    <n v="32.07"/>
    <x v="1"/>
    <x v="3"/>
    <x v="9"/>
    <x v="2"/>
    <x v="363"/>
    <d v="2023-08-06T00:00:00"/>
    <x v="1"/>
    <x v="7"/>
    <n v="2"/>
  </r>
  <r>
    <n v="1078"/>
    <s v="Victor Martinez"/>
    <s v="Same Day"/>
    <x v="6"/>
    <n v="160.59"/>
    <n v="4"/>
    <n v="0.04"/>
    <n v="37.03"/>
    <x v="2"/>
    <x v="2"/>
    <x v="8"/>
    <x v="2"/>
    <x v="280"/>
    <d v="2024-05-24T00:00:00"/>
    <x v="0"/>
    <x v="6"/>
    <n v="1"/>
  </r>
  <r>
    <n v="1079"/>
    <s v="Walter Williams"/>
    <s v="Second Class"/>
    <x v="0"/>
    <n v="41.8"/>
    <n v="3"/>
    <n v="0.36"/>
    <n v="5.83"/>
    <x v="1"/>
    <x v="1"/>
    <x v="5"/>
    <x v="2"/>
    <x v="461"/>
    <d v="2022-10-10T00:00:00"/>
    <x v="2"/>
    <x v="9"/>
    <n v="1"/>
  </r>
  <r>
    <n v="1080"/>
    <s v="Virginia Kelly"/>
    <s v="Second Class"/>
    <x v="2"/>
    <n v="458.39"/>
    <n v="1"/>
    <n v="0.49"/>
    <n v="60.79"/>
    <x v="1"/>
    <x v="2"/>
    <x v="1"/>
    <x v="0"/>
    <x v="600"/>
    <d v="2024-09-07T00:00:00"/>
    <x v="0"/>
    <x v="0"/>
    <n v="6"/>
  </r>
  <r>
    <n v="1081"/>
    <s v="Stephen Henson"/>
    <s v="Second Class"/>
    <x v="9"/>
    <n v="359.04"/>
    <n v="8"/>
    <n v="0.13"/>
    <n v="21.52"/>
    <x v="2"/>
    <x v="3"/>
    <x v="7"/>
    <x v="0"/>
    <x v="36"/>
    <d v="2024-01-26T00:00:00"/>
    <x v="0"/>
    <x v="10"/>
    <n v="5"/>
  </r>
  <r>
    <n v="1082"/>
    <s v="Morgan Turner"/>
    <s v="First Class"/>
    <x v="5"/>
    <n v="486.5"/>
    <n v="6"/>
    <n v="0.25"/>
    <n v="45.83"/>
    <x v="1"/>
    <x v="1"/>
    <x v="7"/>
    <x v="0"/>
    <x v="428"/>
    <d v="2022-10-31T00:00:00"/>
    <x v="2"/>
    <x v="5"/>
    <n v="2"/>
  </r>
  <r>
    <n v="1083"/>
    <s v="Eric Lewis"/>
    <s v="Second Class"/>
    <x v="2"/>
    <n v="179.04"/>
    <n v="9"/>
    <n v="0.42"/>
    <n v="16.61"/>
    <x v="2"/>
    <x v="0"/>
    <x v="5"/>
    <x v="2"/>
    <x v="491"/>
    <d v="2023-08-15T00:00:00"/>
    <x v="1"/>
    <x v="8"/>
    <n v="5"/>
  </r>
  <r>
    <n v="1084"/>
    <s v="Karen Roberts"/>
    <s v="Second Class"/>
    <x v="4"/>
    <n v="216.86"/>
    <n v="2"/>
    <n v="0.28999999999999998"/>
    <n v="41.24"/>
    <x v="2"/>
    <x v="1"/>
    <x v="11"/>
    <x v="1"/>
    <x v="498"/>
    <d v="2023-06-23T00:00:00"/>
    <x v="1"/>
    <x v="0"/>
    <n v="2"/>
  </r>
  <r>
    <n v="1085"/>
    <s v="Jason Rivera"/>
    <s v="Standard Class"/>
    <x v="5"/>
    <n v="139.75"/>
    <n v="9"/>
    <n v="0.15"/>
    <n v="28.83"/>
    <x v="1"/>
    <x v="3"/>
    <x v="0"/>
    <x v="0"/>
    <x v="680"/>
    <d v="2024-12-07T00:00:00"/>
    <x v="0"/>
    <x v="10"/>
    <n v="2"/>
  </r>
  <r>
    <n v="1086"/>
    <s v="Ricky Burns"/>
    <s v="Same Day"/>
    <x v="5"/>
    <n v="26.69"/>
    <n v="10"/>
    <n v="0.16"/>
    <n v="4.18"/>
    <x v="1"/>
    <x v="1"/>
    <x v="0"/>
    <x v="0"/>
    <x v="143"/>
    <d v="2022-11-06T00:00:00"/>
    <x v="2"/>
    <x v="0"/>
    <n v="10"/>
  </r>
  <r>
    <n v="1087"/>
    <s v="Emily Carter"/>
    <s v="First Class"/>
    <x v="4"/>
    <n v="491.73"/>
    <n v="2"/>
    <n v="0.11"/>
    <n v="71.72"/>
    <x v="0"/>
    <x v="1"/>
    <x v="10"/>
    <x v="1"/>
    <x v="300"/>
    <d v="2023-06-21T00:00:00"/>
    <x v="1"/>
    <x v="9"/>
    <n v="1"/>
  </r>
  <r>
    <n v="1088"/>
    <s v="Jason Mcdonald"/>
    <s v="First Class"/>
    <x v="2"/>
    <n v="289.54000000000002"/>
    <n v="10"/>
    <n v="0.45"/>
    <n v="23.39"/>
    <x v="1"/>
    <x v="3"/>
    <x v="6"/>
    <x v="0"/>
    <x v="681"/>
    <d v="2023-03-18T00:00:00"/>
    <x v="1"/>
    <x v="2"/>
    <n v="5"/>
  </r>
  <r>
    <n v="1089"/>
    <s v="Ryan Allen"/>
    <s v="Same Day"/>
    <x v="8"/>
    <n v="237.22"/>
    <n v="9"/>
    <n v="0.32"/>
    <n v="14.78"/>
    <x v="0"/>
    <x v="1"/>
    <x v="2"/>
    <x v="1"/>
    <x v="495"/>
    <d v="2022-07-02T00:00:00"/>
    <x v="2"/>
    <x v="2"/>
    <n v="3"/>
  </r>
  <r>
    <n v="1090"/>
    <s v="Cynthia Jackson"/>
    <s v="Standard Class"/>
    <x v="6"/>
    <n v="8.6"/>
    <n v="4"/>
    <n v="0.49"/>
    <n v="0.4"/>
    <x v="2"/>
    <x v="1"/>
    <x v="11"/>
    <x v="1"/>
    <x v="682"/>
    <d v="2024-11-24T00:00:00"/>
    <x v="0"/>
    <x v="10"/>
    <n v="6"/>
  </r>
  <r>
    <n v="1091"/>
    <s v="Christopher Bryant"/>
    <s v="First Class"/>
    <x v="1"/>
    <n v="255.3"/>
    <n v="2"/>
    <n v="0.38"/>
    <n v="32.71"/>
    <x v="2"/>
    <x v="1"/>
    <x v="1"/>
    <x v="0"/>
    <x v="683"/>
    <d v="2023-04-07T00:00:00"/>
    <x v="1"/>
    <x v="9"/>
    <n v="4"/>
  </r>
  <r>
    <n v="1092"/>
    <s v="Katherine Evans"/>
    <s v="Standard Class"/>
    <x v="1"/>
    <n v="312.64"/>
    <n v="1"/>
    <n v="0.1"/>
    <n v="67.83"/>
    <x v="1"/>
    <x v="0"/>
    <x v="7"/>
    <x v="0"/>
    <x v="331"/>
    <d v="2022-02-02T00:00:00"/>
    <x v="2"/>
    <x v="11"/>
    <n v="7"/>
  </r>
  <r>
    <n v="1093"/>
    <s v="William Hart"/>
    <s v="Second Class"/>
    <x v="4"/>
    <n v="87.64"/>
    <n v="7"/>
    <n v="0.28000000000000003"/>
    <n v="17"/>
    <x v="0"/>
    <x v="3"/>
    <x v="1"/>
    <x v="0"/>
    <x v="684"/>
    <d v="2022-07-09T00:00:00"/>
    <x v="2"/>
    <x v="3"/>
    <n v="2"/>
  </r>
  <r>
    <n v="1094"/>
    <s v="Brian Moore"/>
    <s v="Standard Class"/>
    <x v="0"/>
    <n v="380.47"/>
    <n v="3"/>
    <n v="0.4"/>
    <n v="67.98"/>
    <x v="0"/>
    <x v="0"/>
    <x v="3"/>
    <x v="2"/>
    <x v="413"/>
    <d v="2022-06-30T00:00:00"/>
    <x v="2"/>
    <x v="11"/>
    <n v="4"/>
  </r>
  <r>
    <n v="1095"/>
    <s v="Raymond Bridges"/>
    <s v="Second Class"/>
    <x v="7"/>
    <n v="206.31"/>
    <n v="6"/>
    <n v="0.28999999999999998"/>
    <n v="18.86"/>
    <x v="0"/>
    <x v="2"/>
    <x v="8"/>
    <x v="2"/>
    <x v="662"/>
    <d v="2022-07-03T00:00:00"/>
    <x v="2"/>
    <x v="2"/>
    <n v="6"/>
  </r>
  <r>
    <n v="1096"/>
    <s v="Matthew White"/>
    <s v="Same Day"/>
    <x v="6"/>
    <n v="375.63"/>
    <n v="4"/>
    <n v="0.26"/>
    <n v="25.43"/>
    <x v="2"/>
    <x v="1"/>
    <x v="3"/>
    <x v="2"/>
    <x v="260"/>
    <d v="2022-07-23T00:00:00"/>
    <x v="2"/>
    <x v="3"/>
    <n v="6"/>
  </r>
  <r>
    <n v="1097"/>
    <s v="Kurt Carlson"/>
    <s v="Standard Class"/>
    <x v="4"/>
    <n v="450.78"/>
    <n v="10"/>
    <n v="0.16"/>
    <n v="24.43"/>
    <x v="2"/>
    <x v="3"/>
    <x v="9"/>
    <x v="2"/>
    <x v="685"/>
    <d v="2023-10-13T00:00:00"/>
    <x v="1"/>
    <x v="8"/>
    <n v="6"/>
  </r>
  <r>
    <n v="1098"/>
    <s v="Kevin Parker"/>
    <s v="Same Day"/>
    <x v="4"/>
    <n v="35.4"/>
    <n v="5"/>
    <n v="0.02"/>
    <n v="6.51"/>
    <x v="1"/>
    <x v="3"/>
    <x v="5"/>
    <x v="2"/>
    <x v="533"/>
    <d v="2023-06-14T00:00:00"/>
    <x v="1"/>
    <x v="0"/>
    <n v="2"/>
  </r>
  <r>
    <n v="1099"/>
    <s v="Sherri Ramirez"/>
    <s v="First Class"/>
    <x v="5"/>
    <n v="222.76"/>
    <n v="3"/>
    <n v="0.48"/>
    <n v="22.02"/>
    <x v="2"/>
    <x v="3"/>
    <x v="3"/>
    <x v="2"/>
    <x v="69"/>
    <d v="2022-04-21T00:00:00"/>
    <x v="2"/>
    <x v="4"/>
    <n v="10"/>
  </r>
  <r>
    <n v="1100"/>
    <s v="Kevin Pugh"/>
    <s v="Second Class"/>
    <x v="1"/>
    <n v="10.210000000000001"/>
    <n v="7"/>
    <n v="0.42"/>
    <n v="0.61"/>
    <x v="1"/>
    <x v="1"/>
    <x v="8"/>
    <x v="2"/>
    <x v="686"/>
    <d v="2024-01-13T00:00:00"/>
    <x v="0"/>
    <x v="7"/>
    <n v="6"/>
  </r>
  <r>
    <n v="1101"/>
    <s v="Denise Watson"/>
    <s v="Standard Class"/>
    <x v="8"/>
    <n v="65.260000000000005"/>
    <n v="1"/>
    <n v="0.47"/>
    <n v="6.38"/>
    <x v="1"/>
    <x v="1"/>
    <x v="5"/>
    <x v="2"/>
    <x v="298"/>
    <d v="2024-03-18T00:00:00"/>
    <x v="0"/>
    <x v="4"/>
    <n v="8"/>
  </r>
  <r>
    <n v="1102"/>
    <s v="Steven Aguilar"/>
    <s v="Second Class"/>
    <x v="2"/>
    <n v="58.47"/>
    <n v="9"/>
    <n v="0.28999999999999998"/>
    <n v="7.65"/>
    <x v="0"/>
    <x v="0"/>
    <x v="10"/>
    <x v="1"/>
    <x v="687"/>
    <d v="2023-09-23T00:00:00"/>
    <x v="1"/>
    <x v="4"/>
    <n v="8"/>
  </r>
  <r>
    <n v="1103"/>
    <s v="Eric Smith"/>
    <s v="Standard Class"/>
    <x v="5"/>
    <n v="438.35"/>
    <n v="4"/>
    <n v="7.0000000000000007E-2"/>
    <n v="101.39"/>
    <x v="1"/>
    <x v="3"/>
    <x v="10"/>
    <x v="1"/>
    <x v="266"/>
    <d v="2023-05-27T00:00:00"/>
    <x v="1"/>
    <x v="9"/>
    <n v="5"/>
  </r>
  <r>
    <n v="1104"/>
    <s v="Juan Hoffman"/>
    <s v="Second Class"/>
    <x v="2"/>
    <n v="382.59"/>
    <n v="4"/>
    <n v="0.45"/>
    <n v="18.600000000000001"/>
    <x v="0"/>
    <x v="1"/>
    <x v="2"/>
    <x v="1"/>
    <x v="568"/>
    <d v="2022-08-22T00:00:00"/>
    <x v="2"/>
    <x v="0"/>
    <n v="10"/>
  </r>
  <r>
    <n v="1105"/>
    <s v="Taylor Leblanc"/>
    <s v="Standard Class"/>
    <x v="8"/>
    <n v="140.24"/>
    <n v="5"/>
    <n v="0.18"/>
    <n v="12.83"/>
    <x v="1"/>
    <x v="2"/>
    <x v="2"/>
    <x v="1"/>
    <x v="191"/>
    <d v="2023-12-25T00:00:00"/>
    <x v="1"/>
    <x v="4"/>
    <n v="2"/>
  </r>
  <r>
    <n v="1106"/>
    <s v="Stacy Boyer"/>
    <s v="Standard Class"/>
    <x v="6"/>
    <n v="11.74"/>
    <n v="3"/>
    <n v="0.49"/>
    <n v="0.49"/>
    <x v="0"/>
    <x v="2"/>
    <x v="6"/>
    <x v="0"/>
    <x v="553"/>
    <d v="2022-05-22T00:00:00"/>
    <x v="2"/>
    <x v="3"/>
    <n v="10"/>
  </r>
  <r>
    <n v="1107"/>
    <s v="Misty Frost"/>
    <s v="Standard Class"/>
    <x v="1"/>
    <n v="362.7"/>
    <n v="10"/>
    <n v="0.24"/>
    <n v="55.08"/>
    <x v="0"/>
    <x v="3"/>
    <x v="4"/>
    <x v="1"/>
    <x v="688"/>
    <d v="2022-04-28T00:00:00"/>
    <x v="2"/>
    <x v="6"/>
    <n v="2"/>
  </r>
  <r>
    <n v="1108"/>
    <s v="James Mcdowell"/>
    <s v="Same Day"/>
    <x v="4"/>
    <n v="386.54"/>
    <n v="8"/>
    <n v="0.28000000000000003"/>
    <n v="20.89"/>
    <x v="1"/>
    <x v="1"/>
    <x v="3"/>
    <x v="2"/>
    <x v="689"/>
    <d v="2022-02-13T00:00:00"/>
    <x v="2"/>
    <x v="10"/>
    <n v="2"/>
  </r>
  <r>
    <n v="1109"/>
    <s v="Amanda Rivera"/>
    <s v="Same Day"/>
    <x v="6"/>
    <n v="310.75"/>
    <n v="9"/>
    <n v="0.21"/>
    <n v="71.59"/>
    <x v="1"/>
    <x v="2"/>
    <x v="6"/>
    <x v="0"/>
    <x v="690"/>
    <d v="2023-05-06T00:00:00"/>
    <x v="1"/>
    <x v="4"/>
    <n v="5"/>
  </r>
  <r>
    <n v="1110"/>
    <s v="Paige Murray"/>
    <s v="Same Day"/>
    <x v="3"/>
    <n v="25.09"/>
    <n v="9"/>
    <n v="0.35"/>
    <n v="4.84"/>
    <x v="2"/>
    <x v="2"/>
    <x v="8"/>
    <x v="2"/>
    <x v="576"/>
    <d v="2023-08-24T00:00:00"/>
    <x v="1"/>
    <x v="0"/>
    <n v="1"/>
  </r>
  <r>
    <n v="1111"/>
    <s v="Rachel Edwards"/>
    <s v="Second Class"/>
    <x v="6"/>
    <n v="381.65"/>
    <n v="3"/>
    <n v="0.38"/>
    <n v="20.82"/>
    <x v="0"/>
    <x v="2"/>
    <x v="10"/>
    <x v="1"/>
    <x v="571"/>
    <d v="2022-03-08T00:00:00"/>
    <x v="2"/>
    <x v="5"/>
    <n v="10"/>
  </r>
  <r>
    <n v="1112"/>
    <s v="Joe Shepard"/>
    <s v="Second Class"/>
    <x v="0"/>
    <n v="103.74"/>
    <n v="10"/>
    <n v="0.47"/>
    <n v="5.49"/>
    <x v="2"/>
    <x v="1"/>
    <x v="11"/>
    <x v="1"/>
    <x v="418"/>
    <d v="2023-04-30T00:00:00"/>
    <x v="1"/>
    <x v="1"/>
    <n v="10"/>
  </r>
  <r>
    <n v="1113"/>
    <s v="Thomas Wilson"/>
    <s v="Standard Class"/>
    <x v="1"/>
    <n v="182.29"/>
    <n v="3"/>
    <n v="7.0000000000000007E-2"/>
    <n v="13.19"/>
    <x v="0"/>
    <x v="0"/>
    <x v="5"/>
    <x v="2"/>
    <x v="499"/>
    <d v="2024-09-22T00:00:00"/>
    <x v="0"/>
    <x v="8"/>
    <n v="3"/>
  </r>
  <r>
    <n v="1114"/>
    <s v="Logan Keith"/>
    <s v="Same Day"/>
    <x v="6"/>
    <n v="176.11"/>
    <n v="9"/>
    <n v="0.22"/>
    <n v="10.26"/>
    <x v="1"/>
    <x v="2"/>
    <x v="8"/>
    <x v="2"/>
    <x v="304"/>
    <d v="2024-03-03T00:00:00"/>
    <x v="0"/>
    <x v="1"/>
    <n v="4"/>
  </r>
  <r>
    <n v="1115"/>
    <s v="Henry Bailey"/>
    <s v="Same Day"/>
    <x v="5"/>
    <n v="99.04"/>
    <n v="3"/>
    <n v="0.28999999999999998"/>
    <n v="20.66"/>
    <x v="2"/>
    <x v="3"/>
    <x v="3"/>
    <x v="2"/>
    <x v="583"/>
    <d v="2023-12-24T00:00:00"/>
    <x v="1"/>
    <x v="1"/>
    <n v="2"/>
  </r>
  <r>
    <n v="1116"/>
    <s v="Michelle Douglas"/>
    <s v="Second Class"/>
    <x v="2"/>
    <n v="34.44"/>
    <n v="8"/>
    <n v="0.37"/>
    <n v="6.32"/>
    <x v="2"/>
    <x v="1"/>
    <x v="4"/>
    <x v="1"/>
    <x v="550"/>
    <d v="2023-05-11T00:00:00"/>
    <x v="1"/>
    <x v="3"/>
    <n v="2"/>
  </r>
  <r>
    <n v="1117"/>
    <s v="Angela Bailey"/>
    <s v="First Class"/>
    <x v="1"/>
    <n v="86.67"/>
    <n v="2"/>
    <n v="0.04"/>
    <n v="4.38"/>
    <x v="0"/>
    <x v="0"/>
    <x v="10"/>
    <x v="1"/>
    <x v="364"/>
    <d v="2023-09-22T00:00:00"/>
    <x v="1"/>
    <x v="2"/>
    <n v="8"/>
  </r>
  <r>
    <n v="1118"/>
    <s v="Thomas Vasquez"/>
    <s v="Standard Class"/>
    <x v="7"/>
    <n v="147.11000000000001"/>
    <n v="1"/>
    <n v="0.36"/>
    <n v="19.28"/>
    <x v="1"/>
    <x v="1"/>
    <x v="5"/>
    <x v="2"/>
    <x v="153"/>
    <d v="2024-05-18T00:00:00"/>
    <x v="0"/>
    <x v="6"/>
    <n v="2"/>
  </r>
  <r>
    <n v="1119"/>
    <s v="Katrina Wilson"/>
    <s v="Standard Class"/>
    <x v="8"/>
    <n v="49.37"/>
    <n v="6"/>
    <n v="0.27"/>
    <n v="3.99"/>
    <x v="2"/>
    <x v="3"/>
    <x v="7"/>
    <x v="0"/>
    <x v="691"/>
    <d v="2023-12-08T00:00:00"/>
    <x v="1"/>
    <x v="2"/>
    <n v="7"/>
  </r>
  <r>
    <n v="1120"/>
    <s v="Travis Townsend"/>
    <s v="First Class"/>
    <x v="4"/>
    <n v="229.19"/>
    <n v="7"/>
    <n v="0.43"/>
    <n v="12.26"/>
    <x v="1"/>
    <x v="2"/>
    <x v="6"/>
    <x v="0"/>
    <x v="606"/>
    <d v="2023-03-14T00:00:00"/>
    <x v="1"/>
    <x v="8"/>
    <n v="10"/>
  </r>
  <r>
    <n v="1121"/>
    <s v="Joshua Greene"/>
    <s v="Second Class"/>
    <x v="7"/>
    <n v="46.03"/>
    <n v="6"/>
    <n v="0.37"/>
    <n v="7"/>
    <x v="2"/>
    <x v="2"/>
    <x v="1"/>
    <x v="0"/>
    <x v="500"/>
    <d v="2023-05-09T00:00:00"/>
    <x v="1"/>
    <x v="8"/>
    <n v="4"/>
  </r>
  <r>
    <n v="1122"/>
    <s v="David Gomez"/>
    <s v="Same Day"/>
    <x v="9"/>
    <n v="252.55"/>
    <n v="5"/>
    <n v="0.06"/>
    <n v="32.96"/>
    <x v="2"/>
    <x v="1"/>
    <x v="10"/>
    <x v="1"/>
    <x v="692"/>
    <d v="2022-05-06T00:00:00"/>
    <x v="2"/>
    <x v="10"/>
    <n v="3"/>
  </r>
  <r>
    <n v="1123"/>
    <s v="Kenneth Velasquez"/>
    <s v="Standard Class"/>
    <x v="1"/>
    <n v="203.59"/>
    <n v="10"/>
    <n v="0.08"/>
    <n v="16.68"/>
    <x v="1"/>
    <x v="0"/>
    <x v="8"/>
    <x v="2"/>
    <x v="693"/>
    <d v="2024-09-27T00:00:00"/>
    <x v="0"/>
    <x v="10"/>
    <n v="3"/>
  </r>
  <r>
    <n v="1124"/>
    <s v="Joseph Phillips"/>
    <s v="Standard Class"/>
    <x v="4"/>
    <n v="5.97"/>
    <n v="3"/>
    <n v="0.21"/>
    <n v="1.34"/>
    <x v="0"/>
    <x v="1"/>
    <x v="5"/>
    <x v="2"/>
    <x v="166"/>
    <d v="2023-05-02T00:00:00"/>
    <x v="1"/>
    <x v="9"/>
    <n v="2"/>
  </r>
  <r>
    <n v="1125"/>
    <s v="Mary Williams"/>
    <s v="Same Day"/>
    <x v="1"/>
    <n v="23.94"/>
    <n v="3"/>
    <n v="0.42"/>
    <n v="2.27"/>
    <x v="1"/>
    <x v="3"/>
    <x v="10"/>
    <x v="1"/>
    <x v="571"/>
    <d v="2022-03-08T00:00:00"/>
    <x v="2"/>
    <x v="2"/>
    <n v="10"/>
  </r>
  <r>
    <n v="1126"/>
    <s v="Robert Conner"/>
    <s v="Same Day"/>
    <x v="7"/>
    <n v="184.1"/>
    <n v="2"/>
    <n v="0.36"/>
    <n v="7.23"/>
    <x v="0"/>
    <x v="3"/>
    <x v="1"/>
    <x v="0"/>
    <x v="415"/>
    <d v="2022-04-02T00:00:00"/>
    <x v="2"/>
    <x v="3"/>
    <n v="9"/>
  </r>
  <r>
    <n v="1127"/>
    <s v="Teresa Reeves"/>
    <s v="Standard Class"/>
    <x v="1"/>
    <n v="164.91"/>
    <n v="4"/>
    <n v="7.0000000000000007E-2"/>
    <n v="36.119999999999997"/>
    <x v="2"/>
    <x v="0"/>
    <x v="1"/>
    <x v="0"/>
    <x v="498"/>
    <d v="2023-06-26T00:00:00"/>
    <x v="1"/>
    <x v="4"/>
    <n v="5"/>
  </r>
  <r>
    <n v="1128"/>
    <s v="Jonathon Smith"/>
    <s v="Same Day"/>
    <x v="4"/>
    <n v="254.02"/>
    <n v="3"/>
    <n v="0.17"/>
    <n v="29.7"/>
    <x v="1"/>
    <x v="0"/>
    <x v="1"/>
    <x v="0"/>
    <x v="694"/>
    <d v="2023-11-25T00:00:00"/>
    <x v="1"/>
    <x v="8"/>
    <n v="6"/>
  </r>
  <r>
    <n v="1129"/>
    <s v="Daniel Coleman"/>
    <s v="Second Class"/>
    <x v="8"/>
    <n v="288.24"/>
    <n v="8"/>
    <n v="0.3"/>
    <n v="48.5"/>
    <x v="2"/>
    <x v="2"/>
    <x v="2"/>
    <x v="1"/>
    <x v="695"/>
    <d v="2024-03-31T00:00:00"/>
    <x v="0"/>
    <x v="9"/>
    <n v="10"/>
  </r>
  <r>
    <n v="1130"/>
    <s v="Dr. Wendy Chandler DDS"/>
    <s v="Same Day"/>
    <x v="3"/>
    <n v="5.85"/>
    <n v="9"/>
    <n v="0.31"/>
    <n v="0.73"/>
    <x v="0"/>
    <x v="2"/>
    <x v="3"/>
    <x v="2"/>
    <x v="696"/>
    <d v="2023-07-17T00:00:00"/>
    <x v="1"/>
    <x v="8"/>
    <n v="5"/>
  </r>
  <r>
    <n v="1131"/>
    <s v="John Ingram"/>
    <s v="First Class"/>
    <x v="5"/>
    <n v="456.24"/>
    <n v="3"/>
    <n v="0.22"/>
    <n v="89.34"/>
    <x v="1"/>
    <x v="2"/>
    <x v="8"/>
    <x v="2"/>
    <x v="250"/>
    <d v="2023-08-22T00:00:00"/>
    <x v="1"/>
    <x v="0"/>
    <n v="2"/>
  </r>
  <r>
    <n v="1132"/>
    <s v="Katherine Ross"/>
    <s v="First Class"/>
    <x v="7"/>
    <n v="404.13"/>
    <n v="7"/>
    <n v="0.21"/>
    <n v="61.92"/>
    <x v="1"/>
    <x v="3"/>
    <x v="0"/>
    <x v="0"/>
    <x v="697"/>
    <d v="2022-07-02T00:00:00"/>
    <x v="2"/>
    <x v="4"/>
    <n v="8"/>
  </r>
  <r>
    <n v="1133"/>
    <s v="Angel Vargas"/>
    <s v="First Class"/>
    <x v="3"/>
    <n v="294.55"/>
    <n v="9"/>
    <n v="0.34"/>
    <n v="48.95"/>
    <x v="0"/>
    <x v="1"/>
    <x v="0"/>
    <x v="0"/>
    <x v="698"/>
    <d v="2022-03-13T00:00:00"/>
    <x v="2"/>
    <x v="8"/>
    <n v="3"/>
  </r>
  <r>
    <n v="1134"/>
    <s v="Lindsay Lynch"/>
    <s v="Same Day"/>
    <x v="8"/>
    <n v="178.83"/>
    <n v="1"/>
    <n v="0.46"/>
    <n v="6.58"/>
    <x v="1"/>
    <x v="1"/>
    <x v="8"/>
    <x v="2"/>
    <x v="635"/>
    <d v="2024-12-05T00:00:00"/>
    <x v="0"/>
    <x v="10"/>
    <n v="10"/>
  </r>
  <r>
    <n v="1135"/>
    <s v="Jennifer Gomez"/>
    <s v="Same Day"/>
    <x v="0"/>
    <n v="98.77"/>
    <n v="6"/>
    <n v="0.44"/>
    <n v="8.17"/>
    <x v="1"/>
    <x v="0"/>
    <x v="9"/>
    <x v="2"/>
    <x v="699"/>
    <d v="2022-01-21T00:00:00"/>
    <x v="2"/>
    <x v="11"/>
    <n v="9"/>
  </r>
  <r>
    <n v="1136"/>
    <s v="Toni Brown"/>
    <s v="Standard Class"/>
    <x v="2"/>
    <n v="31.4"/>
    <n v="2"/>
    <n v="0.06"/>
    <n v="8.57"/>
    <x v="0"/>
    <x v="2"/>
    <x v="11"/>
    <x v="1"/>
    <x v="43"/>
    <d v="2024-03-13T00:00:00"/>
    <x v="0"/>
    <x v="3"/>
    <n v="8"/>
  </r>
  <r>
    <n v="1137"/>
    <s v="Sarah Navarro"/>
    <s v="Same Day"/>
    <x v="4"/>
    <n v="217.99"/>
    <n v="2"/>
    <n v="0.36"/>
    <n v="30.45"/>
    <x v="1"/>
    <x v="2"/>
    <x v="7"/>
    <x v="0"/>
    <x v="700"/>
    <d v="2022-09-13T00:00:00"/>
    <x v="2"/>
    <x v="11"/>
    <n v="8"/>
  </r>
  <r>
    <n v="1138"/>
    <s v="Katie Rivera"/>
    <s v="First Class"/>
    <x v="2"/>
    <n v="19.07"/>
    <n v="6"/>
    <n v="0.45"/>
    <n v="1.52"/>
    <x v="1"/>
    <x v="3"/>
    <x v="3"/>
    <x v="2"/>
    <x v="472"/>
    <d v="2022-06-12T00:00:00"/>
    <x v="2"/>
    <x v="6"/>
    <n v="6"/>
  </r>
  <r>
    <n v="1139"/>
    <s v="Bianca Townsend"/>
    <s v="First Class"/>
    <x v="6"/>
    <n v="34.26"/>
    <n v="10"/>
    <n v="0.42"/>
    <n v="4.4400000000000004"/>
    <x v="2"/>
    <x v="2"/>
    <x v="0"/>
    <x v="0"/>
    <x v="269"/>
    <d v="2023-02-12T00:00:00"/>
    <x v="1"/>
    <x v="1"/>
    <n v="9"/>
  </r>
  <r>
    <n v="1140"/>
    <s v="Ashley Donaldson"/>
    <s v="Same Day"/>
    <x v="3"/>
    <n v="223.08"/>
    <n v="6"/>
    <n v="0.4"/>
    <n v="10.24"/>
    <x v="0"/>
    <x v="1"/>
    <x v="1"/>
    <x v="0"/>
    <x v="578"/>
    <d v="2022-01-17T00:00:00"/>
    <x v="2"/>
    <x v="4"/>
    <n v="6"/>
  </r>
  <r>
    <n v="1141"/>
    <s v="Robert Adams"/>
    <s v="First Class"/>
    <x v="7"/>
    <n v="289.11"/>
    <n v="10"/>
    <n v="0.34"/>
    <n v="16.52"/>
    <x v="0"/>
    <x v="0"/>
    <x v="2"/>
    <x v="1"/>
    <x v="697"/>
    <d v="2022-07-03T00:00:00"/>
    <x v="2"/>
    <x v="7"/>
    <n v="9"/>
  </r>
  <r>
    <n v="1142"/>
    <s v="Kevin Li"/>
    <s v="Second Class"/>
    <x v="6"/>
    <n v="12.34"/>
    <n v="10"/>
    <n v="0.16"/>
    <n v="0.97"/>
    <x v="0"/>
    <x v="1"/>
    <x v="7"/>
    <x v="0"/>
    <x v="701"/>
    <d v="2022-07-31T00:00:00"/>
    <x v="2"/>
    <x v="6"/>
    <n v="4"/>
  </r>
  <r>
    <n v="1143"/>
    <s v="Sarah Weiss"/>
    <s v="First Class"/>
    <x v="1"/>
    <n v="478.76"/>
    <n v="10"/>
    <n v="0.5"/>
    <n v="30.95"/>
    <x v="1"/>
    <x v="1"/>
    <x v="1"/>
    <x v="0"/>
    <x v="403"/>
    <d v="2023-02-18T00:00:00"/>
    <x v="1"/>
    <x v="7"/>
    <n v="10"/>
  </r>
  <r>
    <n v="1144"/>
    <s v="Robert Hess"/>
    <s v="First Class"/>
    <x v="1"/>
    <n v="321.44"/>
    <n v="4"/>
    <n v="0.48"/>
    <n v="18.43"/>
    <x v="2"/>
    <x v="3"/>
    <x v="6"/>
    <x v="0"/>
    <x v="600"/>
    <d v="2024-09-02T00:00:00"/>
    <x v="0"/>
    <x v="0"/>
    <n v="1"/>
  </r>
  <r>
    <n v="1145"/>
    <s v="Meagan Brown"/>
    <s v="Standard Class"/>
    <x v="2"/>
    <n v="165.36"/>
    <n v="4"/>
    <n v="0.46"/>
    <n v="23.76"/>
    <x v="2"/>
    <x v="2"/>
    <x v="3"/>
    <x v="2"/>
    <x v="620"/>
    <d v="2023-09-06T00:00:00"/>
    <x v="1"/>
    <x v="1"/>
    <n v="1"/>
  </r>
  <r>
    <n v="1146"/>
    <s v="Jason Weaver"/>
    <s v="Standard Class"/>
    <x v="4"/>
    <n v="349.42"/>
    <n v="5"/>
    <n v="0.28999999999999998"/>
    <n v="35.54"/>
    <x v="0"/>
    <x v="3"/>
    <x v="4"/>
    <x v="1"/>
    <x v="92"/>
    <d v="2023-02-06T00:00:00"/>
    <x v="1"/>
    <x v="11"/>
    <n v="7"/>
  </r>
  <r>
    <n v="1147"/>
    <s v="Katherine Fry"/>
    <s v="First Class"/>
    <x v="3"/>
    <n v="484.08"/>
    <n v="8"/>
    <n v="0.06"/>
    <n v="109.09"/>
    <x v="0"/>
    <x v="3"/>
    <x v="3"/>
    <x v="2"/>
    <x v="438"/>
    <d v="2022-12-07T00:00:00"/>
    <x v="2"/>
    <x v="7"/>
    <n v="8"/>
  </r>
  <r>
    <n v="1148"/>
    <s v="Tyler Wilkerson"/>
    <s v="Second Class"/>
    <x v="3"/>
    <n v="313.66000000000003"/>
    <n v="2"/>
    <n v="0.22"/>
    <n v="55.61"/>
    <x v="0"/>
    <x v="0"/>
    <x v="4"/>
    <x v="1"/>
    <x v="95"/>
    <d v="2022-12-21T00:00:00"/>
    <x v="2"/>
    <x v="10"/>
    <n v="8"/>
  </r>
  <r>
    <n v="1149"/>
    <s v="Anthony Owens"/>
    <s v="Same Day"/>
    <x v="2"/>
    <n v="221.72"/>
    <n v="2"/>
    <n v="7.0000000000000007E-2"/>
    <n v="51.32"/>
    <x v="1"/>
    <x v="1"/>
    <x v="1"/>
    <x v="0"/>
    <x v="224"/>
    <d v="2022-09-06T00:00:00"/>
    <x v="2"/>
    <x v="4"/>
    <n v="8"/>
  </r>
  <r>
    <n v="1150"/>
    <s v="Melanie Leon"/>
    <s v="First Class"/>
    <x v="7"/>
    <n v="238.86"/>
    <n v="2"/>
    <n v="0.46"/>
    <n v="33.65"/>
    <x v="1"/>
    <x v="3"/>
    <x v="0"/>
    <x v="0"/>
    <x v="702"/>
    <d v="2024-12-28T00:00:00"/>
    <x v="0"/>
    <x v="3"/>
    <n v="4"/>
  </r>
  <r>
    <n v="1151"/>
    <s v="David Bailey"/>
    <s v="Same Day"/>
    <x v="8"/>
    <n v="221.33"/>
    <n v="6"/>
    <n v="0.12"/>
    <n v="55.75"/>
    <x v="1"/>
    <x v="2"/>
    <x v="3"/>
    <x v="2"/>
    <x v="555"/>
    <d v="2024-03-20T00:00:00"/>
    <x v="0"/>
    <x v="0"/>
    <n v="1"/>
  </r>
  <r>
    <n v="1152"/>
    <s v="Ernest Farrell"/>
    <s v="Same Day"/>
    <x v="7"/>
    <n v="349.12"/>
    <n v="4"/>
    <n v="0.22"/>
    <n v="74.260000000000005"/>
    <x v="1"/>
    <x v="3"/>
    <x v="5"/>
    <x v="2"/>
    <x v="703"/>
    <d v="2023-01-20T00:00:00"/>
    <x v="1"/>
    <x v="8"/>
    <n v="1"/>
  </r>
  <r>
    <n v="1153"/>
    <s v="Alexandra Garcia"/>
    <s v="Same Day"/>
    <x v="4"/>
    <n v="429"/>
    <n v="9"/>
    <n v="0.44"/>
    <n v="16.48"/>
    <x v="1"/>
    <x v="1"/>
    <x v="9"/>
    <x v="2"/>
    <x v="704"/>
    <d v="2024-01-12T00:00:00"/>
    <x v="0"/>
    <x v="7"/>
    <n v="6"/>
  </r>
  <r>
    <n v="1154"/>
    <s v="Tom Taylor"/>
    <s v="Standard Class"/>
    <x v="5"/>
    <n v="128.36000000000001"/>
    <n v="9"/>
    <n v="0.43"/>
    <n v="9.34"/>
    <x v="2"/>
    <x v="1"/>
    <x v="6"/>
    <x v="0"/>
    <x v="87"/>
    <d v="2024-06-04T00:00:00"/>
    <x v="0"/>
    <x v="7"/>
    <n v="5"/>
  </r>
  <r>
    <n v="1155"/>
    <s v="Stephen Taylor"/>
    <s v="First Class"/>
    <x v="5"/>
    <n v="103.61"/>
    <n v="1"/>
    <n v="0.48"/>
    <n v="10.08"/>
    <x v="1"/>
    <x v="1"/>
    <x v="1"/>
    <x v="0"/>
    <x v="58"/>
    <d v="2023-05-25T00:00:00"/>
    <x v="1"/>
    <x v="5"/>
    <n v="4"/>
  </r>
  <r>
    <n v="1156"/>
    <s v="Richard Wilson"/>
    <s v="Same Day"/>
    <x v="5"/>
    <n v="47.68"/>
    <n v="4"/>
    <n v="0.14000000000000001"/>
    <n v="3.49"/>
    <x v="0"/>
    <x v="1"/>
    <x v="0"/>
    <x v="0"/>
    <x v="705"/>
    <d v="2022-11-07T00:00:00"/>
    <x v="2"/>
    <x v="2"/>
    <n v="4"/>
  </r>
  <r>
    <n v="1157"/>
    <s v="Juan Miller"/>
    <s v="First Class"/>
    <x v="2"/>
    <n v="240.41"/>
    <n v="7"/>
    <n v="0.02"/>
    <n v="52.36"/>
    <x v="0"/>
    <x v="3"/>
    <x v="0"/>
    <x v="0"/>
    <x v="706"/>
    <d v="2022-04-17T00:00:00"/>
    <x v="2"/>
    <x v="3"/>
    <n v="7"/>
  </r>
  <r>
    <n v="1158"/>
    <s v="Lauren Cooper"/>
    <s v="First Class"/>
    <x v="3"/>
    <n v="81.28"/>
    <n v="6"/>
    <n v="0.12"/>
    <n v="15.29"/>
    <x v="1"/>
    <x v="1"/>
    <x v="0"/>
    <x v="0"/>
    <x v="129"/>
    <d v="2024-01-31T00:00:00"/>
    <x v="0"/>
    <x v="11"/>
    <n v="3"/>
  </r>
  <r>
    <n v="1159"/>
    <s v="Justin Torres"/>
    <s v="First Class"/>
    <x v="5"/>
    <n v="34.14"/>
    <n v="7"/>
    <n v="0.14000000000000001"/>
    <n v="7.23"/>
    <x v="2"/>
    <x v="3"/>
    <x v="0"/>
    <x v="0"/>
    <x v="707"/>
    <d v="2024-05-06T00:00:00"/>
    <x v="0"/>
    <x v="2"/>
    <n v="3"/>
  </r>
  <r>
    <n v="1160"/>
    <s v="Tracy Wu"/>
    <s v="First Class"/>
    <x v="2"/>
    <n v="274.52999999999997"/>
    <n v="7"/>
    <n v="0.22"/>
    <n v="61.85"/>
    <x v="2"/>
    <x v="1"/>
    <x v="11"/>
    <x v="1"/>
    <x v="708"/>
    <d v="2022-05-27T00:00:00"/>
    <x v="2"/>
    <x v="9"/>
    <n v="1"/>
  </r>
  <r>
    <n v="1161"/>
    <s v="Gary Morales"/>
    <s v="Second Class"/>
    <x v="0"/>
    <n v="76.150000000000006"/>
    <n v="8"/>
    <n v="0.21"/>
    <n v="5.79"/>
    <x v="1"/>
    <x v="2"/>
    <x v="11"/>
    <x v="1"/>
    <x v="709"/>
    <d v="2022-08-18T00:00:00"/>
    <x v="2"/>
    <x v="11"/>
    <n v="4"/>
  </r>
  <r>
    <n v="1162"/>
    <s v="Kristi Lynn"/>
    <s v="First Class"/>
    <x v="5"/>
    <n v="263.95"/>
    <n v="4"/>
    <n v="0.09"/>
    <n v="60.13"/>
    <x v="0"/>
    <x v="3"/>
    <x v="5"/>
    <x v="2"/>
    <x v="710"/>
    <d v="2024-06-17T00:00:00"/>
    <x v="0"/>
    <x v="10"/>
    <n v="2"/>
  </r>
  <r>
    <n v="1163"/>
    <s v="Jennifer Scott"/>
    <s v="Standard Class"/>
    <x v="3"/>
    <n v="104.11"/>
    <n v="1"/>
    <n v="0.23"/>
    <n v="7.75"/>
    <x v="0"/>
    <x v="1"/>
    <x v="10"/>
    <x v="1"/>
    <x v="711"/>
    <d v="2024-06-25T00:00:00"/>
    <x v="0"/>
    <x v="10"/>
    <n v="6"/>
  </r>
  <r>
    <n v="1164"/>
    <s v="Daniel Hernandez"/>
    <s v="Same Day"/>
    <x v="0"/>
    <n v="168.55"/>
    <n v="6"/>
    <n v="0.35"/>
    <n v="12.28"/>
    <x v="2"/>
    <x v="0"/>
    <x v="6"/>
    <x v="0"/>
    <x v="712"/>
    <d v="2022-08-08T00:00:00"/>
    <x v="2"/>
    <x v="4"/>
    <n v="4"/>
  </r>
  <r>
    <n v="1165"/>
    <s v="Kristen Kim"/>
    <s v="Standard Class"/>
    <x v="4"/>
    <n v="408.01"/>
    <n v="5"/>
    <n v="0.43"/>
    <n v="17.73"/>
    <x v="1"/>
    <x v="3"/>
    <x v="5"/>
    <x v="2"/>
    <x v="713"/>
    <d v="2024-12-23T00:00:00"/>
    <x v="0"/>
    <x v="8"/>
    <n v="2"/>
  </r>
  <r>
    <n v="1166"/>
    <s v="Michael Miller"/>
    <s v="Standard Class"/>
    <x v="4"/>
    <n v="282.86"/>
    <n v="9"/>
    <n v="0.37"/>
    <n v="17.510000000000002"/>
    <x v="0"/>
    <x v="2"/>
    <x v="5"/>
    <x v="2"/>
    <x v="714"/>
    <d v="2022-05-06T00:00:00"/>
    <x v="2"/>
    <x v="2"/>
    <n v="7"/>
  </r>
  <r>
    <n v="1167"/>
    <s v="Paula Macias"/>
    <s v="Standard Class"/>
    <x v="9"/>
    <n v="488.22"/>
    <n v="8"/>
    <n v="0.23"/>
    <n v="69.52"/>
    <x v="0"/>
    <x v="2"/>
    <x v="0"/>
    <x v="0"/>
    <x v="167"/>
    <d v="2023-08-19T00:00:00"/>
    <x v="1"/>
    <x v="5"/>
    <n v="6"/>
  </r>
  <r>
    <n v="1168"/>
    <s v="Christopher Erickson"/>
    <s v="Standard Class"/>
    <x v="3"/>
    <n v="292.86"/>
    <n v="10"/>
    <n v="0.01"/>
    <n v="78.87"/>
    <x v="0"/>
    <x v="1"/>
    <x v="6"/>
    <x v="0"/>
    <x v="715"/>
    <d v="2022-02-19T00:00:00"/>
    <x v="2"/>
    <x v="4"/>
    <n v="10"/>
  </r>
  <r>
    <n v="1169"/>
    <s v="Michael Flores"/>
    <s v="Standard Class"/>
    <x v="1"/>
    <n v="328.75"/>
    <n v="1"/>
    <n v="0.2"/>
    <n v="26.71"/>
    <x v="1"/>
    <x v="3"/>
    <x v="3"/>
    <x v="2"/>
    <x v="557"/>
    <d v="2024-11-04T00:00:00"/>
    <x v="0"/>
    <x v="10"/>
    <n v="4"/>
  </r>
  <r>
    <n v="1170"/>
    <s v="Patricia Patel"/>
    <s v="Standard Class"/>
    <x v="7"/>
    <n v="488"/>
    <n v="2"/>
    <n v="0.19"/>
    <n v="93.75"/>
    <x v="0"/>
    <x v="0"/>
    <x v="0"/>
    <x v="0"/>
    <x v="601"/>
    <d v="2022-05-05T00:00:00"/>
    <x v="2"/>
    <x v="4"/>
    <n v="10"/>
  </r>
  <r>
    <n v="1171"/>
    <s v="Elizabeth White"/>
    <s v="First Class"/>
    <x v="4"/>
    <n v="346.14"/>
    <n v="3"/>
    <n v="0.22"/>
    <n v="33.83"/>
    <x v="0"/>
    <x v="2"/>
    <x v="5"/>
    <x v="2"/>
    <x v="708"/>
    <d v="2022-06-05T00:00:00"/>
    <x v="2"/>
    <x v="6"/>
    <n v="10"/>
  </r>
  <r>
    <n v="1172"/>
    <s v="Megan Burns"/>
    <s v="Second Class"/>
    <x v="8"/>
    <n v="347"/>
    <n v="2"/>
    <n v="0.04"/>
    <n v="18.73"/>
    <x v="0"/>
    <x v="3"/>
    <x v="1"/>
    <x v="0"/>
    <x v="716"/>
    <d v="2022-09-16T00:00:00"/>
    <x v="2"/>
    <x v="6"/>
    <n v="2"/>
  </r>
  <r>
    <n v="1173"/>
    <s v="Kayla Murphy"/>
    <s v="First Class"/>
    <x v="6"/>
    <n v="336.71"/>
    <n v="10"/>
    <n v="0.4"/>
    <n v="33.71"/>
    <x v="2"/>
    <x v="1"/>
    <x v="2"/>
    <x v="1"/>
    <x v="717"/>
    <d v="2022-04-02T00:00:00"/>
    <x v="2"/>
    <x v="2"/>
    <n v="3"/>
  </r>
  <r>
    <n v="1174"/>
    <s v="Michelle White"/>
    <s v="Standard Class"/>
    <x v="1"/>
    <n v="379.44"/>
    <n v="1"/>
    <n v="0.37"/>
    <n v="36.5"/>
    <x v="0"/>
    <x v="2"/>
    <x v="5"/>
    <x v="2"/>
    <x v="718"/>
    <d v="2022-04-28T00:00:00"/>
    <x v="2"/>
    <x v="7"/>
    <n v="9"/>
  </r>
  <r>
    <n v="1175"/>
    <s v="Bryan Knight"/>
    <s v="Same Day"/>
    <x v="6"/>
    <n v="410.37"/>
    <n v="8"/>
    <n v="0.24"/>
    <n v="85.27"/>
    <x v="1"/>
    <x v="0"/>
    <x v="8"/>
    <x v="2"/>
    <x v="670"/>
    <d v="2024-01-28T00:00:00"/>
    <x v="0"/>
    <x v="4"/>
    <n v="3"/>
  </r>
  <r>
    <n v="1176"/>
    <s v="Jeremy Orr"/>
    <s v="First Class"/>
    <x v="0"/>
    <n v="335.21"/>
    <n v="7"/>
    <n v="7.0000000000000007E-2"/>
    <n v="86.42"/>
    <x v="0"/>
    <x v="1"/>
    <x v="7"/>
    <x v="0"/>
    <x v="327"/>
    <d v="2022-12-01T00:00:00"/>
    <x v="2"/>
    <x v="7"/>
    <n v="8"/>
  </r>
  <r>
    <n v="1177"/>
    <s v="Joseph Olsen"/>
    <s v="Second Class"/>
    <x v="7"/>
    <n v="199.91"/>
    <n v="7"/>
    <n v="0.46"/>
    <n v="7.03"/>
    <x v="2"/>
    <x v="3"/>
    <x v="6"/>
    <x v="0"/>
    <x v="109"/>
    <d v="2023-05-06T00:00:00"/>
    <x v="1"/>
    <x v="3"/>
    <n v="7"/>
  </r>
  <r>
    <n v="1178"/>
    <s v="Melody Wu"/>
    <s v="Second Class"/>
    <x v="4"/>
    <n v="90.26"/>
    <n v="9"/>
    <n v="0.2"/>
    <n v="21.16"/>
    <x v="1"/>
    <x v="1"/>
    <x v="3"/>
    <x v="2"/>
    <x v="277"/>
    <d v="2022-05-24T00:00:00"/>
    <x v="2"/>
    <x v="3"/>
    <n v="6"/>
  </r>
  <r>
    <n v="1179"/>
    <s v="Kristin Manning"/>
    <s v="Same Day"/>
    <x v="7"/>
    <n v="446.4"/>
    <n v="8"/>
    <n v="0.34"/>
    <n v="83.07"/>
    <x v="1"/>
    <x v="0"/>
    <x v="6"/>
    <x v="0"/>
    <x v="472"/>
    <d v="2022-06-10T00:00:00"/>
    <x v="2"/>
    <x v="9"/>
    <n v="4"/>
  </r>
  <r>
    <n v="1180"/>
    <s v="Maria Walters"/>
    <s v="Same Day"/>
    <x v="6"/>
    <n v="238.48"/>
    <n v="3"/>
    <n v="0.1"/>
    <n v="27.73"/>
    <x v="1"/>
    <x v="0"/>
    <x v="3"/>
    <x v="2"/>
    <x v="646"/>
    <d v="2023-11-08T00:00:00"/>
    <x v="1"/>
    <x v="11"/>
    <n v="5"/>
  </r>
  <r>
    <n v="1181"/>
    <s v="Gabriel Scott"/>
    <s v="Same Day"/>
    <x v="9"/>
    <n v="197.79"/>
    <n v="6"/>
    <n v="0.44"/>
    <n v="11.26"/>
    <x v="1"/>
    <x v="3"/>
    <x v="9"/>
    <x v="2"/>
    <x v="505"/>
    <d v="2023-06-07T00:00:00"/>
    <x v="1"/>
    <x v="6"/>
    <n v="6"/>
  </r>
  <r>
    <n v="1182"/>
    <s v="Keith Robinson"/>
    <s v="First Class"/>
    <x v="3"/>
    <n v="88.96"/>
    <n v="6"/>
    <n v="0.18"/>
    <n v="15.47"/>
    <x v="0"/>
    <x v="2"/>
    <x v="5"/>
    <x v="2"/>
    <x v="187"/>
    <d v="2022-06-28T00:00:00"/>
    <x v="2"/>
    <x v="7"/>
    <n v="7"/>
  </r>
  <r>
    <n v="1183"/>
    <s v="Joann Ray"/>
    <s v="First Class"/>
    <x v="0"/>
    <n v="61.33"/>
    <n v="3"/>
    <n v="0.47"/>
    <n v="8.11"/>
    <x v="2"/>
    <x v="0"/>
    <x v="6"/>
    <x v="0"/>
    <x v="719"/>
    <d v="2023-06-15T00:00:00"/>
    <x v="1"/>
    <x v="6"/>
    <n v="9"/>
  </r>
  <r>
    <n v="1184"/>
    <s v="Claudia Olsen"/>
    <s v="Same Day"/>
    <x v="9"/>
    <n v="265.52"/>
    <n v="6"/>
    <n v="0.1"/>
    <n v="61.64"/>
    <x v="0"/>
    <x v="3"/>
    <x v="4"/>
    <x v="1"/>
    <x v="329"/>
    <d v="2024-01-12T00:00:00"/>
    <x v="0"/>
    <x v="6"/>
    <n v="7"/>
  </r>
  <r>
    <n v="1185"/>
    <s v="Jeremy Carter"/>
    <s v="Second Class"/>
    <x v="4"/>
    <n v="332.52"/>
    <n v="10"/>
    <n v="0.48"/>
    <n v="31.52"/>
    <x v="2"/>
    <x v="2"/>
    <x v="7"/>
    <x v="0"/>
    <x v="720"/>
    <d v="2024-03-07T00:00:00"/>
    <x v="0"/>
    <x v="2"/>
    <n v="1"/>
  </r>
  <r>
    <n v="1186"/>
    <s v="Justin Espinoza"/>
    <s v="Same Day"/>
    <x v="3"/>
    <n v="155.72"/>
    <n v="10"/>
    <n v="0.49"/>
    <n v="14.88"/>
    <x v="2"/>
    <x v="0"/>
    <x v="11"/>
    <x v="1"/>
    <x v="601"/>
    <d v="2022-05-05T00:00:00"/>
    <x v="2"/>
    <x v="10"/>
    <n v="10"/>
  </r>
  <r>
    <n v="1187"/>
    <s v="Timothy Mitchell"/>
    <s v="Same Day"/>
    <x v="8"/>
    <n v="133.47"/>
    <n v="10"/>
    <n v="0"/>
    <n v="26.85"/>
    <x v="0"/>
    <x v="3"/>
    <x v="6"/>
    <x v="0"/>
    <x v="721"/>
    <d v="2023-08-21T00:00:00"/>
    <x v="1"/>
    <x v="6"/>
    <n v="5"/>
  </r>
  <r>
    <n v="1188"/>
    <s v="Maureen Martin"/>
    <s v="Second Class"/>
    <x v="7"/>
    <n v="48.62"/>
    <n v="8"/>
    <n v="0.08"/>
    <n v="9.84"/>
    <x v="2"/>
    <x v="2"/>
    <x v="7"/>
    <x v="0"/>
    <x v="21"/>
    <d v="2022-10-30T00:00:00"/>
    <x v="2"/>
    <x v="9"/>
    <n v="5"/>
  </r>
  <r>
    <n v="1189"/>
    <s v="Tracy Gilbert"/>
    <s v="Second Class"/>
    <x v="1"/>
    <n v="406.67"/>
    <n v="3"/>
    <n v="0.04"/>
    <n v="31.21"/>
    <x v="1"/>
    <x v="2"/>
    <x v="9"/>
    <x v="2"/>
    <x v="172"/>
    <d v="2023-11-20T00:00:00"/>
    <x v="1"/>
    <x v="8"/>
    <n v="7"/>
  </r>
  <r>
    <n v="1190"/>
    <s v="Jacob Arnold"/>
    <s v="Standard Class"/>
    <x v="2"/>
    <n v="231.96"/>
    <n v="4"/>
    <n v="0.2"/>
    <n v="27.06"/>
    <x v="1"/>
    <x v="0"/>
    <x v="1"/>
    <x v="0"/>
    <x v="190"/>
    <d v="2022-01-08T00:00:00"/>
    <x v="2"/>
    <x v="0"/>
    <n v="1"/>
  </r>
  <r>
    <n v="1191"/>
    <s v="Melissa Hood"/>
    <s v="Second Class"/>
    <x v="0"/>
    <n v="361.03"/>
    <n v="3"/>
    <n v="0.1"/>
    <n v="35.06"/>
    <x v="0"/>
    <x v="2"/>
    <x v="9"/>
    <x v="2"/>
    <x v="722"/>
    <d v="2024-08-26T00:00:00"/>
    <x v="0"/>
    <x v="0"/>
    <n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1095B0-FBD2-496F-9F90-0FB8492407A1}" name="PivotTable7"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28" rowHeaderCaption="order date">
  <location ref="AA1:AC40" firstHeaderRow="0" firstDataRow="1" firstDataCol="1"/>
  <pivotFields count="22">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4">
        <item x="3"/>
        <item x="0"/>
        <item x="1"/>
        <item x="2"/>
      </items>
    </pivotField>
    <pivotField showAll="0" defaultSubtotal="0">
      <items count="12">
        <item x="9"/>
        <item x="0"/>
        <item x="4"/>
        <item x="10"/>
        <item x="6"/>
        <item x="3"/>
        <item x="8"/>
        <item x="1"/>
        <item x="5"/>
        <item x="2"/>
        <item x="7"/>
        <item x="11"/>
      </items>
    </pivotField>
    <pivotField showAll="0" defaultSubtotal="0"/>
    <pivotField numFmtId="164" showAll="0" defaultSubtotal="0">
      <items count="723">
        <item x="103"/>
        <item x="65"/>
        <item x="312"/>
        <item x="190"/>
        <item x="71"/>
        <item x="578"/>
        <item x="699"/>
        <item x="336"/>
        <item x="328"/>
        <item x="180"/>
        <item x="417"/>
        <item x="387"/>
        <item x="32"/>
        <item x="464"/>
        <item x="331"/>
        <item x="496"/>
        <item x="373"/>
        <item x="349"/>
        <item x="671"/>
        <item x="205"/>
        <item x="168"/>
        <item x="39"/>
        <item x="397"/>
        <item x="258"/>
        <item x="427"/>
        <item x="715"/>
        <item x="689"/>
        <item x="446"/>
        <item x="200"/>
        <item x="473"/>
        <item x="456"/>
        <item x="88"/>
        <item x="30"/>
        <item x="513"/>
        <item x="175"/>
        <item x="520"/>
        <item x="468"/>
        <item x="571"/>
        <item x="133"/>
        <item x="631"/>
        <item x="447"/>
        <item x="628"/>
        <item x="698"/>
        <item x="426"/>
        <item x="545"/>
        <item x="216"/>
        <item x="11"/>
        <item x="440"/>
        <item x="644"/>
        <item x="494"/>
        <item x="233"/>
        <item x="177"/>
        <item x="222"/>
        <item x="226"/>
        <item x="415"/>
        <item x="104"/>
        <item x="315"/>
        <item x="362"/>
        <item x="717"/>
        <item x="4"/>
        <item x="365"/>
        <item x="501"/>
        <item x="341"/>
        <item x="396"/>
        <item x="598"/>
        <item x="401"/>
        <item x="706"/>
        <item x="69"/>
        <item x="303"/>
        <item x="492"/>
        <item x="23"/>
        <item x="162"/>
        <item x="718"/>
        <item x="156"/>
        <item x="158"/>
        <item x="660"/>
        <item x="601"/>
        <item x="688"/>
        <item x="27"/>
        <item x="210"/>
        <item x="714"/>
        <item x="207"/>
        <item x="160"/>
        <item x="692"/>
        <item x="561"/>
        <item x="347"/>
        <item x="612"/>
        <item x="307"/>
        <item x="553"/>
        <item x="466"/>
        <item x="335"/>
        <item x="46"/>
        <item x="277"/>
        <item x="291"/>
        <item x="346"/>
        <item x="286"/>
        <item x="381"/>
        <item x="482"/>
        <item x="708"/>
        <item x="16"/>
        <item x="248"/>
        <item x="476"/>
        <item x="674"/>
        <item x="613"/>
        <item x="525"/>
        <item x="10"/>
        <item x="472"/>
        <item x="667"/>
        <item x="84"/>
        <item x="37"/>
        <item x="385"/>
        <item x="38"/>
        <item x="421"/>
        <item x="625"/>
        <item x="227"/>
        <item x="187"/>
        <item x="322"/>
        <item x="697"/>
        <item x="343"/>
        <item x="413"/>
        <item x="662"/>
        <item x="495"/>
        <item x="114"/>
        <item x="301"/>
        <item x="684"/>
        <item x="29"/>
        <item x="370"/>
        <item x="228"/>
        <item x="580"/>
        <item x="115"/>
        <item x="206"/>
        <item x="260"/>
        <item x="251"/>
        <item x="185"/>
        <item x="320"/>
        <item x="701"/>
        <item x="330"/>
        <item x="262"/>
        <item x="632"/>
        <item x="434"/>
        <item x="712"/>
        <item x="123"/>
        <item x="449"/>
        <item x="568"/>
        <item x="709"/>
        <item x="486"/>
        <item x="119"/>
        <item x="295"/>
        <item x="99"/>
        <item x="653"/>
        <item x="57"/>
        <item x="379"/>
        <item x="41"/>
        <item x="199"/>
        <item x="596"/>
        <item x="224"/>
        <item x="282"/>
        <item x="639"/>
        <item x="56"/>
        <item x="350"/>
        <item x="463"/>
        <item x="700"/>
        <item x="240"/>
        <item x="493"/>
        <item x="292"/>
        <item x="716"/>
        <item x="356"/>
        <item x="608"/>
        <item x="591"/>
        <item x="31"/>
        <item x="442"/>
        <item x="455"/>
        <item x="134"/>
        <item x="161"/>
        <item x="178"/>
        <item x="74"/>
        <item x="574"/>
        <item x="459"/>
        <item x="642"/>
        <item x="82"/>
        <item x="165"/>
        <item x="570"/>
        <item x="636"/>
        <item x="25"/>
        <item x="461"/>
        <item x="318"/>
        <item x="271"/>
        <item x="137"/>
        <item x="273"/>
        <item x="595"/>
        <item x="599"/>
        <item x="597"/>
        <item x="247"/>
        <item x="21"/>
        <item x="288"/>
        <item x="143"/>
        <item x="465"/>
        <item x="428"/>
        <item x="649"/>
        <item x="93"/>
        <item x="508"/>
        <item x="211"/>
        <item x="705"/>
        <item x="407"/>
        <item x="366"/>
        <item x="263"/>
        <item x="546"/>
        <item x="163"/>
        <item x="80"/>
        <item x="173"/>
        <item x="375"/>
        <item x="146"/>
        <item x="327"/>
        <item x="438"/>
        <item x="253"/>
        <item x="448"/>
        <item x="17"/>
        <item x="105"/>
        <item x="201"/>
        <item x="457"/>
        <item x="528"/>
        <item x="33"/>
        <item x="85"/>
        <item x="95"/>
        <item x="581"/>
        <item x="624"/>
        <item x="590"/>
        <item x="49"/>
        <item x="614"/>
        <item x="588"/>
        <item x="487"/>
        <item x="579"/>
        <item x="152"/>
        <item x="672"/>
        <item x="374"/>
        <item x="77"/>
        <item x="337"/>
        <item x="484"/>
        <item x="584"/>
        <item x="296"/>
        <item x="516"/>
        <item x="703"/>
        <item x="316"/>
        <item x="390"/>
        <item x="112"/>
        <item x="116"/>
        <item x="319"/>
        <item x="323"/>
        <item x="5"/>
        <item x="422"/>
        <item x="92"/>
        <item x="78"/>
        <item x="97"/>
        <item x="604"/>
        <item x="269"/>
        <item x="344"/>
        <item x="256"/>
        <item x="308"/>
        <item x="403"/>
        <item x="361"/>
        <item x="585"/>
        <item x="96"/>
        <item x="425"/>
        <item x="299"/>
        <item x="121"/>
        <item x="521"/>
        <item x="135"/>
        <item x="559"/>
        <item x="215"/>
        <item x="213"/>
        <item x="586"/>
        <item x="338"/>
        <item x="637"/>
        <item x="9"/>
        <item x="122"/>
        <item x="606"/>
        <item x="651"/>
        <item x="511"/>
        <item x="353"/>
        <item x="34"/>
        <item x="399"/>
        <item x="681"/>
        <item x="268"/>
        <item x="236"/>
        <item x="209"/>
        <item x="311"/>
        <item x="44"/>
        <item x="430"/>
        <item x="357"/>
        <item x="334"/>
        <item x="52"/>
        <item x="63"/>
        <item x="225"/>
        <item x="663"/>
        <item x="35"/>
        <item x="488"/>
        <item x="675"/>
        <item x="641"/>
        <item x="683"/>
        <item x="538"/>
        <item x="503"/>
        <item x="128"/>
        <item x="275"/>
        <item x="147"/>
        <item x="659"/>
        <item x="239"/>
        <item x="89"/>
        <item x="388"/>
        <item x="530"/>
        <item x="340"/>
        <item x="235"/>
        <item x="418"/>
        <item x="454"/>
        <item x="358"/>
        <item x="400"/>
        <item x="563"/>
        <item x="543"/>
        <item x="176"/>
        <item x="483"/>
        <item x="109"/>
        <item x="166"/>
        <item x="690"/>
        <item x="623"/>
        <item x="605"/>
        <item x="500"/>
        <item x="512"/>
        <item x="333"/>
        <item x="550"/>
        <item x="477"/>
        <item x="313"/>
        <item x="398"/>
        <item x="174"/>
        <item x="141"/>
        <item x="489"/>
        <item x="55"/>
        <item x="540"/>
        <item x="58"/>
        <item x="266"/>
        <item x="130"/>
        <item x="189"/>
        <item x="431"/>
        <item x="197"/>
        <item x="159"/>
        <item x="506"/>
        <item x="497"/>
        <item x="505"/>
        <item x="414"/>
        <item x="3"/>
        <item x="719"/>
        <item x="138"/>
        <item x="376"/>
        <item x="524"/>
        <item x="241"/>
        <item x="533"/>
        <item x="352"/>
        <item x="643"/>
        <item x="450"/>
        <item x="339"/>
        <item x="91"/>
        <item x="300"/>
        <item x="498"/>
        <item x="445"/>
        <item x="405"/>
        <item x="517"/>
        <item x="67"/>
        <item x="549"/>
        <item x="391"/>
        <item x="42"/>
        <item x="246"/>
        <item x="19"/>
        <item x="544"/>
        <item x="305"/>
        <item x="696"/>
        <item x="479"/>
        <item x="372"/>
        <item x="220"/>
        <item x="629"/>
        <item x="66"/>
        <item x="151"/>
        <item x="377"/>
        <item x="386"/>
        <item x="281"/>
        <item x="647"/>
        <item x="658"/>
        <item x="60"/>
        <item x="531"/>
        <item x="363"/>
        <item x="526"/>
        <item x="491"/>
        <item x="75"/>
        <item x="167"/>
        <item x="507"/>
        <item x="144"/>
        <item x="721"/>
        <item x="184"/>
        <item x="460"/>
        <item x="24"/>
        <item x="250"/>
        <item x="576"/>
        <item x="655"/>
        <item x="231"/>
        <item x="648"/>
        <item x="383"/>
        <item x="232"/>
        <item x="547"/>
        <item x="289"/>
        <item x="309"/>
        <item x="620"/>
        <item x="314"/>
        <item x="47"/>
        <item x="384"/>
        <item x="615"/>
        <item x="364"/>
        <item x="687"/>
        <item x="419"/>
        <item x="458"/>
        <item x="274"/>
        <item x="626"/>
        <item x="529"/>
        <item x="395"/>
        <item x="272"/>
        <item x="392"/>
        <item x="467"/>
        <item x="194"/>
        <item x="354"/>
        <item x="627"/>
        <item x="685"/>
        <item x="423"/>
        <item x="154"/>
        <item x="677"/>
        <item x="53"/>
        <item x="554"/>
        <item x="310"/>
        <item x="261"/>
        <item x="244"/>
        <item x="255"/>
        <item x="432"/>
        <item x="664"/>
        <item x="169"/>
        <item x="646"/>
        <item x="183"/>
        <item x="441"/>
        <item x="534"/>
        <item x="117"/>
        <item x="192"/>
        <item x="252"/>
        <item x="504"/>
        <item x="172"/>
        <item x="150"/>
        <item x="665"/>
        <item x="645"/>
        <item x="582"/>
        <item x="694"/>
        <item x="359"/>
        <item x="293"/>
        <item x="149"/>
        <item x="242"/>
        <item x="360"/>
        <item x="188"/>
        <item x="433"/>
        <item x="691"/>
        <item x="6"/>
        <item x="369"/>
        <item x="317"/>
        <item x="73"/>
        <item x="290"/>
        <item x="556"/>
        <item x="351"/>
        <item x="435"/>
        <item x="145"/>
        <item x="368"/>
        <item x="411"/>
        <item x="204"/>
        <item x="618"/>
        <item x="583"/>
        <item x="191"/>
        <item x="617"/>
        <item x="666"/>
        <item x="306"/>
        <item x="522"/>
        <item x="654"/>
        <item x="443"/>
        <item x="329"/>
        <item x="704"/>
        <item x="686"/>
        <item x="15"/>
        <item x="436"/>
        <item x="564"/>
        <item x="565"/>
        <item x="36"/>
        <item x="72"/>
        <item x="515"/>
        <item x="670"/>
        <item x="76"/>
        <item x="408"/>
        <item x="129"/>
        <item x="577"/>
        <item x="324"/>
        <item x="179"/>
        <item x="603"/>
        <item x="278"/>
        <item x="420"/>
        <item x="640"/>
        <item x="223"/>
        <item x="182"/>
        <item x="132"/>
        <item x="402"/>
        <item x="569"/>
        <item x="321"/>
        <item x="81"/>
        <item x="539"/>
        <item x="148"/>
        <item x="108"/>
        <item x="380"/>
        <item x="62"/>
        <item x="355"/>
        <item x="304"/>
        <item x="254"/>
        <item x="79"/>
        <item x="107"/>
        <item x="186"/>
        <item x="43"/>
        <item x="720"/>
        <item x="298"/>
        <item x="532"/>
        <item x="259"/>
        <item x="572"/>
        <item x="416"/>
        <item x="249"/>
        <item x="229"/>
        <item x="276"/>
        <item x="555"/>
        <item x="452"/>
        <item x="695"/>
        <item x="633"/>
        <item x="332"/>
        <item x="22"/>
        <item x="20"/>
        <item x="279"/>
        <item x="284"/>
        <item x="12"/>
        <item x="203"/>
        <item x="518"/>
        <item x="562"/>
        <item x="652"/>
        <item x="424"/>
        <item x="118"/>
        <item x="566"/>
        <item x="157"/>
        <item x="609"/>
        <item x="348"/>
        <item x="28"/>
        <item x="50"/>
        <item x="656"/>
        <item x="536"/>
        <item x="325"/>
        <item x="267"/>
        <item x="707"/>
        <item x="535"/>
        <item x="90"/>
        <item x="120"/>
        <item x="101"/>
        <item x="245"/>
        <item x="218"/>
        <item x="126"/>
        <item x="474"/>
        <item x="283"/>
        <item x="153"/>
        <item x="70"/>
        <item x="2"/>
        <item x="280"/>
        <item x="541"/>
        <item x="523"/>
        <item x="469"/>
        <item x="113"/>
        <item x="87"/>
        <item x="551"/>
        <item x="558"/>
        <item x="679"/>
        <item x="270"/>
        <item x="619"/>
        <item x="437"/>
        <item x="110"/>
        <item x="326"/>
        <item x="68"/>
        <item x="142"/>
        <item x="710"/>
        <item x="602"/>
        <item x="198"/>
        <item x="164"/>
        <item x="711"/>
        <item x="453"/>
        <item x="131"/>
        <item x="257"/>
        <item x="1"/>
        <item x="59"/>
        <item x="54"/>
        <item x="371"/>
        <item x="302"/>
        <item x="552"/>
        <item x="678"/>
        <item x="294"/>
        <item x="429"/>
        <item x="650"/>
        <item x="136"/>
        <item x="593"/>
        <item x="542"/>
        <item x="676"/>
        <item x="575"/>
        <item x="669"/>
        <item x="589"/>
        <item x="61"/>
        <item x="83"/>
        <item x="234"/>
        <item x="527"/>
        <item x="668"/>
        <item x="40"/>
        <item x="13"/>
        <item x="102"/>
        <item x="502"/>
        <item x="140"/>
        <item x="51"/>
        <item x="444"/>
        <item x="514"/>
        <item x="519"/>
        <item x="287"/>
        <item x="100"/>
        <item x="475"/>
        <item x="722"/>
        <item x="673"/>
        <item x="382"/>
        <item x="98"/>
        <item x="661"/>
        <item x="560"/>
        <item x="594"/>
        <item x="14"/>
        <item x="548"/>
        <item x="600"/>
        <item x="18"/>
        <item x="208"/>
        <item x="592"/>
        <item x="573"/>
        <item x="480"/>
        <item x="439"/>
        <item x="610"/>
        <item x="510"/>
        <item x="196"/>
        <item x="181"/>
        <item x="139"/>
        <item x="657"/>
        <item x="499"/>
        <item x="202"/>
        <item x="693"/>
        <item x="111"/>
        <item x="567"/>
        <item x="616"/>
        <item x="171"/>
        <item x="481"/>
        <item x="285"/>
        <item x="485"/>
        <item x="238"/>
        <item x="212"/>
        <item x="621"/>
        <item x="155"/>
        <item x="127"/>
        <item x="404"/>
        <item x="537"/>
        <item x="634"/>
        <item x="193"/>
        <item x="265"/>
        <item x="410"/>
        <item x="412"/>
        <item x="64"/>
        <item x="297"/>
        <item x="243"/>
        <item x="219"/>
        <item x="638"/>
        <item x="345"/>
        <item x="557"/>
        <item x="478"/>
        <item x="170"/>
        <item x="125"/>
        <item x="622"/>
        <item x="45"/>
        <item x="214"/>
        <item x="607"/>
        <item x="48"/>
        <item x="406"/>
        <item x="509"/>
        <item x="8"/>
        <item x="682"/>
        <item x="630"/>
        <item x="587"/>
        <item x="462"/>
        <item x="451"/>
        <item x="26"/>
        <item x="635"/>
        <item x="409"/>
        <item x="264"/>
        <item x="471"/>
        <item x="106"/>
        <item x="470"/>
        <item x="230"/>
        <item x="195"/>
        <item x="221"/>
        <item x="393"/>
        <item x="680"/>
        <item x="490"/>
        <item x="389"/>
        <item x="124"/>
        <item x="367"/>
        <item x="7"/>
        <item x="378"/>
        <item x="86"/>
        <item x="713"/>
        <item x="394"/>
        <item x="217"/>
        <item x="702"/>
        <item x="0"/>
        <item x="342"/>
        <item x="237"/>
        <item x="611"/>
        <item x="94"/>
      </items>
    </pivotField>
    <pivotField numFmtId="164" showAll="0" defaultSubtotal="0"/>
    <pivotField showAll="0" defaultSubtotal="0"/>
    <pivotField showAll="0" defaultSubtotal="0"/>
    <pivotField showAll="0" defaultSubtota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5">
        <item x="0"/>
        <item x="1"/>
        <item x="2"/>
        <item x="3"/>
        <item x="4"/>
      </items>
    </pivotField>
    <pivotField dataField="1" subtotalTop="0" dragToRow="0" dragToCol="0" dragToPage="0" showAll="0" defaultSubtotal="0"/>
    <pivotField dataField="1" subtotalTop="0" dragToRow="0" dragToCol="0" dragToPage="0" showAll="0" defaultSubtotal="0"/>
  </pivotFields>
  <rowFields count="2">
    <field x="19"/>
    <field x="17"/>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rowItems>
  <colFields count="1">
    <field x="-2"/>
  </colFields>
  <colItems count="2">
    <i>
      <x/>
    </i>
    <i i="1">
      <x v="1"/>
    </i>
  </colItems>
  <dataFields count="2">
    <dataField name="Sum of positive" fld="20" baseField="0" baseItem="0"/>
    <dataField name="Sum of negative" fld="21" baseField="0" baseItem="0"/>
  </dataFields>
  <formats count="8">
    <format dxfId="211">
      <pivotArea type="all" dataOnly="0" outline="0" fieldPosition="0"/>
    </format>
    <format dxfId="210">
      <pivotArea outline="0" collapsedLevelsAreSubtotals="1" fieldPosition="0"/>
    </format>
    <format dxfId="209">
      <pivotArea field="19" type="button" dataOnly="0" labelOnly="1" outline="0" axis="axisRow" fieldPosition="0"/>
    </format>
    <format dxfId="208">
      <pivotArea dataOnly="0" labelOnly="1" fieldPosition="0">
        <references count="1">
          <reference field="19" count="3">
            <x v="1"/>
            <x v="2"/>
            <x v="3"/>
          </reference>
        </references>
      </pivotArea>
    </format>
    <format dxfId="207">
      <pivotArea dataOnly="0" labelOnly="1" fieldPosition="0">
        <references count="2">
          <reference field="17" count="12">
            <x v="1"/>
            <x v="2"/>
            <x v="3"/>
            <x v="4"/>
            <x v="5"/>
            <x v="6"/>
            <x v="7"/>
            <x v="8"/>
            <x v="9"/>
            <x v="10"/>
            <x v="11"/>
            <x v="12"/>
          </reference>
          <reference field="19" count="1" selected="0">
            <x v="1"/>
          </reference>
        </references>
      </pivotArea>
    </format>
    <format dxfId="206">
      <pivotArea dataOnly="0" labelOnly="1" fieldPosition="0">
        <references count="2">
          <reference field="17" count="12">
            <x v="1"/>
            <x v="2"/>
            <x v="3"/>
            <x v="4"/>
            <x v="5"/>
            <x v="6"/>
            <x v="7"/>
            <x v="8"/>
            <x v="9"/>
            <x v="10"/>
            <x v="11"/>
            <x v="12"/>
          </reference>
          <reference field="19" count="1" selected="0">
            <x v="2"/>
          </reference>
        </references>
      </pivotArea>
    </format>
    <format dxfId="205">
      <pivotArea dataOnly="0" labelOnly="1" fieldPosition="0">
        <references count="2">
          <reference field="17" count="12">
            <x v="1"/>
            <x v="2"/>
            <x v="3"/>
            <x v="4"/>
            <x v="5"/>
            <x v="6"/>
            <x v="7"/>
            <x v="8"/>
            <x v="9"/>
            <x v="10"/>
            <x v="11"/>
            <x v="12"/>
          </reference>
          <reference field="19" count="1" selected="0">
            <x v="3"/>
          </reference>
        </references>
      </pivotArea>
    </format>
    <format dxfId="204">
      <pivotArea dataOnly="0" labelOnly="1" outline="0" fieldPosition="0">
        <references count="1">
          <reference field="4294967294" count="2">
            <x v="0"/>
            <x v="1"/>
          </reference>
        </references>
      </pivotArea>
    </format>
  </formats>
  <chartFormats count="5">
    <chartFormat chart="22"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1"/>
          </reference>
        </references>
      </pivotArea>
    </chartFormat>
    <chartFormat chart="25" format="4"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1"/>
          </reference>
        </references>
      </pivotArea>
    </chartFormat>
    <chartFormat chart="25" format="6">
      <pivotArea type="data" outline="0" fieldPosition="0">
        <references count="3">
          <reference field="4294967294" count="1" selected="0">
            <x v="1"/>
          </reference>
          <reference field="17" count="1" selected="0">
            <x v="8"/>
          </reference>
          <reference field="19" count="1" selected="0">
            <x v="2"/>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8DD0B7-60AC-4128-AF40-70B55CB0789A}" name="PivotTable1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6">
  <location ref="V49:X88" firstHeaderRow="0" firstDataRow="1" firstDataCol="1" rowPageCount="1" colPageCount="1"/>
  <pivotFields count="22">
    <pivotField showAll="0"/>
    <pivotField showAll="0"/>
    <pivotField showAll="0"/>
    <pivotField showAll="0"/>
    <pivotField dataField="1" showAll="0"/>
    <pivotField showAll="0"/>
    <pivotField showAll="0"/>
    <pivotField dataField="1" showAll="0"/>
    <pivotField showAll="0"/>
    <pivotField showAll="0">
      <items count="5">
        <item x="3"/>
        <item x="0"/>
        <item x="1"/>
        <item x="2"/>
        <item t="default"/>
      </items>
    </pivotField>
    <pivotField showAll="0">
      <items count="13">
        <item x="9"/>
        <item x="0"/>
        <item x="4"/>
        <item x="10"/>
        <item x="6"/>
        <item x="3"/>
        <item x="8"/>
        <item x="1"/>
        <item x="5"/>
        <item x="2"/>
        <item x="7"/>
        <item x="11"/>
        <item t="default"/>
      </items>
    </pivotField>
    <pivotField name="Category" axis="axisPage" multipleItemSelectionAllowed="1" showAll="0">
      <items count="4">
        <item h="1" x="1"/>
        <item h="1" x="0"/>
        <item x="2"/>
        <item t="default"/>
      </items>
    </pivotField>
    <pivotField numFmtId="14" showAll="0">
      <items count="724">
        <item x="103"/>
        <item x="65"/>
        <item x="312"/>
        <item x="190"/>
        <item x="71"/>
        <item x="578"/>
        <item x="699"/>
        <item x="336"/>
        <item x="328"/>
        <item x="180"/>
        <item x="417"/>
        <item x="387"/>
        <item x="32"/>
        <item x="464"/>
        <item x="331"/>
        <item x="496"/>
        <item x="373"/>
        <item x="349"/>
        <item x="671"/>
        <item x="205"/>
        <item x="168"/>
        <item x="39"/>
        <item x="397"/>
        <item x="258"/>
        <item x="427"/>
        <item x="715"/>
        <item x="689"/>
        <item x="446"/>
        <item x="200"/>
        <item x="473"/>
        <item x="456"/>
        <item x="88"/>
        <item x="30"/>
        <item x="513"/>
        <item x="175"/>
        <item x="520"/>
        <item x="468"/>
        <item x="571"/>
        <item x="133"/>
        <item x="631"/>
        <item x="447"/>
        <item x="628"/>
        <item x="698"/>
        <item x="426"/>
        <item x="545"/>
        <item x="216"/>
        <item x="11"/>
        <item x="440"/>
        <item x="644"/>
        <item x="494"/>
        <item x="233"/>
        <item x="177"/>
        <item x="222"/>
        <item x="226"/>
        <item x="415"/>
        <item x="104"/>
        <item x="315"/>
        <item x="362"/>
        <item x="717"/>
        <item x="4"/>
        <item x="365"/>
        <item x="501"/>
        <item x="341"/>
        <item x="396"/>
        <item x="598"/>
        <item x="401"/>
        <item x="706"/>
        <item x="69"/>
        <item x="303"/>
        <item x="492"/>
        <item x="23"/>
        <item x="162"/>
        <item x="718"/>
        <item x="156"/>
        <item x="158"/>
        <item x="660"/>
        <item x="601"/>
        <item x="688"/>
        <item x="27"/>
        <item x="210"/>
        <item x="714"/>
        <item x="207"/>
        <item x="160"/>
        <item x="692"/>
        <item x="561"/>
        <item x="347"/>
        <item x="612"/>
        <item x="307"/>
        <item x="553"/>
        <item x="466"/>
        <item x="335"/>
        <item x="46"/>
        <item x="277"/>
        <item x="291"/>
        <item x="346"/>
        <item x="286"/>
        <item x="381"/>
        <item x="482"/>
        <item x="708"/>
        <item x="16"/>
        <item x="248"/>
        <item x="476"/>
        <item x="674"/>
        <item x="613"/>
        <item x="525"/>
        <item x="10"/>
        <item x="472"/>
        <item x="667"/>
        <item x="84"/>
        <item x="37"/>
        <item x="385"/>
        <item x="38"/>
        <item x="421"/>
        <item x="625"/>
        <item x="227"/>
        <item x="187"/>
        <item x="322"/>
        <item x="697"/>
        <item x="343"/>
        <item x="413"/>
        <item x="662"/>
        <item x="495"/>
        <item x="114"/>
        <item x="301"/>
        <item x="684"/>
        <item x="29"/>
        <item x="370"/>
        <item x="228"/>
        <item x="580"/>
        <item x="115"/>
        <item x="206"/>
        <item x="260"/>
        <item x="251"/>
        <item x="185"/>
        <item x="320"/>
        <item x="701"/>
        <item x="330"/>
        <item x="262"/>
        <item x="632"/>
        <item x="434"/>
        <item x="712"/>
        <item x="123"/>
        <item x="449"/>
        <item x="568"/>
        <item x="709"/>
        <item x="486"/>
        <item x="119"/>
        <item x="295"/>
        <item x="99"/>
        <item x="653"/>
        <item x="57"/>
        <item x="379"/>
        <item x="41"/>
        <item x="199"/>
        <item x="596"/>
        <item x="224"/>
        <item x="282"/>
        <item x="639"/>
        <item x="56"/>
        <item x="350"/>
        <item x="463"/>
        <item x="700"/>
        <item x="240"/>
        <item x="493"/>
        <item x="292"/>
        <item x="716"/>
        <item x="356"/>
        <item x="608"/>
        <item x="591"/>
        <item x="31"/>
        <item x="442"/>
        <item x="455"/>
        <item x="134"/>
        <item x="161"/>
        <item x="178"/>
        <item x="74"/>
        <item x="574"/>
        <item x="459"/>
        <item x="642"/>
        <item x="82"/>
        <item x="165"/>
        <item x="570"/>
        <item x="636"/>
        <item x="25"/>
        <item x="461"/>
        <item x="318"/>
        <item x="271"/>
        <item x="137"/>
        <item x="273"/>
        <item x="595"/>
        <item x="599"/>
        <item x="597"/>
        <item x="247"/>
        <item x="21"/>
        <item x="288"/>
        <item x="143"/>
        <item x="465"/>
        <item x="428"/>
        <item x="649"/>
        <item x="93"/>
        <item x="508"/>
        <item x="211"/>
        <item x="705"/>
        <item x="407"/>
        <item x="366"/>
        <item x="263"/>
        <item x="546"/>
        <item x="163"/>
        <item x="80"/>
        <item x="173"/>
        <item x="375"/>
        <item x="146"/>
        <item x="327"/>
        <item x="438"/>
        <item x="253"/>
        <item x="448"/>
        <item x="17"/>
        <item x="105"/>
        <item x="201"/>
        <item x="457"/>
        <item x="528"/>
        <item x="33"/>
        <item x="85"/>
        <item x="95"/>
        <item x="581"/>
        <item x="624"/>
        <item x="590"/>
        <item x="49"/>
        <item x="614"/>
        <item x="588"/>
        <item x="487"/>
        <item x="579"/>
        <item x="152"/>
        <item x="672"/>
        <item x="374"/>
        <item x="77"/>
        <item x="337"/>
        <item x="484"/>
        <item x="584"/>
        <item x="296"/>
        <item x="516"/>
        <item x="703"/>
        <item x="316"/>
        <item x="390"/>
        <item x="112"/>
        <item x="116"/>
        <item x="319"/>
        <item x="323"/>
        <item x="5"/>
        <item x="422"/>
        <item x="92"/>
        <item x="78"/>
        <item x="97"/>
        <item x="604"/>
        <item x="269"/>
        <item x="344"/>
        <item x="256"/>
        <item x="308"/>
        <item x="403"/>
        <item x="361"/>
        <item x="585"/>
        <item x="96"/>
        <item x="425"/>
        <item x="299"/>
        <item x="121"/>
        <item x="521"/>
        <item x="135"/>
        <item x="559"/>
        <item x="215"/>
        <item x="213"/>
        <item x="586"/>
        <item x="338"/>
        <item x="637"/>
        <item x="9"/>
        <item x="122"/>
        <item x="606"/>
        <item x="651"/>
        <item x="511"/>
        <item x="353"/>
        <item x="34"/>
        <item x="399"/>
        <item x="681"/>
        <item x="268"/>
        <item x="236"/>
        <item x="209"/>
        <item x="311"/>
        <item x="44"/>
        <item x="430"/>
        <item x="357"/>
        <item x="334"/>
        <item x="52"/>
        <item x="63"/>
        <item x="225"/>
        <item x="663"/>
        <item x="35"/>
        <item x="488"/>
        <item x="675"/>
        <item x="641"/>
        <item x="683"/>
        <item x="538"/>
        <item x="503"/>
        <item x="128"/>
        <item x="275"/>
        <item x="147"/>
        <item x="659"/>
        <item x="239"/>
        <item x="89"/>
        <item x="388"/>
        <item x="530"/>
        <item x="340"/>
        <item x="235"/>
        <item x="418"/>
        <item x="454"/>
        <item x="358"/>
        <item x="400"/>
        <item x="563"/>
        <item x="543"/>
        <item x="176"/>
        <item x="483"/>
        <item x="109"/>
        <item x="166"/>
        <item x="690"/>
        <item x="623"/>
        <item x="605"/>
        <item x="500"/>
        <item x="512"/>
        <item x="333"/>
        <item x="550"/>
        <item x="477"/>
        <item x="313"/>
        <item x="398"/>
        <item x="174"/>
        <item x="141"/>
        <item x="489"/>
        <item x="55"/>
        <item x="540"/>
        <item x="58"/>
        <item x="266"/>
        <item x="130"/>
        <item x="189"/>
        <item x="431"/>
        <item x="197"/>
        <item x="159"/>
        <item x="506"/>
        <item x="497"/>
        <item x="505"/>
        <item x="414"/>
        <item x="3"/>
        <item x="719"/>
        <item x="138"/>
        <item x="376"/>
        <item x="524"/>
        <item x="241"/>
        <item x="533"/>
        <item x="352"/>
        <item x="643"/>
        <item x="450"/>
        <item x="339"/>
        <item x="91"/>
        <item x="300"/>
        <item x="498"/>
        <item x="445"/>
        <item x="405"/>
        <item x="517"/>
        <item x="67"/>
        <item x="549"/>
        <item x="391"/>
        <item x="42"/>
        <item x="246"/>
        <item x="19"/>
        <item x="544"/>
        <item x="305"/>
        <item x="696"/>
        <item x="479"/>
        <item x="372"/>
        <item x="220"/>
        <item x="629"/>
        <item x="66"/>
        <item x="151"/>
        <item x="377"/>
        <item x="386"/>
        <item x="281"/>
        <item x="647"/>
        <item x="658"/>
        <item x="60"/>
        <item x="531"/>
        <item x="363"/>
        <item x="526"/>
        <item x="491"/>
        <item x="75"/>
        <item x="167"/>
        <item x="507"/>
        <item x="144"/>
        <item x="721"/>
        <item x="184"/>
        <item x="460"/>
        <item x="24"/>
        <item x="250"/>
        <item x="576"/>
        <item x="655"/>
        <item x="231"/>
        <item x="648"/>
        <item x="383"/>
        <item x="232"/>
        <item x="547"/>
        <item x="289"/>
        <item x="309"/>
        <item x="620"/>
        <item x="314"/>
        <item x="47"/>
        <item x="384"/>
        <item x="615"/>
        <item x="364"/>
        <item x="687"/>
        <item x="419"/>
        <item x="458"/>
        <item x="274"/>
        <item x="626"/>
        <item x="529"/>
        <item x="395"/>
        <item x="272"/>
        <item x="392"/>
        <item x="467"/>
        <item x="194"/>
        <item x="354"/>
        <item x="627"/>
        <item x="685"/>
        <item x="423"/>
        <item x="154"/>
        <item x="677"/>
        <item x="53"/>
        <item x="554"/>
        <item x="310"/>
        <item x="261"/>
        <item x="244"/>
        <item x="255"/>
        <item x="432"/>
        <item x="664"/>
        <item x="169"/>
        <item x="646"/>
        <item x="183"/>
        <item x="441"/>
        <item x="534"/>
        <item x="117"/>
        <item x="192"/>
        <item x="252"/>
        <item x="504"/>
        <item x="172"/>
        <item x="150"/>
        <item x="665"/>
        <item x="645"/>
        <item x="582"/>
        <item x="694"/>
        <item x="359"/>
        <item x="293"/>
        <item x="149"/>
        <item x="242"/>
        <item x="360"/>
        <item x="188"/>
        <item x="433"/>
        <item x="691"/>
        <item x="6"/>
        <item x="369"/>
        <item x="317"/>
        <item x="73"/>
        <item x="290"/>
        <item x="556"/>
        <item x="351"/>
        <item x="435"/>
        <item x="145"/>
        <item x="368"/>
        <item x="411"/>
        <item x="204"/>
        <item x="618"/>
        <item x="583"/>
        <item x="191"/>
        <item x="617"/>
        <item x="666"/>
        <item x="306"/>
        <item x="522"/>
        <item x="654"/>
        <item x="443"/>
        <item x="329"/>
        <item x="704"/>
        <item x="686"/>
        <item x="15"/>
        <item x="436"/>
        <item x="564"/>
        <item x="565"/>
        <item x="36"/>
        <item x="72"/>
        <item x="515"/>
        <item x="670"/>
        <item x="76"/>
        <item x="408"/>
        <item x="129"/>
        <item x="577"/>
        <item x="324"/>
        <item x="179"/>
        <item x="603"/>
        <item x="278"/>
        <item x="420"/>
        <item x="640"/>
        <item x="223"/>
        <item x="182"/>
        <item x="132"/>
        <item x="402"/>
        <item x="569"/>
        <item x="321"/>
        <item x="81"/>
        <item x="539"/>
        <item x="148"/>
        <item x="108"/>
        <item x="380"/>
        <item x="62"/>
        <item x="355"/>
        <item x="304"/>
        <item x="254"/>
        <item x="79"/>
        <item x="107"/>
        <item x="186"/>
        <item x="43"/>
        <item x="720"/>
        <item x="298"/>
        <item x="532"/>
        <item x="259"/>
        <item x="572"/>
        <item x="416"/>
        <item x="249"/>
        <item x="229"/>
        <item x="276"/>
        <item x="555"/>
        <item x="452"/>
        <item x="695"/>
        <item x="633"/>
        <item x="332"/>
        <item x="22"/>
        <item x="20"/>
        <item x="279"/>
        <item x="284"/>
        <item x="12"/>
        <item x="203"/>
        <item x="518"/>
        <item x="562"/>
        <item x="652"/>
        <item x="424"/>
        <item x="118"/>
        <item x="566"/>
        <item x="157"/>
        <item x="609"/>
        <item x="348"/>
        <item x="28"/>
        <item x="50"/>
        <item x="656"/>
        <item x="536"/>
        <item x="325"/>
        <item x="267"/>
        <item x="707"/>
        <item x="535"/>
        <item x="90"/>
        <item x="120"/>
        <item x="101"/>
        <item x="245"/>
        <item x="218"/>
        <item x="126"/>
        <item x="474"/>
        <item x="283"/>
        <item x="153"/>
        <item x="70"/>
        <item x="2"/>
        <item x="280"/>
        <item x="541"/>
        <item x="523"/>
        <item x="469"/>
        <item x="113"/>
        <item x="87"/>
        <item x="551"/>
        <item x="558"/>
        <item x="679"/>
        <item x="270"/>
        <item x="619"/>
        <item x="437"/>
        <item x="110"/>
        <item x="326"/>
        <item x="68"/>
        <item x="142"/>
        <item x="710"/>
        <item x="602"/>
        <item x="198"/>
        <item x="164"/>
        <item x="711"/>
        <item x="453"/>
        <item x="131"/>
        <item x="257"/>
        <item x="1"/>
        <item x="59"/>
        <item x="54"/>
        <item x="371"/>
        <item x="302"/>
        <item x="552"/>
        <item x="678"/>
        <item x="294"/>
        <item x="429"/>
        <item x="650"/>
        <item x="136"/>
        <item x="593"/>
        <item x="542"/>
        <item x="676"/>
        <item x="575"/>
        <item x="669"/>
        <item x="589"/>
        <item x="61"/>
        <item x="83"/>
        <item x="234"/>
        <item x="527"/>
        <item x="668"/>
        <item x="40"/>
        <item x="13"/>
        <item x="102"/>
        <item x="502"/>
        <item x="140"/>
        <item x="51"/>
        <item x="444"/>
        <item x="514"/>
        <item x="519"/>
        <item x="287"/>
        <item x="100"/>
        <item x="475"/>
        <item x="722"/>
        <item x="673"/>
        <item x="382"/>
        <item x="98"/>
        <item x="661"/>
        <item x="560"/>
        <item x="594"/>
        <item x="14"/>
        <item x="548"/>
        <item x="600"/>
        <item x="18"/>
        <item x="208"/>
        <item x="592"/>
        <item x="573"/>
        <item x="480"/>
        <item x="439"/>
        <item x="610"/>
        <item x="510"/>
        <item x="196"/>
        <item x="181"/>
        <item x="139"/>
        <item x="657"/>
        <item x="499"/>
        <item x="202"/>
        <item x="693"/>
        <item x="111"/>
        <item x="567"/>
        <item x="616"/>
        <item x="171"/>
        <item x="481"/>
        <item x="285"/>
        <item x="485"/>
        <item x="238"/>
        <item x="212"/>
        <item x="621"/>
        <item x="155"/>
        <item x="127"/>
        <item x="404"/>
        <item x="537"/>
        <item x="634"/>
        <item x="193"/>
        <item x="265"/>
        <item x="410"/>
        <item x="412"/>
        <item x="64"/>
        <item x="297"/>
        <item x="243"/>
        <item x="219"/>
        <item x="638"/>
        <item x="345"/>
        <item x="557"/>
        <item x="478"/>
        <item x="170"/>
        <item x="125"/>
        <item x="622"/>
        <item x="45"/>
        <item x="214"/>
        <item x="607"/>
        <item x="48"/>
        <item x="406"/>
        <item x="509"/>
        <item x="8"/>
        <item x="682"/>
        <item x="630"/>
        <item x="587"/>
        <item x="462"/>
        <item x="451"/>
        <item x="26"/>
        <item x="635"/>
        <item x="409"/>
        <item x="264"/>
        <item x="471"/>
        <item x="106"/>
        <item x="470"/>
        <item x="230"/>
        <item x="195"/>
        <item x="221"/>
        <item x="393"/>
        <item x="680"/>
        <item x="490"/>
        <item x="389"/>
        <item x="124"/>
        <item x="367"/>
        <item x="7"/>
        <item x="378"/>
        <item x="86"/>
        <item x="713"/>
        <item x="394"/>
        <item x="217"/>
        <item x="702"/>
        <item x="0"/>
        <item x="342"/>
        <item x="237"/>
        <item x="611"/>
        <item x="94"/>
        <item t="default"/>
      </items>
    </pivotField>
    <pivotField numFmtId="14" showAl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5">
        <item sd="0" x="0"/>
        <item x="1"/>
        <item x="2"/>
        <item x="3"/>
        <item sd="0" x="4"/>
      </items>
    </pivotField>
    <pivotField dragToRow="0" dragToCol="0" dragToPage="0" showAll="0" defaultSubtotal="0"/>
    <pivotField dragToRow="0" dragToCol="0" dragToPage="0" showAll="0" defaultSubtotal="0"/>
  </pivotFields>
  <rowFields count="2">
    <field x="19"/>
    <field x="17"/>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rowItems>
  <colFields count="1">
    <field x="-2"/>
  </colFields>
  <colItems count="2">
    <i>
      <x/>
    </i>
    <i i="1">
      <x v="1"/>
    </i>
  </colItems>
  <pageFields count="1">
    <pageField fld="11" hier="-1"/>
  </pageFields>
  <dataFields count="2">
    <dataField name="Sum of Profit" fld="7" baseField="17" baseItem="1" numFmtId="167"/>
    <dataField name="Sum of Sales" fld="4" baseField="17" baseItem="1" numFmtId="168"/>
  </dataFields>
  <formats count="8">
    <format dxfId="219">
      <pivotArea type="all" dataOnly="0" outline="0" fieldPosition="0"/>
    </format>
    <format dxfId="218">
      <pivotArea outline="0" collapsedLevelsAreSubtotals="1" fieldPosition="0"/>
    </format>
    <format dxfId="217">
      <pivotArea field="19" type="button" dataOnly="0" labelOnly="1" outline="0" axis="axisRow" fieldPosition="0"/>
    </format>
    <format dxfId="216">
      <pivotArea dataOnly="0" labelOnly="1" fieldPosition="0">
        <references count="1">
          <reference field="19" count="3">
            <x v="1"/>
            <x v="2"/>
            <x v="3"/>
          </reference>
        </references>
      </pivotArea>
    </format>
    <format dxfId="215">
      <pivotArea dataOnly="0" labelOnly="1" fieldPosition="0">
        <references count="2">
          <reference field="17" count="12">
            <x v="1"/>
            <x v="2"/>
            <x v="3"/>
            <x v="4"/>
            <x v="5"/>
            <x v="6"/>
            <x v="7"/>
            <x v="8"/>
            <x v="9"/>
            <x v="10"/>
            <x v="11"/>
            <x v="12"/>
          </reference>
          <reference field="19" count="1" selected="0">
            <x v="1"/>
          </reference>
        </references>
      </pivotArea>
    </format>
    <format dxfId="214">
      <pivotArea dataOnly="0" labelOnly="1" fieldPosition="0">
        <references count="2">
          <reference field="17" count="12">
            <x v="1"/>
            <x v="2"/>
            <x v="3"/>
            <x v="4"/>
            <x v="5"/>
            <x v="6"/>
            <x v="7"/>
            <x v="8"/>
            <x v="9"/>
            <x v="10"/>
            <x v="11"/>
            <x v="12"/>
          </reference>
          <reference field="19" count="1" selected="0">
            <x v="2"/>
          </reference>
        </references>
      </pivotArea>
    </format>
    <format dxfId="213">
      <pivotArea dataOnly="0" labelOnly="1" fieldPosition="0">
        <references count="2">
          <reference field="17" count="12">
            <x v="1"/>
            <x v="2"/>
            <x v="3"/>
            <x v="4"/>
            <x v="5"/>
            <x v="6"/>
            <x v="7"/>
            <x v="8"/>
            <x v="9"/>
            <x v="10"/>
            <x v="11"/>
            <x v="12"/>
          </reference>
          <reference field="19" count="1" selected="0">
            <x v="3"/>
          </reference>
        </references>
      </pivotArea>
    </format>
    <format dxfId="212">
      <pivotArea dataOnly="0" labelOnly="1" outline="0" fieldPosition="0">
        <references count="1">
          <reference field="4294967294" count="2">
            <x v="0"/>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31E212A-BCFE-4D49-BA99-AC487D8B9D21}" name="PivotTable1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5">
  <location ref="M49:O88" firstHeaderRow="0" firstDataRow="1" firstDataCol="1" rowPageCount="1" colPageCount="1"/>
  <pivotFields count="22">
    <pivotField showAll="0"/>
    <pivotField showAll="0"/>
    <pivotField showAll="0"/>
    <pivotField showAll="0"/>
    <pivotField dataField="1" showAll="0"/>
    <pivotField showAll="0"/>
    <pivotField showAll="0"/>
    <pivotField dataField="1" showAll="0"/>
    <pivotField showAll="0"/>
    <pivotField showAll="0">
      <items count="5">
        <item x="3"/>
        <item x="0"/>
        <item x="1"/>
        <item x="2"/>
        <item t="default"/>
      </items>
    </pivotField>
    <pivotField showAll="0">
      <items count="13">
        <item x="9"/>
        <item x="0"/>
        <item x="4"/>
        <item x="10"/>
        <item x="6"/>
        <item x="3"/>
        <item x="8"/>
        <item x="1"/>
        <item x="5"/>
        <item x="2"/>
        <item x="7"/>
        <item x="11"/>
        <item t="default"/>
      </items>
    </pivotField>
    <pivotField name="Category" axis="axisPage" multipleItemSelectionAllowed="1" showAll="0">
      <items count="4">
        <item h="1" x="1"/>
        <item x="0"/>
        <item h="1" x="2"/>
        <item t="default"/>
      </items>
    </pivotField>
    <pivotField numFmtId="14" showAll="0">
      <items count="724">
        <item x="103"/>
        <item x="65"/>
        <item x="312"/>
        <item x="190"/>
        <item x="71"/>
        <item x="578"/>
        <item x="699"/>
        <item x="336"/>
        <item x="328"/>
        <item x="180"/>
        <item x="417"/>
        <item x="387"/>
        <item x="32"/>
        <item x="464"/>
        <item x="331"/>
        <item x="496"/>
        <item x="373"/>
        <item x="349"/>
        <item x="671"/>
        <item x="205"/>
        <item x="168"/>
        <item x="39"/>
        <item x="397"/>
        <item x="258"/>
        <item x="427"/>
        <item x="715"/>
        <item x="689"/>
        <item x="446"/>
        <item x="200"/>
        <item x="473"/>
        <item x="456"/>
        <item x="88"/>
        <item x="30"/>
        <item x="513"/>
        <item x="175"/>
        <item x="520"/>
        <item x="468"/>
        <item x="571"/>
        <item x="133"/>
        <item x="631"/>
        <item x="447"/>
        <item x="628"/>
        <item x="698"/>
        <item x="426"/>
        <item x="545"/>
        <item x="216"/>
        <item x="11"/>
        <item x="440"/>
        <item x="644"/>
        <item x="494"/>
        <item x="233"/>
        <item x="177"/>
        <item x="222"/>
        <item x="226"/>
        <item x="415"/>
        <item x="104"/>
        <item x="315"/>
        <item x="362"/>
        <item x="717"/>
        <item x="4"/>
        <item x="365"/>
        <item x="501"/>
        <item x="341"/>
        <item x="396"/>
        <item x="598"/>
        <item x="401"/>
        <item x="706"/>
        <item x="69"/>
        <item x="303"/>
        <item x="492"/>
        <item x="23"/>
        <item x="162"/>
        <item x="718"/>
        <item x="156"/>
        <item x="158"/>
        <item x="660"/>
        <item x="601"/>
        <item x="688"/>
        <item x="27"/>
        <item x="210"/>
        <item x="714"/>
        <item x="207"/>
        <item x="160"/>
        <item x="692"/>
        <item x="561"/>
        <item x="347"/>
        <item x="612"/>
        <item x="307"/>
        <item x="553"/>
        <item x="466"/>
        <item x="335"/>
        <item x="46"/>
        <item x="277"/>
        <item x="291"/>
        <item x="346"/>
        <item x="286"/>
        <item x="381"/>
        <item x="482"/>
        <item x="708"/>
        <item x="16"/>
        <item x="248"/>
        <item x="476"/>
        <item x="674"/>
        <item x="613"/>
        <item x="525"/>
        <item x="10"/>
        <item x="472"/>
        <item x="667"/>
        <item x="84"/>
        <item x="37"/>
        <item x="385"/>
        <item x="38"/>
        <item x="421"/>
        <item x="625"/>
        <item x="227"/>
        <item x="187"/>
        <item x="322"/>
        <item x="697"/>
        <item x="343"/>
        <item x="413"/>
        <item x="662"/>
        <item x="495"/>
        <item x="114"/>
        <item x="301"/>
        <item x="684"/>
        <item x="29"/>
        <item x="370"/>
        <item x="228"/>
        <item x="580"/>
        <item x="115"/>
        <item x="206"/>
        <item x="260"/>
        <item x="251"/>
        <item x="185"/>
        <item x="320"/>
        <item x="701"/>
        <item x="330"/>
        <item x="262"/>
        <item x="632"/>
        <item x="434"/>
        <item x="712"/>
        <item x="123"/>
        <item x="449"/>
        <item x="568"/>
        <item x="709"/>
        <item x="486"/>
        <item x="119"/>
        <item x="295"/>
        <item x="99"/>
        <item x="653"/>
        <item x="57"/>
        <item x="379"/>
        <item x="41"/>
        <item x="199"/>
        <item x="596"/>
        <item x="224"/>
        <item x="282"/>
        <item x="639"/>
        <item x="56"/>
        <item x="350"/>
        <item x="463"/>
        <item x="700"/>
        <item x="240"/>
        <item x="493"/>
        <item x="292"/>
        <item x="716"/>
        <item x="356"/>
        <item x="608"/>
        <item x="591"/>
        <item x="31"/>
        <item x="442"/>
        <item x="455"/>
        <item x="134"/>
        <item x="161"/>
        <item x="178"/>
        <item x="74"/>
        <item x="574"/>
        <item x="459"/>
        <item x="642"/>
        <item x="82"/>
        <item x="165"/>
        <item x="570"/>
        <item x="636"/>
        <item x="25"/>
        <item x="461"/>
        <item x="318"/>
        <item x="271"/>
        <item x="137"/>
        <item x="273"/>
        <item x="595"/>
        <item x="599"/>
        <item x="597"/>
        <item x="247"/>
        <item x="21"/>
        <item x="288"/>
        <item x="143"/>
        <item x="465"/>
        <item x="428"/>
        <item x="649"/>
        <item x="93"/>
        <item x="508"/>
        <item x="211"/>
        <item x="705"/>
        <item x="407"/>
        <item x="366"/>
        <item x="263"/>
        <item x="546"/>
        <item x="163"/>
        <item x="80"/>
        <item x="173"/>
        <item x="375"/>
        <item x="146"/>
        <item x="327"/>
        <item x="438"/>
        <item x="253"/>
        <item x="448"/>
        <item x="17"/>
        <item x="105"/>
        <item x="201"/>
        <item x="457"/>
        <item x="528"/>
        <item x="33"/>
        <item x="85"/>
        <item x="95"/>
        <item x="581"/>
        <item x="624"/>
        <item x="590"/>
        <item x="49"/>
        <item x="614"/>
        <item x="588"/>
        <item x="487"/>
        <item x="579"/>
        <item x="152"/>
        <item x="672"/>
        <item x="374"/>
        <item x="77"/>
        <item x="337"/>
        <item x="484"/>
        <item x="584"/>
        <item x="296"/>
        <item x="516"/>
        <item x="703"/>
        <item x="316"/>
        <item x="390"/>
        <item x="112"/>
        <item x="116"/>
        <item x="319"/>
        <item x="323"/>
        <item x="5"/>
        <item x="422"/>
        <item x="92"/>
        <item x="78"/>
        <item x="97"/>
        <item x="604"/>
        <item x="269"/>
        <item x="344"/>
        <item x="256"/>
        <item x="308"/>
        <item x="403"/>
        <item x="361"/>
        <item x="585"/>
        <item x="96"/>
        <item x="425"/>
        <item x="299"/>
        <item x="121"/>
        <item x="521"/>
        <item x="135"/>
        <item x="559"/>
        <item x="215"/>
        <item x="213"/>
        <item x="586"/>
        <item x="338"/>
        <item x="637"/>
        <item x="9"/>
        <item x="122"/>
        <item x="606"/>
        <item x="651"/>
        <item x="511"/>
        <item x="353"/>
        <item x="34"/>
        <item x="399"/>
        <item x="681"/>
        <item x="268"/>
        <item x="236"/>
        <item x="209"/>
        <item x="311"/>
        <item x="44"/>
        <item x="430"/>
        <item x="357"/>
        <item x="334"/>
        <item x="52"/>
        <item x="63"/>
        <item x="225"/>
        <item x="663"/>
        <item x="35"/>
        <item x="488"/>
        <item x="675"/>
        <item x="641"/>
        <item x="683"/>
        <item x="538"/>
        <item x="503"/>
        <item x="128"/>
        <item x="275"/>
        <item x="147"/>
        <item x="659"/>
        <item x="239"/>
        <item x="89"/>
        <item x="388"/>
        <item x="530"/>
        <item x="340"/>
        <item x="235"/>
        <item x="418"/>
        <item x="454"/>
        <item x="358"/>
        <item x="400"/>
        <item x="563"/>
        <item x="543"/>
        <item x="176"/>
        <item x="483"/>
        <item x="109"/>
        <item x="166"/>
        <item x="690"/>
        <item x="623"/>
        <item x="605"/>
        <item x="500"/>
        <item x="512"/>
        <item x="333"/>
        <item x="550"/>
        <item x="477"/>
        <item x="313"/>
        <item x="398"/>
        <item x="174"/>
        <item x="141"/>
        <item x="489"/>
        <item x="55"/>
        <item x="540"/>
        <item x="58"/>
        <item x="266"/>
        <item x="130"/>
        <item x="189"/>
        <item x="431"/>
        <item x="197"/>
        <item x="159"/>
        <item x="506"/>
        <item x="497"/>
        <item x="505"/>
        <item x="414"/>
        <item x="3"/>
        <item x="719"/>
        <item x="138"/>
        <item x="376"/>
        <item x="524"/>
        <item x="241"/>
        <item x="533"/>
        <item x="352"/>
        <item x="643"/>
        <item x="450"/>
        <item x="339"/>
        <item x="91"/>
        <item x="300"/>
        <item x="498"/>
        <item x="445"/>
        <item x="405"/>
        <item x="517"/>
        <item x="67"/>
        <item x="549"/>
        <item x="391"/>
        <item x="42"/>
        <item x="246"/>
        <item x="19"/>
        <item x="544"/>
        <item x="305"/>
        <item x="696"/>
        <item x="479"/>
        <item x="372"/>
        <item x="220"/>
        <item x="629"/>
        <item x="66"/>
        <item x="151"/>
        <item x="377"/>
        <item x="386"/>
        <item x="281"/>
        <item x="647"/>
        <item x="658"/>
        <item x="60"/>
        <item x="531"/>
        <item x="363"/>
        <item x="526"/>
        <item x="491"/>
        <item x="75"/>
        <item x="167"/>
        <item x="507"/>
        <item x="144"/>
        <item x="721"/>
        <item x="184"/>
        <item x="460"/>
        <item x="24"/>
        <item x="250"/>
        <item x="576"/>
        <item x="655"/>
        <item x="231"/>
        <item x="648"/>
        <item x="383"/>
        <item x="232"/>
        <item x="547"/>
        <item x="289"/>
        <item x="309"/>
        <item x="620"/>
        <item x="314"/>
        <item x="47"/>
        <item x="384"/>
        <item x="615"/>
        <item x="364"/>
        <item x="687"/>
        <item x="419"/>
        <item x="458"/>
        <item x="274"/>
        <item x="626"/>
        <item x="529"/>
        <item x="395"/>
        <item x="272"/>
        <item x="392"/>
        <item x="467"/>
        <item x="194"/>
        <item x="354"/>
        <item x="627"/>
        <item x="685"/>
        <item x="423"/>
        <item x="154"/>
        <item x="677"/>
        <item x="53"/>
        <item x="554"/>
        <item x="310"/>
        <item x="261"/>
        <item x="244"/>
        <item x="255"/>
        <item x="432"/>
        <item x="664"/>
        <item x="169"/>
        <item x="646"/>
        <item x="183"/>
        <item x="441"/>
        <item x="534"/>
        <item x="117"/>
        <item x="192"/>
        <item x="252"/>
        <item x="504"/>
        <item x="172"/>
        <item x="150"/>
        <item x="665"/>
        <item x="645"/>
        <item x="582"/>
        <item x="694"/>
        <item x="359"/>
        <item x="293"/>
        <item x="149"/>
        <item x="242"/>
        <item x="360"/>
        <item x="188"/>
        <item x="433"/>
        <item x="691"/>
        <item x="6"/>
        <item x="369"/>
        <item x="317"/>
        <item x="73"/>
        <item x="290"/>
        <item x="556"/>
        <item x="351"/>
        <item x="435"/>
        <item x="145"/>
        <item x="368"/>
        <item x="411"/>
        <item x="204"/>
        <item x="618"/>
        <item x="583"/>
        <item x="191"/>
        <item x="617"/>
        <item x="666"/>
        <item x="306"/>
        <item x="522"/>
        <item x="654"/>
        <item x="443"/>
        <item x="329"/>
        <item x="704"/>
        <item x="686"/>
        <item x="15"/>
        <item x="436"/>
        <item x="564"/>
        <item x="565"/>
        <item x="36"/>
        <item x="72"/>
        <item x="515"/>
        <item x="670"/>
        <item x="76"/>
        <item x="408"/>
        <item x="129"/>
        <item x="577"/>
        <item x="324"/>
        <item x="179"/>
        <item x="603"/>
        <item x="278"/>
        <item x="420"/>
        <item x="640"/>
        <item x="223"/>
        <item x="182"/>
        <item x="132"/>
        <item x="402"/>
        <item x="569"/>
        <item x="321"/>
        <item x="81"/>
        <item x="539"/>
        <item x="148"/>
        <item x="108"/>
        <item x="380"/>
        <item x="62"/>
        <item x="355"/>
        <item x="304"/>
        <item x="254"/>
        <item x="79"/>
        <item x="107"/>
        <item x="186"/>
        <item x="43"/>
        <item x="720"/>
        <item x="298"/>
        <item x="532"/>
        <item x="259"/>
        <item x="572"/>
        <item x="416"/>
        <item x="249"/>
        <item x="229"/>
        <item x="276"/>
        <item x="555"/>
        <item x="452"/>
        <item x="695"/>
        <item x="633"/>
        <item x="332"/>
        <item x="22"/>
        <item x="20"/>
        <item x="279"/>
        <item x="284"/>
        <item x="12"/>
        <item x="203"/>
        <item x="518"/>
        <item x="562"/>
        <item x="652"/>
        <item x="424"/>
        <item x="118"/>
        <item x="566"/>
        <item x="157"/>
        <item x="609"/>
        <item x="348"/>
        <item x="28"/>
        <item x="50"/>
        <item x="656"/>
        <item x="536"/>
        <item x="325"/>
        <item x="267"/>
        <item x="707"/>
        <item x="535"/>
        <item x="90"/>
        <item x="120"/>
        <item x="101"/>
        <item x="245"/>
        <item x="218"/>
        <item x="126"/>
        <item x="474"/>
        <item x="283"/>
        <item x="153"/>
        <item x="70"/>
        <item x="2"/>
        <item x="280"/>
        <item x="541"/>
        <item x="523"/>
        <item x="469"/>
        <item x="113"/>
        <item x="87"/>
        <item x="551"/>
        <item x="558"/>
        <item x="679"/>
        <item x="270"/>
        <item x="619"/>
        <item x="437"/>
        <item x="110"/>
        <item x="326"/>
        <item x="68"/>
        <item x="142"/>
        <item x="710"/>
        <item x="602"/>
        <item x="198"/>
        <item x="164"/>
        <item x="711"/>
        <item x="453"/>
        <item x="131"/>
        <item x="257"/>
        <item x="1"/>
        <item x="59"/>
        <item x="54"/>
        <item x="371"/>
        <item x="302"/>
        <item x="552"/>
        <item x="678"/>
        <item x="294"/>
        <item x="429"/>
        <item x="650"/>
        <item x="136"/>
        <item x="593"/>
        <item x="542"/>
        <item x="676"/>
        <item x="575"/>
        <item x="669"/>
        <item x="589"/>
        <item x="61"/>
        <item x="83"/>
        <item x="234"/>
        <item x="527"/>
        <item x="668"/>
        <item x="40"/>
        <item x="13"/>
        <item x="102"/>
        <item x="502"/>
        <item x="140"/>
        <item x="51"/>
        <item x="444"/>
        <item x="514"/>
        <item x="519"/>
        <item x="287"/>
        <item x="100"/>
        <item x="475"/>
        <item x="722"/>
        <item x="673"/>
        <item x="382"/>
        <item x="98"/>
        <item x="661"/>
        <item x="560"/>
        <item x="594"/>
        <item x="14"/>
        <item x="548"/>
        <item x="600"/>
        <item x="18"/>
        <item x="208"/>
        <item x="592"/>
        <item x="573"/>
        <item x="480"/>
        <item x="439"/>
        <item x="610"/>
        <item x="510"/>
        <item x="196"/>
        <item x="181"/>
        <item x="139"/>
        <item x="657"/>
        <item x="499"/>
        <item x="202"/>
        <item x="693"/>
        <item x="111"/>
        <item x="567"/>
        <item x="616"/>
        <item x="171"/>
        <item x="481"/>
        <item x="285"/>
        <item x="485"/>
        <item x="238"/>
        <item x="212"/>
        <item x="621"/>
        <item x="155"/>
        <item x="127"/>
        <item x="404"/>
        <item x="537"/>
        <item x="634"/>
        <item x="193"/>
        <item x="265"/>
        <item x="410"/>
        <item x="412"/>
        <item x="64"/>
        <item x="297"/>
        <item x="243"/>
        <item x="219"/>
        <item x="638"/>
        <item x="345"/>
        <item x="557"/>
        <item x="478"/>
        <item x="170"/>
        <item x="125"/>
        <item x="622"/>
        <item x="45"/>
        <item x="214"/>
        <item x="607"/>
        <item x="48"/>
        <item x="406"/>
        <item x="509"/>
        <item x="8"/>
        <item x="682"/>
        <item x="630"/>
        <item x="587"/>
        <item x="462"/>
        <item x="451"/>
        <item x="26"/>
        <item x="635"/>
        <item x="409"/>
        <item x="264"/>
        <item x="471"/>
        <item x="106"/>
        <item x="470"/>
        <item x="230"/>
        <item x="195"/>
        <item x="221"/>
        <item x="393"/>
        <item x="680"/>
        <item x="490"/>
        <item x="389"/>
        <item x="124"/>
        <item x="367"/>
        <item x="7"/>
        <item x="378"/>
        <item x="86"/>
        <item x="713"/>
        <item x="394"/>
        <item x="217"/>
        <item x="702"/>
        <item x="0"/>
        <item x="342"/>
        <item x="237"/>
        <item x="611"/>
        <item x="94"/>
        <item t="default"/>
      </items>
    </pivotField>
    <pivotField numFmtId="14" showAl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5">
        <item sd="0" x="0"/>
        <item x="1"/>
        <item x="2"/>
        <item x="3"/>
        <item sd="0" x="4"/>
      </items>
    </pivotField>
    <pivotField dragToRow="0" dragToCol="0" dragToPage="0" showAll="0" defaultSubtotal="0"/>
    <pivotField dragToRow="0" dragToCol="0" dragToPage="0" showAll="0" defaultSubtotal="0"/>
  </pivotFields>
  <rowFields count="2">
    <field x="19"/>
    <field x="17"/>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rowItems>
  <colFields count="1">
    <field x="-2"/>
  </colFields>
  <colItems count="2">
    <i>
      <x/>
    </i>
    <i i="1">
      <x v="1"/>
    </i>
  </colItems>
  <pageFields count="1">
    <pageField fld="11" hier="-1"/>
  </pageFields>
  <dataFields count="2">
    <dataField name="Sum of Profit" fld="7" baseField="17" baseItem="1" numFmtId="167"/>
    <dataField name="Sum of Sales" fld="4" baseField="17" baseItem="1" numFmtId="168"/>
  </dataFields>
  <formats count="8">
    <format dxfId="227">
      <pivotArea type="all" dataOnly="0" outline="0" fieldPosition="0"/>
    </format>
    <format dxfId="226">
      <pivotArea outline="0" collapsedLevelsAreSubtotals="1" fieldPosition="0"/>
    </format>
    <format dxfId="225">
      <pivotArea field="19" type="button" dataOnly="0" labelOnly="1" outline="0" axis="axisRow" fieldPosition="0"/>
    </format>
    <format dxfId="224">
      <pivotArea dataOnly="0" labelOnly="1" fieldPosition="0">
        <references count="1">
          <reference field="19" count="3">
            <x v="1"/>
            <x v="2"/>
            <x v="3"/>
          </reference>
        </references>
      </pivotArea>
    </format>
    <format dxfId="223">
      <pivotArea dataOnly="0" labelOnly="1" fieldPosition="0">
        <references count="2">
          <reference field="17" count="12">
            <x v="1"/>
            <x v="2"/>
            <x v="3"/>
            <x v="4"/>
            <x v="5"/>
            <x v="6"/>
            <x v="7"/>
            <x v="8"/>
            <x v="9"/>
            <x v="10"/>
            <x v="11"/>
            <x v="12"/>
          </reference>
          <reference field="19" count="1" selected="0">
            <x v="1"/>
          </reference>
        </references>
      </pivotArea>
    </format>
    <format dxfId="222">
      <pivotArea dataOnly="0" labelOnly="1" fieldPosition="0">
        <references count="2">
          <reference field="17" count="12">
            <x v="1"/>
            <x v="2"/>
            <x v="3"/>
            <x v="4"/>
            <x v="5"/>
            <x v="6"/>
            <x v="7"/>
            <x v="8"/>
            <x v="9"/>
            <x v="10"/>
            <x v="11"/>
            <x v="12"/>
          </reference>
          <reference field="19" count="1" selected="0">
            <x v="2"/>
          </reference>
        </references>
      </pivotArea>
    </format>
    <format dxfId="221">
      <pivotArea dataOnly="0" labelOnly="1" fieldPosition="0">
        <references count="2">
          <reference field="17" count="12">
            <x v="1"/>
            <x v="2"/>
            <x v="3"/>
            <x v="4"/>
            <x v="5"/>
            <x v="6"/>
            <x v="7"/>
            <x v="8"/>
            <x v="9"/>
            <x v="10"/>
            <x v="11"/>
            <x v="12"/>
          </reference>
          <reference field="19" count="1" selected="0">
            <x v="3"/>
          </reference>
        </references>
      </pivotArea>
    </format>
    <format dxfId="220">
      <pivotArea dataOnly="0" labelOnly="1" outline="0" fieldPosition="0">
        <references count="1">
          <reference field="4294967294" count="2">
            <x v="0"/>
            <x v="1"/>
          </reference>
        </references>
      </pivotArea>
    </format>
  </formats>
  <chartFormats count="20">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1"/>
          </reference>
        </references>
      </pivotArea>
    </chartFormat>
    <chartFormat chart="7" format="10" series="1">
      <pivotArea type="data" outline="0" fieldPosition="0">
        <references count="1">
          <reference field="4294967294" count="1" selected="0">
            <x v="0"/>
          </reference>
        </references>
      </pivotArea>
    </chartFormat>
    <chartFormat chart="7" format="11" series="1">
      <pivotArea type="data" outline="0" fieldPosition="0">
        <references count="1">
          <reference field="4294967294" count="1" selected="0">
            <x v="1"/>
          </reference>
        </references>
      </pivotArea>
    </chartFormat>
    <chartFormat chart="8" format="10" series="1">
      <pivotArea type="data" outline="0" fieldPosition="0">
        <references count="1">
          <reference field="4294967294" count="1" selected="0">
            <x v="0"/>
          </reference>
        </references>
      </pivotArea>
    </chartFormat>
    <chartFormat chart="8" format="11" series="1">
      <pivotArea type="data" outline="0" fieldPosition="0">
        <references count="1">
          <reference field="4294967294" count="1" selected="0">
            <x v="1"/>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4"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4AD52A-BB3E-47A0-B5DD-5369585CE23F}"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States">
  <location ref="K26:L37" firstHeaderRow="1" firstDataRow="1" firstDataCol="1"/>
  <pivotFields count="22">
    <pivotField showAll="0"/>
    <pivotField showAll="0"/>
    <pivotField showAll="0"/>
    <pivotField axis="axisRow" showAll="0">
      <items count="11">
        <item x="1"/>
        <item x="9"/>
        <item x="5"/>
        <item x="2"/>
        <item x="3"/>
        <item x="7"/>
        <item x="4"/>
        <item x="6"/>
        <item x="8"/>
        <item x="0"/>
        <item t="default"/>
      </items>
    </pivotField>
    <pivotField dataField="1" showAll="0"/>
    <pivotField showAll="0"/>
    <pivotField showAll="0"/>
    <pivotField showAll="0"/>
    <pivotField showAll="0"/>
    <pivotField showAll="0">
      <items count="5">
        <item x="3"/>
        <item x="0"/>
        <item x="1"/>
        <item x="2"/>
        <item t="default"/>
      </items>
    </pivotField>
    <pivotField showAll="0">
      <items count="13">
        <item x="9"/>
        <item x="0"/>
        <item x="4"/>
        <item x="10"/>
        <item x="6"/>
        <item x="3"/>
        <item x="8"/>
        <item x="1"/>
        <item x="5"/>
        <item x="2"/>
        <item x="7"/>
        <item x="11"/>
        <item t="default"/>
      </items>
    </pivotField>
    <pivotField showAll="0"/>
    <pivotField numFmtId="164" showAll="0">
      <items count="724">
        <item x="103"/>
        <item x="65"/>
        <item x="312"/>
        <item x="190"/>
        <item x="71"/>
        <item x="578"/>
        <item x="699"/>
        <item x="336"/>
        <item x="328"/>
        <item x="180"/>
        <item x="417"/>
        <item x="387"/>
        <item x="32"/>
        <item x="464"/>
        <item x="331"/>
        <item x="496"/>
        <item x="373"/>
        <item x="349"/>
        <item x="671"/>
        <item x="205"/>
        <item x="168"/>
        <item x="39"/>
        <item x="397"/>
        <item x="258"/>
        <item x="427"/>
        <item x="715"/>
        <item x="689"/>
        <item x="446"/>
        <item x="200"/>
        <item x="473"/>
        <item x="456"/>
        <item x="88"/>
        <item x="30"/>
        <item x="513"/>
        <item x="175"/>
        <item x="520"/>
        <item x="468"/>
        <item x="571"/>
        <item x="133"/>
        <item x="631"/>
        <item x="447"/>
        <item x="628"/>
        <item x="698"/>
        <item x="426"/>
        <item x="545"/>
        <item x="216"/>
        <item x="11"/>
        <item x="440"/>
        <item x="644"/>
        <item x="494"/>
        <item x="233"/>
        <item x="177"/>
        <item x="222"/>
        <item x="226"/>
        <item x="415"/>
        <item x="104"/>
        <item x="315"/>
        <item x="362"/>
        <item x="717"/>
        <item x="4"/>
        <item x="365"/>
        <item x="501"/>
        <item x="341"/>
        <item x="396"/>
        <item x="598"/>
        <item x="401"/>
        <item x="706"/>
        <item x="69"/>
        <item x="303"/>
        <item x="492"/>
        <item x="23"/>
        <item x="162"/>
        <item x="718"/>
        <item x="156"/>
        <item x="158"/>
        <item x="660"/>
        <item x="601"/>
        <item x="688"/>
        <item x="27"/>
        <item x="210"/>
        <item x="714"/>
        <item x="207"/>
        <item x="160"/>
        <item x="692"/>
        <item x="561"/>
        <item x="347"/>
        <item x="612"/>
        <item x="307"/>
        <item x="553"/>
        <item x="466"/>
        <item x="335"/>
        <item x="46"/>
        <item x="277"/>
        <item x="291"/>
        <item x="346"/>
        <item x="286"/>
        <item x="381"/>
        <item x="482"/>
        <item x="708"/>
        <item x="16"/>
        <item x="248"/>
        <item x="476"/>
        <item x="674"/>
        <item x="613"/>
        <item x="525"/>
        <item x="10"/>
        <item x="472"/>
        <item x="667"/>
        <item x="84"/>
        <item x="37"/>
        <item x="385"/>
        <item x="38"/>
        <item x="421"/>
        <item x="625"/>
        <item x="227"/>
        <item x="187"/>
        <item x="322"/>
        <item x="697"/>
        <item x="343"/>
        <item x="413"/>
        <item x="662"/>
        <item x="495"/>
        <item x="114"/>
        <item x="301"/>
        <item x="684"/>
        <item x="29"/>
        <item x="370"/>
        <item x="228"/>
        <item x="580"/>
        <item x="115"/>
        <item x="206"/>
        <item x="260"/>
        <item x="251"/>
        <item x="185"/>
        <item x="320"/>
        <item x="701"/>
        <item x="330"/>
        <item x="262"/>
        <item x="632"/>
        <item x="434"/>
        <item x="712"/>
        <item x="123"/>
        <item x="449"/>
        <item x="568"/>
        <item x="709"/>
        <item x="486"/>
        <item x="119"/>
        <item x="295"/>
        <item x="99"/>
        <item x="653"/>
        <item x="57"/>
        <item x="379"/>
        <item x="41"/>
        <item x="199"/>
        <item x="596"/>
        <item x="224"/>
        <item x="282"/>
        <item x="639"/>
        <item x="56"/>
        <item x="350"/>
        <item x="463"/>
        <item x="700"/>
        <item x="240"/>
        <item x="493"/>
        <item x="292"/>
        <item x="716"/>
        <item x="356"/>
        <item x="608"/>
        <item x="591"/>
        <item x="31"/>
        <item x="442"/>
        <item x="455"/>
        <item x="134"/>
        <item x="161"/>
        <item x="178"/>
        <item x="74"/>
        <item x="574"/>
        <item x="459"/>
        <item x="642"/>
        <item x="82"/>
        <item x="165"/>
        <item x="570"/>
        <item x="636"/>
        <item x="25"/>
        <item x="461"/>
        <item x="318"/>
        <item x="271"/>
        <item x="137"/>
        <item x="273"/>
        <item x="595"/>
        <item x="599"/>
        <item x="597"/>
        <item x="247"/>
        <item x="21"/>
        <item x="288"/>
        <item x="143"/>
        <item x="465"/>
        <item x="428"/>
        <item x="649"/>
        <item x="93"/>
        <item x="508"/>
        <item x="211"/>
        <item x="705"/>
        <item x="407"/>
        <item x="366"/>
        <item x="263"/>
        <item x="546"/>
        <item x="163"/>
        <item x="80"/>
        <item x="173"/>
        <item x="375"/>
        <item x="146"/>
        <item x="327"/>
        <item x="438"/>
        <item x="253"/>
        <item x="448"/>
        <item x="17"/>
        <item x="105"/>
        <item x="201"/>
        <item x="457"/>
        <item x="528"/>
        <item x="33"/>
        <item x="85"/>
        <item x="95"/>
        <item x="581"/>
        <item x="624"/>
        <item x="590"/>
        <item x="49"/>
        <item x="614"/>
        <item x="588"/>
        <item x="487"/>
        <item x="579"/>
        <item x="152"/>
        <item x="672"/>
        <item x="374"/>
        <item x="77"/>
        <item x="337"/>
        <item x="484"/>
        <item x="584"/>
        <item x="296"/>
        <item x="516"/>
        <item x="703"/>
        <item x="316"/>
        <item x="390"/>
        <item x="112"/>
        <item x="116"/>
        <item x="319"/>
        <item x="323"/>
        <item x="5"/>
        <item x="422"/>
        <item x="92"/>
        <item x="78"/>
        <item x="97"/>
        <item x="604"/>
        <item x="269"/>
        <item x="344"/>
        <item x="256"/>
        <item x="308"/>
        <item x="403"/>
        <item x="361"/>
        <item x="585"/>
        <item x="96"/>
        <item x="425"/>
        <item x="299"/>
        <item x="121"/>
        <item x="521"/>
        <item x="135"/>
        <item x="559"/>
        <item x="215"/>
        <item x="213"/>
        <item x="586"/>
        <item x="338"/>
        <item x="637"/>
        <item x="9"/>
        <item x="122"/>
        <item x="606"/>
        <item x="651"/>
        <item x="511"/>
        <item x="353"/>
        <item x="34"/>
        <item x="399"/>
        <item x="681"/>
        <item x="268"/>
        <item x="236"/>
        <item x="209"/>
        <item x="311"/>
        <item x="44"/>
        <item x="430"/>
        <item x="357"/>
        <item x="334"/>
        <item x="52"/>
        <item x="63"/>
        <item x="225"/>
        <item x="663"/>
        <item x="35"/>
        <item x="488"/>
        <item x="675"/>
        <item x="641"/>
        <item x="683"/>
        <item x="538"/>
        <item x="503"/>
        <item x="128"/>
        <item x="275"/>
        <item x="147"/>
        <item x="659"/>
        <item x="239"/>
        <item x="89"/>
        <item x="388"/>
        <item x="530"/>
        <item x="340"/>
        <item x="235"/>
        <item x="418"/>
        <item x="454"/>
        <item x="358"/>
        <item x="400"/>
        <item x="563"/>
        <item x="543"/>
        <item x="176"/>
        <item x="483"/>
        <item x="109"/>
        <item x="166"/>
        <item x="690"/>
        <item x="623"/>
        <item x="605"/>
        <item x="500"/>
        <item x="512"/>
        <item x="333"/>
        <item x="550"/>
        <item x="477"/>
        <item x="313"/>
        <item x="398"/>
        <item x="174"/>
        <item x="141"/>
        <item x="489"/>
        <item x="55"/>
        <item x="540"/>
        <item x="58"/>
        <item x="266"/>
        <item x="130"/>
        <item x="189"/>
        <item x="431"/>
        <item x="197"/>
        <item x="159"/>
        <item x="506"/>
        <item x="497"/>
        <item x="505"/>
        <item x="414"/>
        <item x="3"/>
        <item x="719"/>
        <item x="138"/>
        <item x="376"/>
        <item x="524"/>
        <item x="241"/>
        <item x="533"/>
        <item x="352"/>
        <item x="643"/>
        <item x="450"/>
        <item x="339"/>
        <item x="91"/>
        <item x="300"/>
        <item x="498"/>
        <item x="445"/>
        <item x="405"/>
        <item x="517"/>
        <item x="67"/>
        <item x="549"/>
        <item x="391"/>
        <item x="42"/>
        <item x="246"/>
        <item x="19"/>
        <item x="544"/>
        <item x="305"/>
        <item x="696"/>
        <item x="479"/>
        <item x="372"/>
        <item x="220"/>
        <item x="629"/>
        <item x="66"/>
        <item x="151"/>
        <item x="377"/>
        <item x="386"/>
        <item x="281"/>
        <item x="647"/>
        <item x="658"/>
        <item x="60"/>
        <item x="531"/>
        <item x="363"/>
        <item x="526"/>
        <item x="491"/>
        <item x="75"/>
        <item x="167"/>
        <item x="507"/>
        <item x="144"/>
        <item x="721"/>
        <item x="184"/>
        <item x="460"/>
        <item x="24"/>
        <item x="250"/>
        <item x="576"/>
        <item x="655"/>
        <item x="231"/>
        <item x="648"/>
        <item x="383"/>
        <item x="232"/>
        <item x="547"/>
        <item x="289"/>
        <item x="309"/>
        <item x="620"/>
        <item x="314"/>
        <item x="47"/>
        <item x="384"/>
        <item x="615"/>
        <item x="364"/>
        <item x="687"/>
        <item x="419"/>
        <item x="458"/>
        <item x="274"/>
        <item x="626"/>
        <item x="529"/>
        <item x="395"/>
        <item x="272"/>
        <item x="392"/>
        <item x="467"/>
        <item x="194"/>
        <item x="354"/>
        <item x="627"/>
        <item x="685"/>
        <item x="423"/>
        <item x="154"/>
        <item x="677"/>
        <item x="53"/>
        <item x="554"/>
        <item x="310"/>
        <item x="261"/>
        <item x="244"/>
        <item x="255"/>
        <item x="432"/>
        <item x="664"/>
        <item x="169"/>
        <item x="646"/>
        <item x="183"/>
        <item x="441"/>
        <item x="534"/>
        <item x="117"/>
        <item x="192"/>
        <item x="252"/>
        <item x="504"/>
        <item x="172"/>
        <item x="150"/>
        <item x="665"/>
        <item x="645"/>
        <item x="582"/>
        <item x="694"/>
        <item x="359"/>
        <item x="293"/>
        <item x="149"/>
        <item x="242"/>
        <item x="360"/>
        <item x="188"/>
        <item x="433"/>
        <item x="691"/>
        <item x="6"/>
        <item x="369"/>
        <item x="317"/>
        <item x="73"/>
        <item x="290"/>
        <item x="556"/>
        <item x="351"/>
        <item x="435"/>
        <item x="145"/>
        <item x="368"/>
        <item x="411"/>
        <item x="204"/>
        <item x="618"/>
        <item x="583"/>
        <item x="191"/>
        <item x="617"/>
        <item x="666"/>
        <item x="306"/>
        <item x="522"/>
        <item x="654"/>
        <item x="443"/>
        <item x="329"/>
        <item x="704"/>
        <item x="686"/>
        <item x="15"/>
        <item x="436"/>
        <item x="564"/>
        <item x="565"/>
        <item x="36"/>
        <item x="72"/>
        <item x="515"/>
        <item x="670"/>
        <item x="76"/>
        <item x="408"/>
        <item x="129"/>
        <item x="577"/>
        <item x="324"/>
        <item x="179"/>
        <item x="603"/>
        <item x="278"/>
        <item x="420"/>
        <item x="640"/>
        <item x="223"/>
        <item x="182"/>
        <item x="132"/>
        <item x="402"/>
        <item x="569"/>
        <item x="321"/>
        <item x="81"/>
        <item x="539"/>
        <item x="148"/>
        <item x="108"/>
        <item x="380"/>
        <item x="62"/>
        <item x="355"/>
        <item x="304"/>
        <item x="254"/>
        <item x="79"/>
        <item x="107"/>
        <item x="186"/>
        <item x="43"/>
        <item x="720"/>
        <item x="298"/>
        <item x="532"/>
        <item x="259"/>
        <item x="572"/>
        <item x="416"/>
        <item x="249"/>
        <item x="229"/>
        <item x="276"/>
        <item x="555"/>
        <item x="452"/>
        <item x="695"/>
        <item x="633"/>
        <item x="332"/>
        <item x="22"/>
        <item x="20"/>
        <item x="279"/>
        <item x="284"/>
        <item x="12"/>
        <item x="203"/>
        <item x="518"/>
        <item x="562"/>
        <item x="652"/>
        <item x="424"/>
        <item x="118"/>
        <item x="566"/>
        <item x="157"/>
        <item x="609"/>
        <item x="348"/>
        <item x="28"/>
        <item x="50"/>
        <item x="656"/>
        <item x="536"/>
        <item x="325"/>
        <item x="267"/>
        <item x="707"/>
        <item x="535"/>
        <item x="90"/>
        <item x="120"/>
        <item x="101"/>
        <item x="245"/>
        <item x="218"/>
        <item x="126"/>
        <item x="474"/>
        <item x="283"/>
        <item x="153"/>
        <item x="70"/>
        <item x="2"/>
        <item x="280"/>
        <item x="541"/>
        <item x="523"/>
        <item x="469"/>
        <item x="113"/>
        <item x="87"/>
        <item x="551"/>
        <item x="558"/>
        <item x="679"/>
        <item x="270"/>
        <item x="619"/>
        <item x="437"/>
        <item x="110"/>
        <item x="326"/>
        <item x="68"/>
        <item x="142"/>
        <item x="710"/>
        <item x="602"/>
        <item x="198"/>
        <item x="164"/>
        <item x="711"/>
        <item x="453"/>
        <item x="131"/>
        <item x="257"/>
        <item x="1"/>
        <item x="59"/>
        <item x="54"/>
        <item x="371"/>
        <item x="302"/>
        <item x="552"/>
        <item x="678"/>
        <item x="294"/>
        <item x="429"/>
        <item x="650"/>
        <item x="136"/>
        <item x="593"/>
        <item x="542"/>
        <item x="676"/>
        <item x="575"/>
        <item x="669"/>
        <item x="589"/>
        <item x="61"/>
        <item x="83"/>
        <item x="234"/>
        <item x="527"/>
        <item x="668"/>
        <item x="40"/>
        <item x="13"/>
        <item x="102"/>
        <item x="502"/>
        <item x="140"/>
        <item x="51"/>
        <item x="444"/>
        <item x="514"/>
        <item x="519"/>
        <item x="287"/>
        <item x="100"/>
        <item x="475"/>
        <item x="722"/>
        <item x="673"/>
        <item x="382"/>
        <item x="98"/>
        <item x="661"/>
        <item x="560"/>
        <item x="594"/>
        <item x="14"/>
        <item x="548"/>
        <item x="600"/>
        <item x="18"/>
        <item x="208"/>
        <item x="592"/>
        <item x="573"/>
        <item x="480"/>
        <item x="439"/>
        <item x="610"/>
        <item x="510"/>
        <item x="196"/>
        <item x="181"/>
        <item x="139"/>
        <item x="657"/>
        <item x="499"/>
        <item x="202"/>
        <item x="693"/>
        <item x="111"/>
        <item x="567"/>
        <item x="616"/>
        <item x="171"/>
        <item x="481"/>
        <item x="285"/>
        <item x="485"/>
        <item x="238"/>
        <item x="212"/>
        <item x="621"/>
        <item x="155"/>
        <item x="127"/>
        <item x="404"/>
        <item x="537"/>
        <item x="634"/>
        <item x="193"/>
        <item x="265"/>
        <item x="410"/>
        <item x="412"/>
        <item x="64"/>
        <item x="297"/>
        <item x="243"/>
        <item x="219"/>
        <item x="638"/>
        <item x="345"/>
        <item x="557"/>
        <item x="478"/>
        <item x="170"/>
        <item x="125"/>
        <item x="622"/>
        <item x="45"/>
        <item x="214"/>
        <item x="607"/>
        <item x="48"/>
        <item x="406"/>
        <item x="509"/>
        <item x="8"/>
        <item x="682"/>
        <item x="630"/>
        <item x="587"/>
        <item x="462"/>
        <item x="451"/>
        <item x="26"/>
        <item x="635"/>
        <item x="409"/>
        <item x="264"/>
        <item x="471"/>
        <item x="106"/>
        <item x="470"/>
        <item x="230"/>
        <item x="195"/>
        <item x="221"/>
        <item x="393"/>
        <item x="680"/>
        <item x="490"/>
        <item x="389"/>
        <item x="124"/>
        <item x="367"/>
        <item x="7"/>
        <item x="378"/>
        <item x="86"/>
        <item x="713"/>
        <item x="394"/>
        <item x="217"/>
        <item x="702"/>
        <item x="0"/>
        <item x="342"/>
        <item x="237"/>
        <item x="611"/>
        <item x="94"/>
        <item t="default"/>
      </items>
    </pivotField>
    <pivotField numFmtId="164" showAll="0"/>
    <pivotField showAll="0"/>
    <pivotField showAll="0"/>
    <pivotField showAll="0"/>
    <pivotField showAll="0" defaultSubtotal="0"/>
    <pivotField showAll="0" defaultSubtotal="0"/>
    <pivotField showAll="0" defaultSubtotal="0">
      <items count="5">
        <item x="0"/>
        <item x="1"/>
        <item x="2"/>
        <item x="3"/>
        <item x="4"/>
      </items>
    </pivotField>
    <pivotField dragToRow="0" dragToCol="0" dragToPage="0" showAll="0" defaultSubtotal="0"/>
    <pivotField dragToRow="0" dragToCol="0" dragToPage="0" showAll="0" defaultSubtotal="0"/>
  </pivotFields>
  <rowFields count="1">
    <field x="3"/>
  </rowFields>
  <rowItems count="11">
    <i>
      <x/>
    </i>
    <i>
      <x v="1"/>
    </i>
    <i>
      <x v="2"/>
    </i>
    <i>
      <x v="3"/>
    </i>
    <i>
      <x v="4"/>
    </i>
    <i>
      <x v="5"/>
    </i>
    <i>
      <x v="6"/>
    </i>
    <i>
      <x v="7"/>
    </i>
    <i>
      <x v="8"/>
    </i>
    <i>
      <x v="9"/>
    </i>
    <i t="grand">
      <x/>
    </i>
  </rowItems>
  <colItems count="1">
    <i/>
  </colItems>
  <dataFields count="1">
    <dataField name="sale" fld="4" baseField="3" baseItem="0" numFmtId="167"/>
  </dataFields>
  <formats count="8">
    <format dxfId="235">
      <pivotArea collapsedLevelsAreSubtotals="1" fieldPosition="0">
        <references count="1">
          <reference field="3" count="1">
            <x v="0"/>
          </reference>
        </references>
      </pivotArea>
    </format>
    <format dxfId="234">
      <pivotArea outline="0" fieldPosition="0">
        <references count="1">
          <reference field="4294967294" count="1">
            <x v="0"/>
          </reference>
        </references>
      </pivotArea>
    </format>
    <format dxfId="233">
      <pivotArea type="all" dataOnly="0" outline="0" fieldPosition="0"/>
    </format>
    <format dxfId="232">
      <pivotArea outline="0" collapsedLevelsAreSubtotals="1" fieldPosition="0"/>
    </format>
    <format dxfId="231">
      <pivotArea field="3" type="button" dataOnly="0" labelOnly="1" outline="0" axis="axisRow" fieldPosition="0"/>
    </format>
    <format dxfId="230">
      <pivotArea dataOnly="0" labelOnly="1" fieldPosition="0">
        <references count="1">
          <reference field="3" count="0"/>
        </references>
      </pivotArea>
    </format>
    <format dxfId="229">
      <pivotArea dataOnly="0" labelOnly="1" grandRow="1" outline="0" fieldPosition="0"/>
    </format>
    <format dxfId="22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638AE3-C07A-47D3-8FCE-2EC2A37F7B19}"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7" rowHeaderCaption="order date">
  <location ref="A3:B42" firstHeaderRow="1" firstDataRow="1" firstDataCol="1"/>
  <pivotFields count="22">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items count="4">
        <item x="3"/>
        <item x="0"/>
        <item x="1"/>
        <item x="2"/>
      </items>
    </pivotField>
    <pivotField showAll="0" defaultSubtotal="0">
      <items count="12">
        <item x="9"/>
        <item x="0"/>
        <item x="4"/>
        <item x="10"/>
        <item x="6"/>
        <item x="3"/>
        <item x="8"/>
        <item x="1"/>
        <item x="5"/>
        <item x="2"/>
        <item x="7"/>
        <item x="11"/>
      </items>
    </pivotField>
    <pivotField showAll="0" defaultSubtotal="0"/>
    <pivotField numFmtId="164" showAll="0" defaultSubtotal="0">
      <items count="723">
        <item x="103"/>
        <item x="65"/>
        <item x="312"/>
        <item x="190"/>
        <item x="71"/>
        <item x="578"/>
        <item x="699"/>
        <item x="336"/>
        <item x="328"/>
        <item x="180"/>
        <item x="417"/>
        <item x="387"/>
        <item x="32"/>
        <item x="464"/>
        <item x="331"/>
        <item x="496"/>
        <item x="373"/>
        <item x="349"/>
        <item x="671"/>
        <item x="205"/>
        <item x="168"/>
        <item x="39"/>
        <item x="397"/>
        <item x="258"/>
        <item x="427"/>
        <item x="715"/>
        <item x="689"/>
        <item x="446"/>
        <item x="200"/>
        <item x="473"/>
        <item x="456"/>
        <item x="88"/>
        <item x="30"/>
        <item x="513"/>
        <item x="175"/>
        <item x="520"/>
        <item x="468"/>
        <item x="571"/>
        <item x="133"/>
        <item x="631"/>
        <item x="447"/>
        <item x="628"/>
        <item x="698"/>
        <item x="426"/>
        <item x="545"/>
        <item x="216"/>
        <item x="11"/>
        <item x="440"/>
        <item x="644"/>
        <item x="494"/>
        <item x="233"/>
        <item x="177"/>
        <item x="222"/>
        <item x="226"/>
        <item x="415"/>
        <item x="104"/>
        <item x="315"/>
        <item x="362"/>
        <item x="717"/>
        <item x="4"/>
        <item x="365"/>
        <item x="501"/>
        <item x="341"/>
        <item x="396"/>
        <item x="598"/>
        <item x="401"/>
        <item x="706"/>
        <item x="69"/>
        <item x="303"/>
        <item x="492"/>
        <item x="23"/>
        <item x="162"/>
        <item x="718"/>
        <item x="156"/>
        <item x="158"/>
        <item x="660"/>
        <item x="601"/>
        <item x="688"/>
        <item x="27"/>
        <item x="210"/>
        <item x="714"/>
        <item x="207"/>
        <item x="160"/>
        <item x="692"/>
        <item x="561"/>
        <item x="347"/>
        <item x="612"/>
        <item x="307"/>
        <item x="553"/>
        <item x="466"/>
        <item x="335"/>
        <item x="46"/>
        <item x="277"/>
        <item x="291"/>
        <item x="346"/>
        <item x="286"/>
        <item x="381"/>
        <item x="482"/>
        <item x="708"/>
        <item x="16"/>
        <item x="248"/>
        <item x="476"/>
        <item x="674"/>
        <item x="613"/>
        <item x="525"/>
        <item x="10"/>
        <item x="472"/>
        <item x="667"/>
        <item x="84"/>
        <item x="37"/>
        <item x="385"/>
        <item x="38"/>
        <item x="421"/>
        <item x="625"/>
        <item x="227"/>
        <item x="187"/>
        <item x="322"/>
        <item x="697"/>
        <item x="343"/>
        <item x="413"/>
        <item x="662"/>
        <item x="495"/>
        <item x="114"/>
        <item x="301"/>
        <item x="684"/>
        <item x="29"/>
        <item x="370"/>
        <item x="228"/>
        <item x="580"/>
        <item x="115"/>
        <item x="206"/>
        <item x="260"/>
        <item x="251"/>
        <item x="185"/>
        <item x="320"/>
        <item x="701"/>
        <item x="330"/>
        <item x="262"/>
        <item x="632"/>
        <item x="434"/>
        <item x="712"/>
        <item x="123"/>
        <item x="449"/>
        <item x="568"/>
        <item x="709"/>
        <item x="486"/>
        <item x="119"/>
        <item x="295"/>
        <item x="99"/>
        <item x="653"/>
        <item x="57"/>
        <item x="379"/>
        <item x="41"/>
        <item x="199"/>
        <item x="596"/>
        <item x="224"/>
        <item x="282"/>
        <item x="639"/>
        <item x="56"/>
        <item x="350"/>
        <item x="463"/>
        <item x="700"/>
        <item x="240"/>
        <item x="493"/>
        <item x="292"/>
        <item x="716"/>
        <item x="356"/>
        <item x="608"/>
        <item x="591"/>
        <item x="31"/>
        <item x="442"/>
        <item x="455"/>
        <item x="134"/>
        <item x="161"/>
        <item x="178"/>
        <item x="74"/>
        <item x="574"/>
        <item x="459"/>
        <item x="642"/>
        <item x="82"/>
        <item x="165"/>
        <item x="570"/>
        <item x="636"/>
        <item x="25"/>
        <item x="461"/>
        <item x="318"/>
        <item x="271"/>
        <item x="137"/>
        <item x="273"/>
        <item x="595"/>
        <item x="599"/>
        <item x="597"/>
        <item x="247"/>
        <item x="21"/>
        <item x="288"/>
        <item x="143"/>
        <item x="465"/>
        <item x="428"/>
        <item x="649"/>
        <item x="93"/>
        <item x="508"/>
        <item x="211"/>
        <item x="705"/>
        <item x="407"/>
        <item x="366"/>
        <item x="263"/>
        <item x="546"/>
        <item x="163"/>
        <item x="80"/>
        <item x="173"/>
        <item x="375"/>
        <item x="146"/>
        <item x="327"/>
        <item x="438"/>
        <item x="253"/>
        <item x="448"/>
        <item x="17"/>
        <item x="105"/>
        <item x="201"/>
        <item x="457"/>
        <item x="528"/>
        <item x="33"/>
        <item x="85"/>
        <item x="95"/>
        <item x="581"/>
        <item x="624"/>
        <item x="590"/>
        <item x="49"/>
        <item x="614"/>
        <item x="588"/>
        <item x="487"/>
        <item x="579"/>
        <item x="152"/>
        <item x="672"/>
        <item x="374"/>
        <item x="77"/>
        <item x="337"/>
        <item x="484"/>
        <item x="584"/>
        <item x="296"/>
        <item x="516"/>
        <item x="703"/>
        <item x="316"/>
        <item x="390"/>
        <item x="112"/>
        <item x="116"/>
        <item x="319"/>
        <item x="323"/>
        <item x="5"/>
        <item x="422"/>
        <item x="92"/>
        <item x="78"/>
        <item x="97"/>
        <item x="604"/>
        <item x="269"/>
        <item x="344"/>
        <item x="256"/>
        <item x="308"/>
        <item x="403"/>
        <item x="361"/>
        <item x="585"/>
        <item x="96"/>
        <item x="425"/>
        <item x="299"/>
        <item x="121"/>
        <item x="521"/>
        <item x="135"/>
        <item x="559"/>
        <item x="215"/>
        <item x="213"/>
        <item x="586"/>
        <item x="338"/>
        <item x="637"/>
        <item x="9"/>
        <item x="122"/>
        <item x="606"/>
        <item x="651"/>
        <item x="511"/>
        <item x="353"/>
        <item x="34"/>
        <item x="399"/>
        <item x="681"/>
        <item x="268"/>
        <item x="236"/>
        <item x="209"/>
        <item x="311"/>
        <item x="44"/>
        <item x="430"/>
        <item x="357"/>
        <item x="334"/>
        <item x="52"/>
        <item x="63"/>
        <item x="225"/>
        <item x="663"/>
        <item x="35"/>
        <item x="488"/>
        <item x="675"/>
        <item x="641"/>
        <item x="683"/>
        <item x="538"/>
        <item x="503"/>
        <item x="128"/>
        <item x="275"/>
        <item x="147"/>
        <item x="659"/>
        <item x="239"/>
        <item x="89"/>
        <item x="388"/>
        <item x="530"/>
        <item x="340"/>
        <item x="235"/>
        <item x="418"/>
        <item x="454"/>
        <item x="358"/>
        <item x="400"/>
        <item x="563"/>
        <item x="543"/>
        <item x="176"/>
        <item x="483"/>
        <item x="109"/>
        <item x="166"/>
        <item x="690"/>
        <item x="623"/>
        <item x="605"/>
        <item x="500"/>
        <item x="512"/>
        <item x="333"/>
        <item x="550"/>
        <item x="477"/>
        <item x="313"/>
        <item x="398"/>
        <item x="174"/>
        <item x="141"/>
        <item x="489"/>
        <item x="55"/>
        <item x="540"/>
        <item x="58"/>
        <item x="266"/>
        <item x="130"/>
        <item x="189"/>
        <item x="431"/>
        <item x="197"/>
        <item x="159"/>
        <item x="506"/>
        <item x="497"/>
        <item x="505"/>
        <item x="414"/>
        <item x="3"/>
        <item x="719"/>
        <item x="138"/>
        <item x="376"/>
        <item x="524"/>
        <item x="241"/>
        <item x="533"/>
        <item x="352"/>
        <item x="643"/>
        <item x="450"/>
        <item x="339"/>
        <item x="91"/>
        <item x="300"/>
        <item x="498"/>
        <item x="445"/>
        <item x="405"/>
        <item x="517"/>
        <item x="67"/>
        <item x="549"/>
        <item x="391"/>
        <item x="42"/>
        <item x="246"/>
        <item x="19"/>
        <item x="544"/>
        <item x="305"/>
        <item x="696"/>
        <item x="479"/>
        <item x="372"/>
        <item x="220"/>
        <item x="629"/>
        <item x="66"/>
        <item x="151"/>
        <item x="377"/>
        <item x="386"/>
        <item x="281"/>
        <item x="647"/>
        <item x="658"/>
        <item x="60"/>
        <item x="531"/>
        <item x="363"/>
        <item x="526"/>
        <item x="491"/>
        <item x="75"/>
        <item x="167"/>
        <item x="507"/>
        <item x="144"/>
        <item x="721"/>
        <item x="184"/>
        <item x="460"/>
        <item x="24"/>
        <item x="250"/>
        <item x="576"/>
        <item x="655"/>
        <item x="231"/>
        <item x="648"/>
        <item x="383"/>
        <item x="232"/>
        <item x="547"/>
        <item x="289"/>
        <item x="309"/>
        <item x="620"/>
        <item x="314"/>
        <item x="47"/>
        <item x="384"/>
        <item x="615"/>
        <item x="364"/>
        <item x="687"/>
        <item x="419"/>
        <item x="458"/>
        <item x="274"/>
        <item x="626"/>
        <item x="529"/>
        <item x="395"/>
        <item x="272"/>
        <item x="392"/>
        <item x="467"/>
        <item x="194"/>
        <item x="354"/>
        <item x="627"/>
        <item x="685"/>
        <item x="423"/>
        <item x="154"/>
        <item x="677"/>
        <item x="53"/>
        <item x="554"/>
        <item x="310"/>
        <item x="261"/>
        <item x="244"/>
        <item x="255"/>
        <item x="432"/>
        <item x="664"/>
        <item x="169"/>
        <item x="646"/>
        <item x="183"/>
        <item x="441"/>
        <item x="534"/>
        <item x="117"/>
        <item x="192"/>
        <item x="252"/>
        <item x="504"/>
        <item x="172"/>
        <item x="150"/>
        <item x="665"/>
        <item x="645"/>
        <item x="582"/>
        <item x="694"/>
        <item x="359"/>
        <item x="293"/>
        <item x="149"/>
        <item x="242"/>
        <item x="360"/>
        <item x="188"/>
        <item x="433"/>
        <item x="691"/>
        <item x="6"/>
        <item x="369"/>
        <item x="317"/>
        <item x="73"/>
        <item x="290"/>
        <item x="556"/>
        <item x="351"/>
        <item x="435"/>
        <item x="145"/>
        <item x="368"/>
        <item x="411"/>
        <item x="204"/>
        <item x="618"/>
        <item x="583"/>
        <item x="191"/>
        <item x="617"/>
        <item x="666"/>
        <item x="306"/>
        <item x="522"/>
        <item x="654"/>
        <item x="443"/>
        <item x="329"/>
        <item x="704"/>
        <item x="686"/>
        <item x="15"/>
        <item x="436"/>
        <item x="564"/>
        <item x="565"/>
        <item x="36"/>
        <item x="72"/>
        <item x="515"/>
        <item x="670"/>
        <item x="76"/>
        <item x="408"/>
        <item x="129"/>
        <item x="577"/>
        <item x="324"/>
        <item x="179"/>
        <item x="603"/>
        <item x="278"/>
        <item x="420"/>
        <item x="640"/>
        <item x="223"/>
        <item x="182"/>
        <item x="132"/>
        <item x="402"/>
        <item x="569"/>
        <item x="321"/>
        <item x="81"/>
        <item x="539"/>
        <item x="148"/>
        <item x="108"/>
        <item x="380"/>
        <item x="62"/>
        <item x="355"/>
        <item x="304"/>
        <item x="254"/>
        <item x="79"/>
        <item x="107"/>
        <item x="186"/>
        <item x="43"/>
        <item x="720"/>
        <item x="298"/>
        <item x="532"/>
        <item x="259"/>
        <item x="572"/>
        <item x="416"/>
        <item x="249"/>
        <item x="229"/>
        <item x="276"/>
        <item x="555"/>
        <item x="452"/>
        <item x="695"/>
        <item x="633"/>
        <item x="332"/>
        <item x="22"/>
        <item x="20"/>
        <item x="279"/>
        <item x="284"/>
        <item x="12"/>
        <item x="203"/>
        <item x="518"/>
        <item x="562"/>
        <item x="652"/>
        <item x="424"/>
        <item x="118"/>
        <item x="566"/>
        <item x="157"/>
        <item x="609"/>
        <item x="348"/>
        <item x="28"/>
        <item x="50"/>
        <item x="656"/>
        <item x="536"/>
        <item x="325"/>
        <item x="267"/>
        <item x="707"/>
        <item x="535"/>
        <item x="90"/>
        <item x="120"/>
        <item x="101"/>
        <item x="245"/>
        <item x="218"/>
        <item x="126"/>
        <item x="474"/>
        <item x="283"/>
        <item x="153"/>
        <item x="70"/>
        <item x="2"/>
        <item x="280"/>
        <item x="541"/>
        <item x="523"/>
        <item x="469"/>
        <item x="113"/>
        <item x="87"/>
        <item x="551"/>
        <item x="558"/>
        <item x="679"/>
        <item x="270"/>
        <item x="619"/>
        <item x="437"/>
        <item x="110"/>
        <item x="326"/>
        <item x="68"/>
        <item x="142"/>
        <item x="710"/>
        <item x="602"/>
        <item x="198"/>
        <item x="164"/>
        <item x="711"/>
        <item x="453"/>
        <item x="131"/>
        <item x="257"/>
        <item x="1"/>
        <item x="59"/>
        <item x="54"/>
        <item x="371"/>
        <item x="302"/>
        <item x="552"/>
        <item x="678"/>
        <item x="294"/>
        <item x="429"/>
        <item x="650"/>
        <item x="136"/>
        <item x="593"/>
        <item x="542"/>
        <item x="676"/>
        <item x="575"/>
        <item x="669"/>
        <item x="589"/>
        <item x="61"/>
        <item x="83"/>
        <item x="234"/>
        <item x="527"/>
        <item x="668"/>
        <item x="40"/>
        <item x="13"/>
        <item x="102"/>
        <item x="502"/>
        <item x="140"/>
        <item x="51"/>
        <item x="444"/>
        <item x="514"/>
        <item x="519"/>
        <item x="287"/>
        <item x="100"/>
        <item x="475"/>
        <item x="722"/>
        <item x="673"/>
        <item x="382"/>
        <item x="98"/>
        <item x="661"/>
        <item x="560"/>
        <item x="594"/>
        <item x="14"/>
        <item x="548"/>
        <item x="600"/>
        <item x="18"/>
        <item x="208"/>
        <item x="592"/>
        <item x="573"/>
        <item x="480"/>
        <item x="439"/>
        <item x="610"/>
        <item x="510"/>
        <item x="196"/>
        <item x="181"/>
        <item x="139"/>
        <item x="657"/>
        <item x="499"/>
        <item x="202"/>
        <item x="693"/>
        <item x="111"/>
        <item x="567"/>
        <item x="616"/>
        <item x="171"/>
        <item x="481"/>
        <item x="285"/>
        <item x="485"/>
        <item x="238"/>
        <item x="212"/>
        <item x="621"/>
        <item x="155"/>
        <item x="127"/>
        <item x="404"/>
        <item x="537"/>
        <item x="634"/>
        <item x="193"/>
        <item x="265"/>
        <item x="410"/>
        <item x="412"/>
        <item x="64"/>
        <item x="297"/>
        <item x="243"/>
        <item x="219"/>
        <item x="638"/>
        <item x="345"/>
        <item x="557"/>
        <item x="478"/>
        <item x="170"/>
        <item x="125"/>
        <item x="622"/>
        <item x="45"/>
        <item x="214"/>
        <item x="607"/>
        <item x="48"/>
        <item x="406"/>
        <item x="509"/>
        <item x="8"/>
        <item x="682"/>
        <item x="630"/>
        <item x="587"/>
        <item x="462"/>
        <item x="451"/>
        <item x="26"/>
        <item x="635"/>
        <item x="409"/>
        <item x="264"/>
        <item x="471"/>
        <item x="106"/>
        <item x="470"/>
        <item x="230"/>
        <item x="195"/>
        <item x="221"/>
        <item x="393"/>
        <item x="680"/>
        <item x="490"/>
        <item x="389"/>
        <item x="124"/>
        <item x="367"/>
        <item x="7"/>
        <item x="378"/>
        <item x="86"/>
        <item x="713"/>
        <item x="394"/>
        <item x="217"/>
        <item x="702"/>
        <item x="0"/>
        <item x="342"/>
        <item x="237"/>
        <item x="611"/>
        <item x="94"/>
      </items>
    </pivotField>
    <pivotField numFmtId="164" showAll="0" defaultSubtotal="0"/>
    <pivotField showAll="0" defaultSubtotal="0"/>
    <pivotField showAll="0" defaultSubtotal="0"/>
    <pivotField showAll="0" defaultSubtota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5">
        <item sd="0" x="0"/>
        <item x="1"/>
        <item x="2"/>
        <item x="3"/>
        <item sd="0" x="4"/>
      </items>
    </pivotField>
    <pivotField subtotalTop="0" dragToRow="0" dragToCol="0" dragToPage="0" showAll="0" defaultSubtotal="0"/>
    <pivotField subtotalTop="0" dragToRow="0" dragToCol="0" dragToPage="0" showAll="0" defaultSubtotal="0"/>
  </pivotFields>
  <rowFields count="2">
    <field x="19"/>
    <field x="17"/>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rowItems>
  <colItems count="1">
    <i/>
  </colItems>
  <dataFields count="1">
    <dataField name="Sales " fld="4" baseField="19" baseItem="1" numFmtId="3"/>
  </dataFields>
  <formats count="8">
    <format dxfId="243">
      <pivotArea type="all" dataOnly="0" outline="0" fieldPosition="0"/>
    </format>
    <format dxfId="242">
      <pivotArea outline="0" collapsedLevelsAreSubtotals="1" fieldPosition="0"/>
    </format>
    <format dxfId="241">
      <pivotArea field="19" type="button" dataOnly="0" labelOnly="1" outline="0" axis="axisRow" fieldPosition="0"/>
    </format>
    <format dxfId="240">
      <pivotArea dataOnly="0" labelOnly="1" fieldPosition="0">
        <references count="1">
          <reference field="19" count="3">
            <x v="1"/>
            <x v="2"/>
            <x v="3"/>
          </reference>
        </references>
      </pivotArea>
    </format>
    <format dxfId="239">
      <pivotArea dataOnly="0" labelOnly="1" fieldPosition="0">
        <references count="2">
          <reference field="17" count="12">
            <x v="1"/>
            <x v="2"/>
            <x v="3"/>
            <x v="4"/>
            <x v="5"/>
            <x v="6"/>
            <x v="7"/>
            <x v="8"/>
            <x v="9"/>
            <x v="10"/>
            <x v="11"/>
            <x v="12"/>
          </reference>
          <reference field="19" count="1" selected="0">
            <x v="1"/>
          </reference>
        </references>
      </pivotArea>
    </format>
    <format dxfId="238">
      <pivotArea dataOnly="0" labelOnly="1" fieldPosition="0">
        <references count="2">
          <reference field="17" count="12">
            <x v="1"/>
            <x v="2"/>
            <x v="3"/>
            <x v="4"/>
            <x v="5"/>
            <x v="6"/>
            <x v="7"/>
            <x v="8"/>
            <x v="9"/>
            <x v="10"/>
            <x v="11"/>
            <x v="12"/>
          </reference>
          <reference field="19" count="1" selected="0">
            <x v="2"/>
          </reference>
        </references>
      </pivotArea>
    </format>
    <format dxfId="237">
      <pivotArea dataOnly="0" labelOnly="1" fieldPosition="0">
        <references count="2">
          <reference field="17" count="12">
            <x v="1"/>
            <x v="2"/>
            <x v="3"/>
            <x v="4"/>
            <x v="5"/>
            <x v="6"/>
            <x v="7"/>
            <x v="8"/>
            <x v="9"/>
            <x v="10"/>
            <x v="11"/>
            <x v="12"/>
          </reference>
          <reference field="19" count="1" selected="0">
            <x v="3"/>
          </reference>
        </references>
      </pivotArea>
    </format>
    <format dxfId="236">
      <pivotArea dataOnly="0" labelOnly="1" outline="0" axis="axisValues" fieldPosition="0"/>
    </format>
  </formats>
  <chartFormats count="3">
    <chartFormat chart="1"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2" format="3">
      <pivotArea type="data" outline="0" fieldPosition="0">
        <references count="3">
          <reference field="4294967294" count="1" selected="0">
            <x v="0"/>
          </reference>
          <reference field="17" count="1" selected="0">
            <x v="5"/>
          </reference>
          <reference field="19" count="1" selected="0">
            <x v="3"/>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90EE4C3-2DBA-427B-B25C-79E6A38D81D1}" name="PivotTable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rowHeaderCaption="category">
  <location ref="S3:U7" firstHeaderRow="0" firstDataRow="1" firstDataCol="1"/>
  <pivotFields count="22">
    <pivotField showAll="0"/>
    <pivotField showAll="0"/>
    <pivotField showAll="0"/>
    <pivotField showAll="0"/>
    <pivotField dataField="1" showAll="0"/>
    <pivotField showAll="0"/>
    <pivotField showAll="0"/>
    <pivotField dataField="1" showAll="0"/>
    <pivotField showAll="0"/>
    <pivotField showAll="0">
      <items count="5">
        <item x="3"/>
        <item x="0"/>
        <item x="1"/>
        <item x="2"/>
        <item t="default"/>
      </items>
    </pivotField>
    <pivotField showAll="0">
      <items count="13">
        <item x="9"/>
        <item x="0"/>
        <item x="4"/>
        <item x="10"/>
        <item x="6"/>
        <item x="3"/>
        <item x="8"/>
        <item x="1"/>
        <item x="5"/>
        <item x="2"/>
        <item x="7"/>
        <item x="11"/>
        <item t="default"/>
      </items>
    </pivotField>
    <pivotField axis="axisRow" showAll="0">
      <items count="4">
        <item x="1"/>
        <item x="0"/>
        <item x="2"/>
        <item t="default"/>
      </items>
    </pivotField>
    <pivotField numFmtId="14" showAll="0">
      <items count="724">
        <item x="103"/>
        <item x="65"/>
        <item x="312"/>
        <item x="190"/>
        <item x="71"/>
        <item x="578"/>
        <item x="699"/>
        <item x="336"/>
        <item x="328"/>
        <item x="180"/>
        <item x="417"/>
        <item x="387"/>
        <item x="32"/>
        <item x="464"/>
        <item x="331"/>
        <item x="496"/>
        <item x="373"/>
        <item x="349"/>
        <item x="671"/>
        <item x="205"/>
        <item x="168"/>
        <item x="39"/>
        <item x="397"/>
        <item x="258"/>
        <item x="427"/>
        <item x="715"/>
        <item x="689"/>
        <item x="446"/>
        <item x="200"/>
        <item x="473"/>
        <item x="456"/>
        <item x="88"/>
        <item x="30"/>
        <item x="513"/>
        <item x="175"/>
        <item x="520"/>
        <item x="468"/>
        <item x="571"/>
        <item x="133"/>
        <item x="631"/>
        <item x="447"/>
        <item x="628"/>
        <item x="698"/>
        <item x="426"/>
        <item x="545"/>
        <item x="216"/>
        <item x="11"/>
        <item x="440"/>
        <item x="644"/>
        <item x="494"/>
        <item x="233"/>
        <item x="177"/>
        <item x="222"/>
        <item x="226"/>
        <item x="415"/>
        <item x="104"/>
        <item x="315"/>
        <item x="362"/>
        <item x="717"/>
        <item x="4"/>
        <item x="365"/>
        <item x="501"/>
        <item x="341"/>
        <item x="396"/>
        <item x="598"/>
        <item x="401"/>
        <item x="706"/>
        <item x="69"/>
        <item x="303"/>
        <item x="492"/>
        <item x="23"/>
        <item x="162"/>
        <item x="718"/>
        <item x="156"/>
        <item x="158"/>
        <item x="660"/>
        <item x="601"/>
        <item x="688"/>
        <item x="27"/>
        <item x="210"/>
        <item x="714"/>
        <item x="207"/>
        <item x="160"/>
        <item x="692"/>
        <item x="561"/>
        <item x="347"/>
        <item x="612"/>
        <item x="307"/>
        <item x="553"/>
        <item x="466"/>
        <item x="335"/>
        <item x="46"/>
        <item x="277"/>
        <item x="291"/>
        <item x="346"/>
        <item x="286"/>
        <item x="381"/>
        <item x="482"/>
        <item x="708"/>
        <item x="16"/>
        <item x="248"/>
        <item x="476"/>
        <item x="674"/>
        <item x="613"/>
        <item x="525"/>
        <item x="10"/>
        <item x="472"/>
        <item x="667"/>
        <item x="84"/>
        <item x="37"/>
        <item x="385"/>
        <item x="38"/>
        <item x="421"/>
        <item x="625"/>
        <item x="227"/>
        <item x="187"/>
        <item x="322"/>
        <item x="697"/>
        <item x="343"/>
        <item x="413"/>
        <item x="662"/>
        <item x="495"/>
        <item x="114"/>
        <item x="301"/>
        <item x="684"/>
        <item x="29"/>
        <item x="370"/>
        <item x="228"/>
        <item x="580"/>
        <item x="115"/>
        <item x="206"/>
        <item x="260"/>
        <item x="251"/>
        <item x="185"/>
        <item x="320"/>
        <item x="701"/>
        <item x="330"/>
        <item x="262"/>
        <item x="632"/>
        <item x="434"/>
        <item x="712"/>
        <item x="123"/>
        <item x="449"/>
        <item x="568"/>
        <item x="709"/>
        <item x="486"/>
        <item x="119"/>
        <item x="295"/>
        <item x="99"/>
        <item x="653"/>
        <item x="57"/>
        <item x="379"/>
        <item x="41"/>
        <item x="199"/>
        <item x="596"/>
        <item x="224"/>
        <item x="282"/>
        <item x="639"/>
        <item x="56"/>
        <item x="350"/>
        <item x="463"/>
        <item x="700"/>
        <item x="240"/>
        <item x="493"/>
        <item x="292"/>
        <item x="716"/>
        <item x="356"/>
        <item x="608"/>
        <item x="591"/>
        <item x="31"/>
        <item x="442"/>
        <item x="455"/>
        <item x="134"/>
        <item x="161"/>
        <item x="178"/>
        <item x="74"/>
        <item x="574"/>
        <item x="459"/>
        <item x="642"/>
        <item x="82"/>
        <item x="165"/>
        <item x="570"/>
        <item x="636"/>
        <item x="25"/>
        <item x="461"/>
        <item x="318"/>
        <item x="271"/>
        <item x="137"/>
        <item x="273"/>
        <item x="595"/>
        <item x="599"/>
        <item x="597"/>
        <item x="247"/>
        <item x="21"/>
        <item x="288"/>
        <item x="143"/>
        <item x="465"/>
        <item x="428"/>
        <item x="649"/>
        <item x="93"/>
        <item x="508"/>
        <item x="211"/>
        <item x="705"/>
        <item x="407"/>
        <item x="366"/>
        <item x="263"/>
        <item x="546"/>
        <item x="163"/>
        <item x="80"/>
        <item x="173"/>
        <item x="375"/>
        <item x="146"/>
        <item x="327"/>
        <item x="438"/>
        <item x="253"/>
        <item x="448"/>
        <item x="17"/>
        <item x="105"/>
        <item x="201"/>
        <item x="457"/>
        <item x="528"/>
        <item x="33"/>
        <item x="85"/>
        <item x="95"/>
        <item x="581"/>
        <item x="624"/>
        <item x="590"/>
        <item x="49"/>
        <item x="614"/>
        <item x="588"/>
        <item x="487"/>
        <item x="579"/>
        <item x="152"/>
        <item x="672"/>
        <item x="374"/>
        <item x="77"/>
        <item x="337"/>
        <item x="484"/>
        <item x="584"/>
        <item x="296"/>
        <item x="516"/>
        <item x="703"/>
        <item x="316"/>
        <item x="390"/>
        <item x="112"/>
        <item x="116"/>
        <item x="319"/>
        <item x="323"/>
        <item x="5"/>
        <item x="422"/>
        <item x="92"/>
        <item x="78"/>
        <item x="97"/>
        <item x="604"/>
        <item x="269"/>
        <item x="344"/>
        <item x="256"/>
        <item x="308"/>
        <item x="403"/>
        <item x="361"/>
        <item x="585"/>
        <item x="96"/>
        <item x="425"/>
        <item x="299"/>
        <item x="121"/>
        <item x="521"/>
        <item x="135"/>
        <item x="559"/>
        <item x="215"/>
        <item x="213"/>
        <item x="586"/>
        <item x="338"/>
        <item x="637"/>
        <item x="9"/>
        <item x="122"/>
        <item x="606"/>
        <item x="651"/>
        <item x="511"/>
        <item x="353"/>
        <item x="34"/>
        <item x="399"/>
        <item x="681"/>
        <item x="268"/>
        <item x="236"/>
        <item x="209"/>
        <item x="311"/>
        <item x="44"/>
        <item x="430"/>
        <item x="357"/>
        <item x="334"/>
        <item x="52"/>
        <item x="63"/>
        <item x="225"/>
        <item x="663"/>
        <item x="35"/>
        <item x="488"/>
        <item x="675"/>
        <item x="641"/>
        <item x="683"/>
        <item x="538"/>
        <item x="503"/>
        <item x="128"/>
        <item x="275"/>
        <item x="147"/>
        <item x="659"/>
        <item x="239"/>
        <item x="89"/>
        <item x="388"/>
        <item x="530"/>
        <item x="340"/>
        <item x="235"/>
        <item x="418"/>
        <item x="454"/>
        <item x="358"/>
        <item x="400"/>
        <item x="563"/>
        <item x="543"/>
        <item x="176"/>
        <item x="483"/>
        <item x="109"/>
        <item x="166"/>
        <item x="690"/>
        <item x="623"/>
        <item x="605"/>
        <item x="500"/>
        <item x="512"/>
        <item x="333"/>
        <item x="550"/>
        <item x="477"/>
        <item x="313"/>
        <item x="398"/>
        <item x="174"/>
        <item x="141"/>
        <item x="489"/>
        <item x="55"/>
        <item x="540"/>
        <item x="58"/>
        <item x="266"/>
        <item x="130"/>
        <item x="189"/>
        <item x="431"/>
        <item x="197"/>
        <item x="159"/>
        <item x="506"/>
        <item x="497"/>
        <item x="505"/>
        <item x="414"/>
        <item x="3"/>
        <item x="719"/>
        <item x="138"/>
        <item x="376"/>
        <item x="524"/>
        <item x="241"/>
        <item x="533"/>
        <item x="352"/>
        <item x="643"/>
        <item x="450"/>
        <item x="339"/>
        <item x="91"/>
        <item x="300"/>
        <item x="498"/>
        <item x="445"/>
        <item x="405"/>
        <item x="517"/>
        <item x="67"/>
        <item x="549"/>
        <item x="391"/>
        <item x="42"/>
        <item x="246"/>
        <item x="19"/>
        <item x="544"/>
        <item x="305"/>
        <item x="696"/>
        <item x="479"/>
        <item x="372"/>
        <item x="220"/>
        <item x="629"/>
        <item x="66"/>
        <item x="151"/>
        <item x="377"/>
        <item x="386"/>
        <item x="281"/>
        <item x="647"/>
        <item x="658"/>
        <item x="60"/>
        <item x="531"/>
        <item x="363"/>
        <item x="526"/>
        <item x="491"/>
        <item x="75"/>
        <item x="167"/>
        <item x="507"/>
        <item x="144"/>
        <item x="721"/>
        <item x="184"/>
        <item x="460"/>
        <item x="24"/>
        <item x="250"/>
        <item x="576"/>
        <item x="655"/>
        <item x="231"/>
        <item x="648"/>
        <item x="383"/>
        <item x="232"/>
        <item x="547"/>
        <item x="289"/>
        <item x="309"/>
        <item x="620"/>
        <item x="314"/>
        <item x="47"/>
        <item x="384"/>
        <item x="615"/>
        <item x="364"/>
        <item x="687"/>
        <item x="419"/>
        <item x="458"/>
        <item x="274"/>
        <item x="626"/>
        <item x="529"/>
        <item x="395"/>
        <item x="272"/>
        <item x="392"/>
        <item x="467"/>
        <item x="194"/>
        <item x="354"/>
        <item x="627"/>
        <item x="685"/>
        <item x="423"/>
        <item x="154"/>
        <item x="677"/>
        <item x="53"/>
        <item x="554"/>
        <item x="310"/>
        <item x="261"/>
        <item x="244"/>
        <item x="255"/>
        <item x="432"/>
        <item x="664"/>
        <item x="169"/>
        <item x="646"/>
        <item x="183"/>
        <item x="441"/>
        <item x="534"/>
        <item x="117"/>
        <item x="192"/>
        <item x="252"/>
        <item x="504"/>
        <item x="172"/>
        <item x="150"/>
        <item x="665"/>
        <item x="645"/>
        <item x="582"/>
        <item x="694"/>
        <item x="359"/>
        <item x="293"/>
        <item x="149"/>
        <item x="242"/>
        <item x="360"/>
        <item x="188"/>
        <item x="433"/>
        <item x="691"/>
        <item x="6"/>
        <item x="369"/>
        <item x="317"/>
        <item x="73"/>
        <item x="290"/>
        <item x="556"/>
        <item x="351"/>
        <item x="435"/>
        <item x="145"/>
        <item x="368"/>
        <item x="411"/>
        <item x="204"/>
        <item x="618"/>
        <item x="583"/>
        <item x="191"/>
        <item x="617"/>
        <item x="666"/>
        <item x="306"/>
        <item x="522"/>
        <item x="654"/>
        <item x="443"/>
        <item x="329"/>
        <item x="704"/>
        <item x="686"/>
        <item x="15"/>
        <item x="436"/>
        <item x="564"/>
        <item x="565"/>
        <item x="36"/>
        <item x="72"/>
        <item x="515"/>
        <item x="670"/>
        <item x="76"/>
        <item x="408"/>
        <item x="129"/>
        <item x="577"/>
        <item x="324"/>
        <item x="179"/>
        <item x="603"/>
        <item x="278"/>
        <item x="420"/>
        <item x="640"/>
        <item x="223"/>
        <item x="182"/>
        <item x="132"/>
        <item x="402"/>
        <item x="569"/>
        <item x="321"/>
        <item x="81"/>
        <item x="539"/>
        <item x="148"/>
        <item x="108"/>
        <item x="380"/>
        <item x="62"/>
        <item x="355"/>
        <item x="304"/>
        <item x="254"/>
        <item x="79"/>
        <item x="107"/>
        <item x="186"/>
        <item x="43"/>
        <item x="720"/>
        <item x="298"/>
        <item x="532"/>
        <item x="259"/>
        <item x="572"/>
        <item x="416"/>
        <item x="249"/>
        <item x="229"/>
        <item x="276"/>
        <item x="555"/>
        <item x="452"/>
        <item x="695"/>
        <item x="633"/>
        <item x="332"/>
        <item x="22"/>
        <item x="20"/>
        <item x="279"/>
        <item x="284"/>
        <item x="12"/>
        <item x="203"/>
        <item x="518"/>
        <item x="562"/>
        <item x="652"/>
        <item x="424"/>
        <item x="118"/>
        <item x="566"/>
        <item x="157"/>
        <item x="609"/>
        <item x="348"/>
        <item x="28"/>
        <item x="50"/>
        <item x="656"/>
        <item x="536"/>
        <item x="325"/>
        <item x="267"/>
        <item x="707"/>
        <item x="535"/>
        <item x="90"/>
        <item x="120"/>
        <item x="101"/>
        <item x="245"/>
        <item x="218"/>
        <item x="126"/>
        <item x="474"/>
        <item x="283"/>
        <item x="153"/>
        <item x="70"/>
        <item x="2"/>
        <item x="280"/>
        <item x="541"/>
        <item x="523"/>
        <item x="469"/>
        <item x="113"/>
        <item x="87"/>
        <item x="551"/>
        <item x="558"/>
        <item x="679"/>
        <item x="270"/>
        <item x="619"/>
        <item x="437"/>
        <item x="110"/>
        <item x="326"/>
        <item x="68"/>
        <item x="142"/>
        <item x="710"/>
        <item x="602"/>
        <item x="198"/>
        <item x="164"/>
        <item x="711"/>
        <item x="453"/>
        <item x="131"/>
        <item x="257"/>
        <item x="1"/>
        <item x="59"/>
        <item x="54"/>
        <item x="371"/>
        <item x="302"/>
        <item x="552"/>
        <item x="678"/>
        <item x="294"/>
        <item x="429"/>
        <item x="650"/>
        <item x="136"/>
        <item x="593"/>
        <item x="542"/>
        <item x="676"/>
        <item x="575"/>
        <item x="669"/>
        <item x="589"/>
        <item x="61"/>
        <item x="83"/>
        <item x="234"/>
        <item x="527"/>
        <item x="668"/>
        <item x="40"/>
        <item x="13"/>
        <item x="102"/>
        <item x="502"/>
        <item x="140"/>
        <item x="51"/>
        <item x="444"/>
        <item x="514"/>
        <item x="519"/>
        <item x="287"/>
        <item x="100"/>
        <item x="475"/>
        <item x="722"/>
        <item x="673"/>
        <item x="382"/>
        <item x="98"/>
        <item x="661"/>
        <item x="560"/>
        <item x="594"/>
        <item x="14"/>
        <item x="548"/>
        <item x="600"/>
        <item x="18"/>
        <item x="208"/>
        <item x="592"/>
        <item x="573"/>
        <item x="480"/>
        <item x="439"/>
        <item x="610"/>
        <item x="510"/>
        <item x="196"/>
        <item x="181"/>
        <item x="139"/>
        <item x="657"/>
        <item x="499"/>
        <item x="202"/>
        <item x="693"/>
        <item x="111"/>
        <item x="567"/>
        <item x="616"/>
        <item x="171"/>
        <item x="481"/>
        <item x="285"/>
        <item x="485"/>
        <item x="238"/>
        <item x="212"/>
        <item x="621"/>
        <item x="155"/>
        <item x="127"/>
        <item x="404"/>
        <item x="537"/>
        <item x="634"/>
        <item x="193"/>
        <item x="265"/>
        <item x="410"/>
        <item x="412"/>
        <item x="64"/>
        <item x="297"/>
        <item x="243"/>
        <item x="219"/>
        <item x="638"/>
        <item x="345"/>
        <item x="557"/>
        <item x="478"/>
        <item x="170"/>
        <item x="125"/>
        <item x="622"/>
        <item x="45"/>
        <item x="214"/>
        <item x="607"/>
        <item x="48"/>
        <item x="406"/>
        <item x="509"/>
        <item x="8"/>
        <item x="682"/>
        <item x="630"/>
        <item x="587"/>
        <item x="462"/>
        <item x="451"/>
        <item x="26"/>
        <item x="635"/>
        <item x="409"/>
        <item x="264"/>
        <item x="471"/>
        <item x="106"/>
        <item x="470"/>
        <item x="230"/>
        <item x="195"/>
        <item x="221"/>
        <item x="393"/>
        <item x="680"/>
        <item x="490"/>
        <item x="389"/>
        <item x="124"/>
        <item x="367"/>
        <item x="7"/>
        <item x="378"/>
        <item x="86"/>
        <item x="713"/>
        <item x="394"/>
        <item x="217"/>
        <item x="702"/>
        <item x="0"/>
        <item x="342"/>
        <item x="237"/>
        <item x="611"/>
        <item x="94"/>
        <item t="default"/>
      </items>
    </pivotField>
    <pivotField numFmtId="14" showAll="0"/>
    <pivotField showAll="0"/>
    <pivotField showAll="0"/>
    <pivotField showAll="0"/>
    <pivotField showAll="0" defaultSubtotal="0"/>
    <pivotField showAll="0" defaultSubtotal="0"/>
    <pivotField showAll="0" defaultSubtotal="0">
      <items count="5">
        <item x="0"/>
        <item x="1"/>
        <item x="2"/>
        <item x="3"/>
        <item x="4"/>
      </items>
    </pivotField>
    <pivotField dragToRow="0" dragToCol="0" dragToPage="0" showAll="0" defaultSubtotal="0"/>
    <pivotField dragToRow="0" dragToCol="0" dragToPage="0" showAll="0" defaultSubtotal="0"/>
  </pivotFields>
  <rowFields count="1">
    <field x="11"/>
  </rowFields>
  <rowItems count="4">
    <i>
      <x/>
    </i>
    <i>
      <x v="1"/>
    </i>
    <i>
      <x v="2"/>
    </i>
    <i t="grand">
      <x/>
    </i>
  </rowItems>
  <colFields count="1">
    <field x="-2"/>
  </colFields>
  <colItems count="2">
    <i>
      <x/>
    </i>
    <i i="1">
      <x v="1"/>
    </i>
  </colItems>
  <dataFields count="2">
    <dataField name="Sum of Sales" fld="4" baseField="11" baseItem="0" numFmtId="168"/>
    <dataField name="Sum of Profit" fld="7" baseField="11" baseItem="0" numFmtId="168"/>
  </dataFields>
  <formats count="6">
    <format dxfId="249">
      <pivotArea type="all" dataOnly="0" outline="0" fieldPosition="0"/>
    </format>
    <format dxfId="248">
      <pivotArea outline="0" collapsedLevelsAreSubtotals="1" fieldPosition="0"/>
    </format>
    <format dxfId="247">
      <pivotArea field="11" type="button" dataOnly="0" labelOnly="1" outline="0" axis="axisRow" fieldPosition="0"/>
    </format>
    <format dxfId="246">
      <pivotArea dataOnly="0" labelOnly="1" fieldPosition="0">
        <references count="1">
          <reference field="11" count="0"/>
        </references>
      </pivotArea>
    </format>
    <format dxfId="245">
      <pivotArea dataOnly="0" labelOnly="1" grandRow="1" outline="0" fieldPosition="0"/>
    </format>
    <format dxfId="244">
      <pivotArea dataOnly="0" labelOnly="1" outline="0" fieldPosition="0">
        <references count="1">
          <reference field="4294967294" count="2">
            <x v="0"/>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4B3AC2D-858C-4982-B309-9E8D6A82B303}" name="PivotTable10"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2">
  <location ref="C49:E88" firstHeaderRow="0" firstDataRow="1" firstDataCol="1" rowPageCount="1" colPageCount="1"/>
  <pivotFields count="22">
    <pivotField showAll="0"/>
    <pivotField showAll="0"/>
    <pivotField showAll="0"/>
    <pivotField showAll="0"/>
    <pivotField dataField="1" showAll="0"/>
    <pivotField showAll="0"/>
    <pivotField showAll="0"/>
    <pivotField dataField="1" showAll="0"/>
    <pivotField showAll="0"/>
    <pivotField showAll="0">
      <items count="5">
        <item x="3"/>
        <item x="0"/>
        <item x="1"/>
        <item x="2"/>
        <item t="default"/>
      </items>
    </pivotField>
    <pivotField showAll="0">
      <items count="13">
        <item x="9"/>
        <item x="0"/>
        <item x="4"/>
        <item x="10"/>
        <item x="6"/>
        <item x="3"/>
        <item x="8"/>
        <item x="1"/>
        <item x="5"/>
        <item x="2"/>
        <item x="7"/>
        <item x="11"/>
        <item t="default"/>
      </items>
    </pivotField>
    <pivotField name="Category" axis="axisPage" multipleItemSelectionAllowed="1" showAll="0">
      <items count="4">
        <item x="1"/>
        <item h="1" x="0"/>
        <item h="1" x="2"/>
        <item t="default"/>
      </items>
    </pivotField>
    <pivotField numFmtId="14" showAll="0">
      <items count="724">
        <item x="103"/>
        <item x="65"/>
        <item x="312"/>
        <item x="190"/>
        <item x="71"/>
        <item x="578"/>
        <item x="699"/>
        <item x="336"/>
        <item x="328"/>
        <item x="180"/>
        <item x="417"/>
        <item x="387"/>
        <item x="32"/>
        <item x="464"/>
        <item x="331"/>
        <item x="496"/>
        <item x="373"/>
        <item x="349"/>
        <item x="671"/>
        <item x="205"/>
        <item x="168"/>
        <item x="39"/>
        <item x="397"/>
        <item x="258"/>
        <item x="427"/>
        <item x="715"/>
        <item x="689"/>
        <item x="446"/>
        <item x="200"/>
        <item x="473"/>
        <item x="456"/>
        <item x="88"/>
        <item x="30"/>
        <item x="513"/>
        <item x="175"/>
        <item x="520"/>
        <item x="468"/>
        <item x="571"/>
        <item x="133"/>
        <item x="631"/>
        <item x="447"/>
        <item x="628"/>
        <item x="698"/>
        <item x="426"/>
        <item x="545"/>
        <item x="216"/>
        <item x="11"/>
        <item x="440"/>
        <item x="644"/>
        <item x="494"/>
        <item x="233"/>
        <item x="177"/>
        <item x="222"/>
        <item x="226"/>
        <item x="415"/>
        <item x="104"/>
        <item x="315"/>
        <item x="362"/>
        <item x="717"/>
        <item x="4"/>
        <item x="365"/>
        <item x="501"/>
        <item x="341"/>
        <item x="396"/>
        <item x="598"/>
        <item x="401"/>
        <item x="706"/>
        <item x="69"/>
        <item x="303"/>
        <item x="492"/>
        <item x="23"/>
        <item x="162"/>
        <item x="718"/>
        <item x="156"/>
        <item x="158"/>
        <item x="660"/>
        <item x="601"/>
        <item x="688"/>
        <item x="27"/>
        <item x="210"/>
        <item x="714"/>
        <item x="207"/>
        <item x="160"/>
        <item x="692"/>
        <item x="561"/>
        <item x="347"/>
        <item x="612"/>
        <item x="307"/>
        <item x="553"/>
        <item x="466"/>
        <item x="335"/>
        <item x="46"/>
        <item x="277"/>
        <item x="291"/>
        <item x="346"/>
        <item x="286"/>
        <item x="381"/>
        <item x="482"/>
        <item x="708"/>
        <item x="16"/>
        <item x="248"/>
        <item x="476"/>
        <item x="674"/>
        <item x="613"/>
        <item x="525"/>
        <item x="10"/>
        <item x="472"/>
        <item x="667"/>
        <item x="84"/>
        <item x="37"/>
        <item x="385"/>
        <item x="38"/>
        <item x="421"/>
        <item x="625"/>
        <item x="227"/>
        <item x="187"/>
        <item x="322"/>
        <item x="697"/>
        <item x="343"/>
        <item x="413"/>
        <item x="662"/>
        <item x="495"/>
        <item x="114"/>
        <item x="301"/>
        <item x="684"/>
        <item x="29"/>
        <item x="370"/>
        <item x="228"/>
        <item x="580"/>
        <item x="115"/>
        <item x="206"/>
        <item x="260"/>
        <item x="251"/>
        <item x="185"/>
        <item x="320"/>
        <item x="701"/>
        <item x="330"/>
        <item x="262"/>
        <item x="632"/>
        <item x="434"/>
        <item x="712"/>
        <item x="123"/>
        <item x="449"/>
        <item x="568"/>
        <item x="709"/>
        <item x="486"/>
        <item x="119"/>
        <item x="295"/>
        <item x="99"/>
        <item x="653"/>
        <item x="57"/>
        <item x="379"/>
        <item x="41"/>
        <item x="199"/>
        <item x="596"/>
        <item x="224"/>
        <item x="282"/>
        <item x="639"/>
        <item x="56"/>
        <item x="350"/>
        <item x="463"/>
        <item x="700"/>
        <item x="240"/>
        <item x="493"/>
        <item x="292"/>
        <item x="716"/>
        <item x="356"/>
        <item x="608"/>
        <item x="591"/>
        <item x="31"/>
        <item x="442"/>
        <item x="455"/>
        <item x="134"/>
        <item x="161"/>
        <item x="178"/>
        <item x="74"/>
        <item x="574"/>
        <item x="459"/>
        <item x="642"/>
        <item x="82"/>
        <item x="165"/>
        <item x="570"/>
        <item x="636"/>
        <item x="25"/>
        <item x="461"/>
        <item x="318"/>
        <item x="271"/>
        <item x="137"/>
        <item x="273"/>
        <item x="595"/>
        <item x="599"/>
        <item x="597"/>
        <item x="247"/>
        <item x="21"/>
        <item x="288"/>
        <item x="143"/>
        <item x="465"/>
        <item x="428"/>
        <item x="649"/>
        <item x="93"/>
        <item x="508"/>
        <item x="211"/>
        <item x="705"/>
        <item x="407"/>
        <item x="366"/>
        <item x="263"/>
        <item x="546"/>
        <item x="163"/>
        <item x="80"/>
        <item x="173"/>
        <item x="375"/>
        <item x="146"/>
        <item x="327"/>
        <item x="438"/>
        <item x="253"/>
        <item x="448"/>
        <item x="17"/>
        <item x="105"/>
        <item x="201"/>
        <item x="457"/>
        <item x="528"/>
        <item x="33"/>
        <item x="85"/>
        <item x="95"/>
        <item x="581"/>
        <item x="624"/>
        <item x="590"/>
        <item x="49"/>
        <item x="614"/>
        <item x="588"/>
        <item x="487"/>
        <item x="579"/>
        <item x="152"/>
        <item x="672"/>
        <item x="374"/>
        <item x="77"/>
        <item x="337"/>
        <item x="484"/>
        <item x="584"/>
        <item x="296"/>
        <item x="516"/>
        <item x="703"/>
        <item x="316"/>
        <item x="390"/>
        <item x="112"/>
        <item x="116"/>
        <item x="319"/>
        <item x="323"/>
        <item x="5"/>
        <item x="422"/>
        <item x="92"/>
        <item x="78"/>
        <item x="97"/>
        <item x="604"/>
        <item x="269"/>
        <item x="344"/>
        <item x="256"/>
        <item x="308"/>
        <item x="403"/>
        <item x="361"/>
        <item x="585"/>
        <item x="96"/>
        <item x="425"/>
        <item x="299"/>
        <item x="121"/>
        <item x="521"/>
        <item x="135"/>
        <item x="559"/>
        <item x="215"/>
        <item x="213"/>
        <item x="586"/>
        <item x="338"/>
        <item x="637"/>
        <item x="9"/>
        <item x="122"/>
        <item x="606"/>
        <item x="651"/>
        <item x="511"/>
        <item x="353"/>
        <item x="34"/>
        <item x="399"/>
        <item x="681"/>
        <item x="268"/>
        <item x="236"/>
        <item x="209"/>
        <item x="311"/>
        <item x="44"/>
        <item x="430"/>
        <item x="357"/>
        <item x="334"/>
        <item x="52"/>
        <item x="63"/>
        <item x="225"/>
        <item x="663"/>
        <item x="35"/>
        <item x="488"/>
        <item x="675"/>
        <item x="641"/>
        <item x="683"/>
        <item x="538"/>
        <item x="503"/>
        <item x="128"/>
        <item x="275"/>
        <item x="147"/>
        <item x="659"/>
        <item x="239"/>
        <item x="89"/>
        <item x="388"/>
        <item x="530"/>
        <item x="340"/>
        <item x="235"/>
        <item x="418"/>
        <item x="454"/>
        <item x="358"/>
        <item x="400"/>
        <item x="563"/>
        <item x="543"/>
        <item x="176"/>
        <item x="483"/>
        <item x="109"/>
        <item x="166"/>
        <item x="690"/>
        <item x="623"/>
        <item x="605"/>
        <item x="500"/>
        <item x="512"/>
        <item x="333"/>
        <item x="550"/>
        <item x="477"/>
        <item x="313"/>
        <item x="398"/>
        <item x="174"/>
        <item x="141"/>
        <item x="489"/>
        <item x="55"/>
        <item x="540"/>
        <item x="58"/>
        <item x="266"/>
        <item x="130"/>
        <item x="189"/>
        <item x="431"/>
        <item x="197"/>
        <item x="159"/>
        <item x="506"/>
        <item x="497"/>
        <item x="505"/>
        <item x="414"/>
        <item x="3"/>
        <item x="719"/>
        <item x="138"/>
        <item x="376"/>
        <item x="524"/>
        <item x="241"/>
        <item x="533"/>
        <item x="352"/>
        <item x="643"/>
        <item x="450"/>
        <item x="339"/>
        <item x="91"/>
        <item x="300"/>
        <item x="498"/>
        <item x="445"/>
        <item x="405"/>
        <item x="517"/>
        <item x="67"/>
        <item x="549"/>
        <item x="391"/>
        <item x="42"/>
        <item x="246"/>
        <item x="19"/>
        <item x="544"/>
        <item x="305"/>
        <item x="696"/>
        <item x="479"/>
        <item x="372"/>
        <item x="220"/>
        <item x="629"/>
        <item x="66"/>
        <item x="151"/>
        <item x="377"/>
        <item x="386"/>
        <item x="281"/>
        <item x="647"/>
        <item x="658"/>
        <item x="60"/>
        <item x="531"/>
        <item x="363"/>
        <item x="526"/>
        <item x="491"/>
        <item x="75"/>
        <item x="167"/>
        <item x="507"/>
        <item x="144"/>
        <item x="721"/>
        <item x="184"/>
        <item x="460"/>
        <item x="24"/>
        <item x="250"/>
        <item x="576"/>
        <item x="655"/>
        <item x="231"/>
        <item x="648"/>
        <item x="383"/>
        <item x="232"/>
        <item x="547"/>
        <item x="289"/>
        <item x="309"/>
        <item x="620"/>
        <item x="314"/>
        <item x="47"/>
        <item x="384"/>
        <item x="615"/>
        <item x="364"/>
        <item x="687"/>
        <item x="419"/>
        <item x="458"/>
        <item x="274"/>
        <item x="626"/>
        <item x="529"/>
        <item x="395"/>
        <item x="272"/>
        <item x="392"/>
        <item x="467"/>
        <item x="194"/>
        <item x="354"/>
        <item x="627"/>
        <item x="685"/>
        <item x="423"/>
        <item x="154"/>
        <item x="677"/>
        <item x="53"/>
        <item x="554"/>
        <item x="310"/>
        <item x="261"/>
        <item x="244"/>
        <item x="255"/>
        <item x="432"/>
        <item x="664"/>
        <item x="169"/>
        <item x="646"/>
        <item x="183"/>
        <item x="441"/>
        <item x="534"/>
        <item x="117"/>
        <item x="192"/>
        <item x="252"/>
        <item x="504"/>
        <item x="172"/>
        <item x="150"/>
        <item x="665"/>
        <item x="645"/>
        <item x="582"/>
        <item x="694"/>
        <item x="359"/>
        <item x="293"/>
        <item x="149"/>
        <item x="242"/>
        <item x="360"/>
        <item x="188"/>
        <item x="433"/>
        <item x="691"/>
        <item x="6"/>
        <item x="369"/>
        <item x="317"/>
        <item x="73"/>
        <item x="290"/>
        <item x="556"/>
        <item x="351"/>
        <item x="435"/>
        <item x="145"/>
        <item x="368"/>
        <item x="411"/>
        <item x="204"/>
        <item x="618"/>
        <item x="583"/>
        <item x="191"/>
        <item x="617"/>
        <item x="666"/>
        <item x="306"/>
        <item x="522"/>
        <item x="654"/>
        <item x="443"/>
        <item x="329"/>
        <item x="704"/>
        <item x="686"/>
        <item x="15"/>
        <item x="436"/>
        <item x="564"/>
        <item x="565"/>
        <item x="36"/>
        <item x="72"/>
        <item x="515"/>
        <item x="670"/>
        <item x="76"/>
        <item x="408"/>
        <item x="129"/>
        <item x="577"/>
        <item x="324"/>
        <item x="179"/>
        <item x="603"/>
        <item x="278"/>
        <item x="420"/>
        <item x="640"/>
        <item x="223"/>
        <item x="182"/>
        <item x="132"/>
        <item x="402"/>
        <item x="569"/>
        <item x="321"/>
        <item x="81"/>
        <item x="539"/>
        <item x="148"/>
        <item x="108"/>
        <item x="380"/>
        <item x="62"/>
        <item x="355"/>
        <item x="304"/>
        <item x="254"/>
        <item x="79"/>
        <item x="107"/>
        <item x="186"/>
        <item x="43"/>
        <item x="720"/>
        <item x="298"/>
        <item x="532"/>
        <item x="259"/>
        <item x="572"/>
        <item x="416"/>
        <item x="249"/>
        <item x="229"/>
        <item x="276"/>
        <item x="555"/>
        <item x="452"/>
        <item x="695"/>
        <item x="633"/>
        <item x="332"/>
        <item x="22"/>
        <item x="20"/>
        <item x="279"/>
        <item x="284"/>
        <item x="12"/>
        <item x="203"/>
        <item x="518"/>
        <item x="562"/>
        <item x="652"/>
        <item x="424"/>
        <item x="118"/>
        <item x="566"/>
        <item x="157"/>
        <item x="609"/>
        <item x="348"/>
        <item x="28"/>
        <item x="50"/>
        <item x="656"/>
        <item x="536"/>
        <item x="325"/>
        <item x="267"/>
        <item x="707"/>
        <item x="535"/>
        <item x="90"/>
        <item x="120"/>
        <item x="101"/>
        <item x="245"/>
        <item x="218"/>
        <item x="126"/>
        <item x="474"/>
        <item x="283"/>
        <item x="153"/>
        <item x="70"/>
        <item x="2"/>
        <item x="280"/>
        <item x="541"/>
        <item x="523"/>
        <item x="469"/>
        <item x="113"/>
        <item x="87"/>
        <item x="551"/>
        <item x="558"/>
        <item x="679"/>
        <item x="270"/>
        <item x="619"/>
        <item x="437"/>
        <item x="110"/>
        <item x="326"/>
        <item x="68"/>
        <item x="142"/>
        <item x="710"/>
        <item x="602"/>
        <item x="198"/>
        <item x="164"/>
        <item x="711"/>
        <item x="453"/>
        <item x="131"/>
        <item x="257"/>
        <item x="1"/>
        <item x="59"/>
        <item x="54"/>
        <item x="371"/>
        <item x="302"/>
        <item x="552"/>
        <item x="678"/>
        <item x="294"/>
        <item x="429"/>
        <item x="650"/>
        <item x="136"/>
        <item x="593"/>
        <item x="542"/>
        <item x="676"/>
        <item x="575"/>
        <item x="669"/>
        <item x="589"/>
        <item x="61"/>
        <item x="83"/>
        <item x="234"/>
        <item x="527"/>
        <item x="668"/>
        <item x="40"/>
        <item x="13"/>
        <item x="102"/>
        <item x="502"/>
        <item x="140"/>
        <item x="51"/>
        <item x="444"/>
        <item x="514"/>
        <item x="519"/>
        <item x="287"/>
        <item x="100"/>
        <item x="475"/>
        <item x="722"/>
        <item x="673"/>
        <item x="382"/>
        <item x="98"/>
        <item x="661"/>
        <item x="560"/>
        <item x="594"/>
        <item x="14"/>
        <item x="548"/>
        <item x="600"/>
        <item x="18"/>
        <item x="208"/>
        <item x="592"/>
        <item x="573"/>
        <item x="480"/>
        <item x="439"/>
        <item x="610"/>
        <item x="510"/>
        <item x="196"/>
        <item x="181"/>
        <item x="139"/>
        <item x="657"/>
        <item x="499"/>
        <item x="202"/>
        <item x="693"/>
        <item x="111"/>
        <item x="567"/>
        <item x="616"/>
        <item x="171"/>
        <item x="481"/>
        <item x="285"/>
        <item x="485"/>
        <item x="238"/>
        <item x="212"/>
        <item x="621"/>
        <item x="155"/>
        <item x="127"/>
        <item x="404"/>
        <item x="537"/>
        <item x="634"/>
        <item x="193"/>
        <item x="265"/>
        <item x="410"/>
        <item x="412"/>
        <item x="64"/>
        <item x="297"/>
        <item x="243"/>
        <item x="219"/>
        <item x="638"/>
        <item x="345"/>
        <item x="557"/>
        <item x="478"/>
        <item x="170"/>
        <item x="125"/>
        <item x="622"/>
        <item x="45"/>
        <item x="214"/>
        <item x="607"/>
        <item x="48"/>
        <item x="406"/>
        <item x="509"/>
        <item x="8"/>
        <item x="682"/>
        <item x="630"/>
        <item x="587"/>
        <item x="462"/>
        <item x="451"/>
        <item x="26"/>
        <item x="635"/>
        <item x="409"/>
        <item x="264"/>
        <item x="471"/>
        <item x="106"/>
        <item x="470"/>
        <item x="230"/>
        <item x="195"/>
        <item x="221"/>
        <item x="393"/>
        <item x="680"/>
        <item x="490"/>
        <item x="389"/>
        <item x="124"/>
        <item x="367"/>
        <item x="7"/>
        <item x="378"/>
        <item x="86"/>
        <item x="713"/>
        <item x="394"/>
        <item x="217"/>
        <item x="702"/>
        <item x="0"/>
        <item x="342"/>
        <item x="237"/>
        <item x="611"/>
        <item x="94"/>
        <item t="default"/>
      </items>
    </pivotField>
    <pivotField numFmtId="14" showAl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5">
        <item sd="0" x="0"/>
        <item x="1"/>
        <item x="2"/>
        <item x="3"/>
        <item sd="0" x="4"/>
      </items>
    </pivotField>
    <pivotField dragToRow="0" dragToCol="0" dragToPage="0" showAll="0" defaultSubtotal="0"/>
    <pivotField dragToRow="0" dragToCol="0" dragToPage="0" showAll="0" defaultSubtotal="0"/>
  </pivotFields>
  <rowFields count="2">
    <field x="19"/>
    <field x="17"/>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rowItems>
  <colFields count="1">
    <field x="-2"/>
  </colFields>
  <colItems count="2">
    <i>
      <x/>
    </i>
    <i i="1">
      <x v="1"/>
    </i>
  </colItems>
  <pageFields count="1">
    <pageField fld="11" hier="-1"/>
  </pageFields>
  <dataFields count="2">
    <dataField name="Sum of Profit" fld="7" baseField="17" baseItem="1" numFmtId="167"/>
    <dataField name="Sum of Sales" fld="4" baseField="17" baseItem="1" numFmtId="168"/>
  </dataFields>
  <formats count="8">
    <format dxfId="257">
      <pivotArea type="all" dataOnly="0" outline="0" fieldPosition="0"/>
    </format>
    <format dxfId="256">
      <pivotArea outline="0" collapsedLevelsAreSubtotals="1" fieldPosition="0"/>
    </format>
    <format dxfId="255">
      <pivotArea field="19" type="button" dataOnly="0" labelOnly="1" outline="0" axis="axisRow" fieldPosition="0"/>
    </format>
    <format dxfId="254">
      <pivotArea dataOnly="0" labelOnly="1" fieldPosition="0">
        <references count="1">
          <reference field="19" count="3">
            <x v="1"/>
            <x v="2"/>
            <x v="3"/>
          </reference>
        </references>
      </pivotArea>
    </format>
    <format dxfId="253">
      <pivotArea dataOnly="0" labelOnly="1" fieldPosition="0">
        <references count="2">
          <reference field="17" count="12">
            <x v="1"/>
            <x v="2"/>
            <x v="3"/>
            <x v="4"/>
            <x v="5"/>
            <x v="6"/>
            <x v="7"/>
            <x v="8"/>
            <x v="9"/>
            <x v="10"/>
            <x v="11"/>
            <x v="12"/>
          </reference>
          <reference field="19" count="1" selected="0">
            <x v="1"/>
          </reference>
        </references>
      </pivotArea>
    </format>
    <format dxfId="252">
      <pivotArea dataOnly="0" labelOnly="1" fieldPosition="0">
        <references count="2">
          <reference field="17" count="12">
            <x v="1"/>
            <x v="2"/>
            <x v="3"/>
            <x v="4"/>
            <x v="5"/>
            <x v="6"/>
            <x v="7"/>
            <x v="8"/>
            <x v="9"/>
            <x v="10"/>
            <x v="11"/>
            <x v="12"/>
          </reference>
          <reference field="19" count="1" selected="0">
            <x v="2"/>
          </reference>
        </references>
      </pivotArea>
    </format>
    <format dxfId="251">
      <pivotArea dataOnly="0" labelOnly="1" fieldPosition="0">
        <references count="2">
          <reference field="17" count="12">
            <x v="1"/>
            <x v="2"/>
            <x v="3"/>
            <x v="4"/>
            <x v="5"/>
            <x v="6"/>
            <x v="7"/>
            <x v="8"/>
            <x v="9"/>
            <x v="10"/>
            <x v="11"/>
            <x v="12"/>
          </reference>
          <reference field="19" count="1" selected="0">
            <x v="3"/>
          </reference>
        </references>
      </pivotArea>
    </format>
    <format dxfId="250">
      <pivotArea dataOnly="0" labelOnly="1" outline="0" fieldPosition="0">
        <references count="1">
          <reference field="4294967294" count="2">
            <x v="0"/>
            <x v="1"/>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73DF7AB-9EB4-4F7F-98F1-DAC4B7A1C261}"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5" rowHeaderCaption="Product segment ">
  <location ref="K3:M7" firstHeaderRow="0" firstDataRow="1" firstDataCol="1"/>
  <pivotFields count="22">
    <pivotField subtotalTop="0" showAll="0"/>
    <pivotField subtotalTop="0" showAll="0"/>
    <pivotField subtotalTop="0" showAll="0"/>
    <pivotField subtotalTop="0" showAll="0"/>
    <pivotField dataField="1" subtotalTop="0" showAll="0"/>
    <pivotField subtotalTop="0" showAll="0"/>
    <pivotField subtotalTop="0" showAll="0"/>
    <pivotField dataField="1" subtotalTop="0" showAll="0"/>
    <pivotField axis="axisRow" subtotalTop="0" showAll="0">
      <items count="4">
        <item x="0"/>
        <item x="1"/>
        <item x="2"/>
        <item t="default"/>
      </items>
    </pivotField>
    <pivotField subtotalTop="0" showAll="0"/>
    <pivotField subtotalTop="0" showAll="0">
      <items count="13">
        <item x="9"/>
        <item x="0"/>
        <item x="4"/>
        <item x="10"/>
        <item x="6"/>
        <item x="3"/>
        <item x="8"/>
        <item x="1"/>
        <item x="5"/>
        <item x="2"/>
        <item x="7"/>
        <item x="11"/>
        <item t="default"/>
      </items>
    </pivotField>
    <pivotField subtotalTop="0" showAll="0"/>
    <pivotField numFmtId="164" subtotalTop="0" showAll="0">
      <items count="724">
        <item x="103"/>
        <item x="65"/>
        <item x="312"/>
        <item x="190"/>
        <item x="71"/>
        <item x="578"/>
        <item x="699"/>
        <item x="336"/>
        <item x="328"/>
        <item x="180"/>
        <item x="417"/>
        <item x="387"/>
        <item x="32"/>
        <item x="464"/>
        <item x="331"/>
        <item x="496"/>
        <item x="373"/>
        <item x="349"/>
        <item x="671"/>
        <item x="205"/>
        <item x="168"/>
        <item x="39"/>
        <item x="397"/>
        <item x="258"/>
        <item x="427"/>
        <item x="715"/>
        <item x="689"/>
        <item x="446"/>
        <item x="200"/>
        <item x="473"/>
        <item x="456"/>
        <item x="88"/>
        <item x="30"/>
        <item x="513"/>
        <item x="175"/>
        <item x="520"/>
        <item x="468"/>
        <item x="571"/>
        <item x="133"/>
        <item x="631"/>
        <item x="447"/>
        <item x="628"/>
        <item x="698"/>
        <item x="426"/>
        <item x="545"/>
        <item x="216"/>
        <item x="11"/>
        <item x="440"/>
        <item x="644"/>
        <item x="494"/>
        <item x="233"/>
        <item x="177"/>
        <item x="222"/>
        <item x="226"/>
        <item x="415"/>
        <item x="104"/>
        <item x="315"/>
        <item x="362"/>
        <item x="717"/>
        <item x="4"/>
        <item x="365"/>
        <item x="501"/>
        <item x="341"/>
        <item x="396"/>
        <item x="598"/>
        <item x="401"/>
        <item x="706"/>
        <item x="69"/>
        <item x="303"/>
        <item x="492"/>
        <item x="23"/>
        <item x="162"/>
        <item x="718"/>
        <item x="156"/>
        <item x="158"/>
        <item x="660"/>
        <item x="601"/>
        <item x="688"/>
        <item x="27"/>
        <item x="210"/>
        <item x="714"/>
        <item x="207"/>
        <item x="160"/>
        <item x="692"/>
        <item x="561"/>
        <item x="347"/>
        <item x="612"/>
        <item x="307"/>
        <item x="553"/>
        <item x="466"/>
        <item x="335"/>
        <item x="46"/>
        <item x="277"/>
        <item x="291"/>
        <item x="346"/>
        <item x="286"/>
        <item x="381"/>
        <item x="482"/>
        <item x="708"/>
        <item x="16"/>
        <item x="248"/>
        <item x="476"/>
        <item x="674"/>
        <item x="613"/>
        <item x="525"/>
        <item x="10"/>
        <item x="472"/>
        <item x="667"/>
        <item x="84"/>
        <item x="37"/>
        <item x="385"/>
        <item x="38"/>
        <item x="421"/>
        <item x="625"/>
        <item x="227"/>
        <item x="187"/>
        <item x="322"/>
        <item x="697"/>
        <item x="343"/>
        <item x="413"/>
        <item x="662"/>
        <item x="495"/>
        <item x="114"/>
        <item x="301"/>
        <item x="684"/>
        <item x="29"/>
        <item x="370"/>
        <item x="228"/>
        <item x="580"/>
        <item x="115"/>
        <item x="206"/>
        <item x="260"/>
        <item x="251"/>
        <item x="185"/>
        <item x="320"/>
        <item x="701"/>
        <item x="330"/>
        <item x="262"/>
        <item x="632"/>
        <item x="434"/>
        <item x="712"/>
        <item x="123"/>
        <item x="449"/>
        <item x="568"/>
        <item x="709"/>
        <item x="486"/>
        <item x="119"/>
        <item x="295"/>
        <item x="99"/>
        <item x="653"/>
        <item x="57"/>
        <item x="379"/>
        <item x="41"/>
        <item x="199"/>
        <item x="596"/>
        <item x="224"/>
        <item x="282"/>
        <item x="639"/>
        <item x="56"/>
        <item x="350"/>
        <item x="463"/>
        <item x="700"/>
        <item x="240"/>
        <item x="493"/>
        <item x="292"/>
        <item x="716"/>
        <item x="356"/>
        <item x="608"/>
        <item x="591"/>
        <item x="31"/>
        <item x="442"/>
        <item x="455"/>
        <item x="134"/>
        <item x="161"/>
        <item x="178"/>
        <item x="74"/>
        <item x="574"/>
        <item x="459"/>
        <item x="642"/>
        <item x="82"/>
        <item x="165"/>
        <item x="570"/>
        <item x="636"/>
        <item x="25"/>
        <item x="461"/>
        <item x="318"/>
        <item x="271"/>
        <item x="137"/>
        <item x="273"/>
        <item x="595"/>
        <item x="599"/>
        <item x="597"/>
        <item x="247"/>
        <item x="21"/>
        <item x="288"/>
        <item x="143"/>
        <item x="465"/>
        <item x="428"/>
        <item x="649"/>
        <item x="93"/>
        <item x="508"/>
        <item x="211"/>
        <item x="705"/>
        <item x="407"/>
        <item x="366"/>
        <item x="263"/>
        <item x="546"/>
        <item x="163"/>
        <item x="80"/>
        <item x="173"/>
        <item x="375"/>
        <item x="146"/>
        <item x="327"/>
        <item x="438"/>
        <item x="253"/>
        <item x="448"/>
        <item x="17"/>
        <item x="105"/>
        <item x="201"/>
        <item x="457"/>
        <item x="528"/>
        <item x="33"/>
        <item x="85"/>
        <item x="95"/>
        <item x="581"/>
        <item x="624"/>
        <item x="590"/>
        <item x="49"/>
        <item x="614"/>
        <item x="588"/>
        <item x="487"/>
        <item x="579"/>
        <item x="152"/>
        <item x="672"/>
        <item x="374"/>
        <item x="77"/>
        <item x="337"/>
        <item x="484"/>
        <item x="584"/>
        <item x="296"/>
        <item x="516"/>
        <item x="703"/>
        <item x="316"/>
        <item x="390"/>
        <item x="112"/>
        <item x="116"/>
        <item x="319"/>
        <item x="323"/>
        <item x="5"/>
        <item x="422"/>
        <item x="92"/>
        <item x="78"/>
        <item x="97"/>
        <item x="604"/>
        <item x="269"/>
        <item x="344"/>
        <item x="256"/>
        <item x="308"/>
        <item x="403"/>
        <item x="361"/>
        <item x="585"/>
        <item x="96"/>
        <item x="425"/>
        <item x="299"/>
        <item x="121"/>
        <item x="521"/>
        <item x="135"/>
        <item x="559"/>
        <item x="215"/>
        <item x="213"/>
        <item x="586"/>
        <item x="338"/>
        <item x="637"/>
        <item x="9"/>
        <item x="122"/>
        <item x="606"/>
        <item x="651"/>
        <item x="511"/>
        <item x="353"/>
        <item x="34"/>
        <item x="399"/>
        <item x="681"/>
        <item x="268"/>
        <item x="236"/>
        <item x="209"/>
        <item x="311"/>
        <item x="44"/>
        <item x="430"/>
        <item x="357"/>
        <item x="334"/>
        <item x="52"/>
        <item x="63"/>
        <item x="225"/>
        <item x="663"/>
        <item x="35"/>
        <item x="488"/>
        <item x="675"/>
        <item x="641"/>
        <item x="683"/>
        <item x="538"/>
        <item x="503"/>
        <item x="128"/>
        <item x="275"/>
        <item x="147"/>
        <item x="659"/>
        <item x="239"/>
        <item x="89"/>
        <item x="388"/>
        <item x="530"/>
        <item x="340"/>
        <item x="235"/>
        <item x="418"/>
        <item x="454"/>
        <item x="358"/>
        <item x="400"/>
        <item x="563"/>
        <item x="543"/>
        <item x="176"/>
        <item x="483"/>
        <item x="109"/>
        <item x="166"/>
        <item x="690"/>
        <item x="623"/>
        <item x="605"/>
        <item x="500"/>
        <item x="512"/>
        <item x="333"/>
        <item x="550"/>
        <item x="477"/>
        <item x="313"/>
        <item x="398"/>
        <item x="174"/>
        <item x="141"/>
        <item x="489"/>
        <item x="55"/>
        <item x="540"/>
        <item x="58"/>
        <item x="266"/>
        <item x="130"/>
        <item x="189"/>
        <item x="431"/>
        <item x="197"/>
        <item x="159"/>
        <item x="506"/>
        <item x="497"/>
        <item x="505"/>
        <item x="414"/>
        <item x="3"/>
        <item x="719"/>
        <item x="138"/>
        <item x="376"/>
        <item x="524"/>
        <item x="241"/>
        <item x="533"/>
        <item x="352"/>
        <item x="643"/>
        <item x="450"/>
        <item x="339"/>
        <item x="91"/>
        <item x="300"/>
        <item x="498"/>
        <item x="445"/>
        <item x="405"/>
        <item x="517"/>
        <item x="67"/>
        <item x="549"/>
        <item x="391"/>
        <item x="42"/>
        <item x="246"/>
        <item x="19"/>
        <item x="544"/>
        <item x="305"/>
        <item x="696"/>
        <item x="479"/>
        <item x="372"/>
        <item x="220"/>
        <item x="629"/>
        <item x="66"/>
        <item x="151"/>
        <item x="377"/>
        <item x="386"/>
        <item x="281"/>
        <item x="647"/>
        <item x="658"/>
        <item x="60"/>
        <item x="531"/>
        <item x="363"/>
        <item x="526"/>
        <item x="491"/>
        <item x="75"/>
        <item x="167"/>
        <item x="507"/>
        <item x="144"/>
        <item x="721"/>
        <item x="184"/>
        <item x="460"/>
        <item x="24"/>
        <item x="250"/>
        <item x="576"/>
        <item x="655"/>
        <item x="231"/>
        <item x="648"/>
        <item x="383"/>
        <item x="232"/>
        <item x="547"/>
        <item x="289"/>
        <item x="309"/>
        <item x="620"/>
        <item x="314"/>
        <item x="47"/>
        <item x="384"/>
        <item x="615"/>
        <item x="364"/>
        <item x="687"/>
        <item x="419"/>
        <item x="458"/>
        <item x="274"/>
        <item x="626"/>
        <item x="529"/>
        <item x="395"/>
        <item x="272"/>
        <item x="392"/>
        <item x="467"/>
        <item x="194"/>
        <item x="354"/>
        <item x="627"/>
        <item x="685"/>
        <item x="423"/>
        <item x="154"/>
        <item x="677"/>
        <item x="53"/>
        <item x="554"/>
        <item x="310"/>
        <item x="261"/>
        <item x="244"/>
        <item x="255"/>
        <item x="432"/>
        <item x="664"/>
        <item x="169"/>
        <item x="646"/>
        <item x="183"/>
        <item x="441"/>
        <item x="534"/>
        <item x="117"/>
        <item x="192"/>
        <item x="252"/>
        <item x="504"/>
        <item x="172"/>
        <item x="150"/>
        <item x="665"/>
        <item x="645"/>
        <item x="582"/>
        <item x="694"/>
        <item x="359"/>
        <item x="293"/>
        <item x="149"/>
        <item x="242"/>
        <item x="360"/>
        <item x="188"/>
        <item x="433"/>
        <item x="691"/>
        <item x="6"/>
        <item x="369"/>
        <item x="317"/>
        <item x="73"/>
        <item x="290"/>
        <item x="556"/>
        <item x="351"/>
        <item x="435"/>
        <item x="145"/>
        <item x="368"/>
        <item x="411"/>
        <item x="204"/>
        <item x="618"/>
        <item x="583"/>
        <item x="191"/>
        <item x="617"/>
        <item x="666"/>
        <item x="306"/>
        <item x="522"/>
        <item x="654"/>
        <item x="443"/>
        <item x="329"/>
        <item x="704"/>
        <item x="686"/>
        <item x="15"/>
        <item x="436"/>
        <item x="564"/>
        <item x="565"/>
        <item x="36"/>
        <item x="72"/>
        <item x="515"/>
        <item x="670"/>
        <item x="76"/>
        <item x="408"/>
        <item x="129"/>
        <item x="577"/>
        <item x="324"/>
        <item x="179"/>
        <item x="603"/>
        <item x="278"/>
        <item x="420"/>
        <item x="640"/>
        <item x="223"/>
        <item x="182"/>
        <item x="132"/>
        <item x="402"/>
        <item x="569"/>
        <item x="321"/>
        <item x="81"/>
        <item x="539"/>
        <item x="148"/>
        <item x="108"/>
        <item x="380"/>
        <item x="62"/>
        <item x="355"/>
        <item x="304"/>
        <item x="254"/>
        <item x="79"/>
        <item x="107"/>
        <item x="186"/>
        <item x="43"/>
        <item x="720"/>
        <item x="298"/>
        <item x="532"/>
        <item x="259"/>
        <item x="572"/>
        <item x="416"/>
        <item x="249"/>
        <item x="229"/>
        <item x="276"/>
        <item x="555"/>
        <item x="452"/>
        <item x="695"/>
        <item x="633"/>
        <item x="332"/>
        <item x="22"/>
        <item x="20"/>
        <item x="279"/>
        <item x="284"/>
        <item x="12"/>
        <item x="203"/>
        <item x="518"/>
        <item x="562"/>
        <item x="652"/>
        <item x="424"/>
        <item x="118"/>
        <item x="566"/>
        <item x="157"/>
        <item x="609"/>
        <item x="348"/>
        <item x="28"/>
        <item x="50"/>
        <item x="656"/>
        <item x="536"/>
        <item x="325"/>
        <item x="267"/>
        <item x="707"/>
        <item x="535"/>
        <item x="90"/>
        <item x="120"/>
        <item x="101"/>
        <item x="245"/>
        <item x="218"/>
        <item x="126"/>
        <item x="474"/>
        <item x="283"/>
        <item x="153"/>
        <item x="70"/>
        <item x="2"/>
        <item x="280"/>
        <item x="541"/>
        <item x="523"/>
        <item x="469"/>
        <item x="113"/>
        <item x="87"/>
        <item x="551"/>
        <item x="558"/>
        <item x="679"/>
        <item x="270"/>
        <item x="619"/>
        <item x="437"/>
        <item x="110"/>
        <item x="326"/>
        <item x="68"/>
        <item x="142"/>
        <item x="710"/>
        <item x="602"/>
        <item x="198"/>
        <item x="164"/>
        <item x="711"/>
        <item x="453"/>
        <item x="131"/>
        <item x="257"/>
        <item x="1"/>
        <item x="59"/>
        <item x="54"/>
        <item x="371"/>
        <item x="302"/>
        <item x="552"/>
        <item x="678"/>
        <item x="294"/>
        <item x="429"/>
        <item x="650"/>
        <item x="136"/>
        <item x="593"/>
        <item x="542"/>
        <item x="676"/>
        <item x="575"/>
        <item x="669"/>
        <item x="589"/>
        <item x="61"/>
        <item x="83"/>
        <item x="234"/>
        <item x="527"/>
        <item x="668"/>
        <item x="40"/>
        <item x="13"/>
        <item x="102"/>
        <item x="502"/>
        <item x="140"/>
        <item x="51"/>
        <item x="444"/>
        <item x="514"/>
        <item x="519"/>
        <item x="287"/>
        <item x="100"/>
        <item x="475"/>
        <item x="722"/>
        <item x="673"/>
        <item x="382"/>
        <item x="98"/>
        <item x="661"/>
        <item x="560"/>
        <item x="594"/>
        <item x="14"/>
        <item x="548"/>
        <item x="600"/>
        <item x="18"/>
        <item x="208"/>
        <item x="592"/>
        <item x="573"/>
        <item x="480"/>
        <item x="439"/>
        <item x="610"/>
        <item x="510"/>
        <item x="196"/>
        <item x="181"/>
        <item x="139"/>
        <item x="657"/>
        <item x="499"/>
        <item x="202"/>
        <item x="693"/>
        <item x="111"/>
        <item x="567"/>
        <item x="616"/>
        <item x="171"/>
        <item x="481"/>
        <item x="285"/>
        <item x="485"/>
        <item x="238"/>
        <item x="212"/>
        <item x="621"/>
        <item x="155"/>
        <item x="127"/>
        <item x="404"/>
        <item x="537"/>
        <item x="634"/>
        <item x="193"/>
        <item x="265"/>
        <item x="410"/>
        <item x="412"/>
        <item x="64"/>
        <item x="297"/>
        <item x="243"/>
        <item x="219"/>
        <item x="638"/>
        <item x="345"/>
        <item x="557"/>
        <item x="478"/>
        <item x="170"/>
        <item x="125"/>
        <item x="622"/>
        <item x="45"/>
        <item x="214"/>
        <item x="607"/>
        <item x="48"/>
        <item x="406"/>
        <item x="509"/>
        <item x="8"/>
        <item x="682"/>
        <item x="630"/>
        <item x="587"/>
        <item x="462"/>
        <item x="451"/>
        <item x="26"/>
        <item x="635"/>
        <item x="409"/>
        <item x="264"/>
        <item x="471"/>
        <item x="106"/>
        <item x="470"/>
        <item x="230"/>
        <item x="195"/>
        <item x="221"/>
        <item x="393"/>
        <item x="680"/>
        <item x="490"/>
        <item x="389"/>
        <item x="124"/>
        <item x="367"/>
        <item x="7"/>
        <item x="378"/>
        <item x="86"/>
        <item x="713"/>
        <item x="394"/>
        <item x="217"/>
        <item x="702"/>
        <item x="0"/>
        <item x="342"/>
        <item x="237"/>
        <item x="611"/>
        <item x="94"/>
        <item t="default"/>
      </items>
    </pivotField>
    <pivotField numFmtId="164" subtotalTop="0" showAll="0"/>
    <pivotField subtotalTop="0" showAll="0"/>
    <pivotField subtotalTop="0" showAll="0"/>
    <pivotField subtotalTop="0" showAll="0"/>
    <pivotField subtotalTop="0" showAll="0">
      <items count="15">
        <item sd="0" x="0"/>
        <item sd="0" x="1"/>
        <item sd="0" x="2"/>
        <item sd="0" x="3"/>
        <item sd="0" x="4"/>
        <item sd="0" x="5"/>
        <item sd="0" x="6"/>
        <item sd="0" x="7"/>
        <item sd="0" x="8"/>
        <item sd="0" x="9"/>
        <item sd="0" x="10"/>
        <item sd="0" x="11"/>
        <item sd="0" x="12"/>
        <item sd="0" x="13"/>
        <item t="default"/>
      </items>
    </pivotField>
    <pivotField subtotalTop="0" showAll="0">
      <items count="7">
        <item sd="0" x="0"/>
        <item sd="0" x="1"/>
        <item sd="0" x="2"/>
        <item sd="0" x="3"/>
        <item sd="0" x="4"/>
        <item sd="0" x="5"/>
        <item t="default"/>
      </items>
    </pivotField>
    <pivotField subtotalTop="0" showAll="0">
      <items count="6">
        <item sd="0" x="0"/>
        <item x="1"/>
        <item x="2"/>
        <item x="3"/>
        <item sd="0" x="4"/>
        <item t="default"/>
      </items>
    </pivotField>
    <pivotField subtotalTop="0" dragToRow="0" dragToCol="0" dragToPage="0" showAll="0" defaultSubtotal="0"/>
    <pivotField subtotalTop="0" dragToRow="0" dragToCol="0" dragToPage="0" showAll="0" defaultSubtotal="0"/>
  </pivotFields>
  <rowFields count="1">
    <field x="8"/>
  </rowFields>
  <rowItems count="4">
    <i>
      <x/>
    </i>
    <i>
      <x v="1"/>
    </i>
    <i>
      <x v="2"/>
    </i>
    <i t="grand">
      <x/>
    </i>
  </rowItems>
  <colFields count="1">
    <field x="-2"/>
  </colFields>
  <colItems count="2">
    <i>
      <x/>
    </i>
    <i i="1">
      <x v="1"/>
    </i>
  </colItems>
  <dataFields count="2">
    <dataField name="Sales " fld="4" baseField="19" baseItem="1" numFmtId="165"/>
    <dataField name="Profits" fld="7" baseField="0" baseItem="1" numFmtId="5"/>
  </dataFields>
  <formats count="14">
    <format dxfId="271">
      <pivotArea outline="0" collapsedLevelsAreSubtotals="1" fieldPosition="0">
        <references count="1">
          <reference field="4294967294" count="1" selected="0">
            <x v="0"/>
          </reference>
        </references>
      </pivotArea>
    </format>
    <format dxfId="270">
      <pivotArea outline="0" collapsedLevelsAreSubtotals="1" fieldPosition="0">
        <references count="1">
          <reference field="4294967294" count="1" selected="0">
            <x v="1"/>
          </reference>
        </references>
      </pivotArea>
    </format>
    <format dxfId="269">
      <pivotArea outline="0" fieldPosition="0">
        <references count="1">
          <reference field="4294967294" count="1">
            <x v="1"/>
          </reference>
        </references>
      </pivotArea>
    </format>
    <format dxfId="268">
      <pivotArea outline="0" collapsedLevelsAreSubtotals="1" fieldPosition="0"/>
    </format>
    <format dxfId="267">
      <pivotArea type="all" dataOnly="0" outline="0" fieldPosition="0"/>
    </format>
    <format dxfId="266">
      <pivotArea outline="0" collapsedLevelsAreSubtotals="1" fieldPosition="0"/>
    </format>
    <format dxfId="265">
      <pivotArea dataOnly="0" labelOnly="1" outline="0" fieldPosition="0">
        <references count="1">
          <reference field="4294967294" count="2">
            <x v="0"/>
            <x v="1"/>
          </reference>
        </references>
      </pivotArea>
    </format>
    <format dxfId="264">
      <pivotArea grandRow="1" outline="0" collapsedLevelsAreSubtotals="1" fieldPosition="0"/>
    </format>
    <format dxfId="263">
      <pivotArea type="all" dataOnly="0" outline="0" fieldPosition="0"/>
    </format>
    <format dxfId="262">
      <pivotArea outline="0" collapsedLevelsAreSubtotals="1" fieldPosition="0"/>
    </format>
    <format dxfId="261">
      <pivotArea field="8" type="button" dataOnly="0" labelOnly="1" outline="0" axis="axisRow" fieldPosition="0"/>
    </format>
    <format dxfId="260">
      <pivotArea dataOnly="0" labelOnly="1" fieldPosition="0">
        <references count="1">
          <reference field="8" count="0"/>
        </references>
      </pivotArea>
    </format>
    <format dxfId="259">
      <pivotArea dataOnly="0" labelOnly="1" grandRow="1" outline="0" fieldPosition="0"/>
    </format>
    <format dxfId="258">
      <pivotArea dataOnly="0" labelOnly="1" outline="0" fieldPosition="0">
        <references count="1">
          <reference field="4294967294" count="2">
            <x v="0"/>
            <x v="1"/>
          </reference>
        </references>
      </pivotArea>
    </format>
  </formats>
  <chartFormats count="18">
    <chartFormat chart="1"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1"/>
          </reference>
        </references>
      </pivotArea>
    </chartFormat>
    <chartFormat chart="21" format="10" series="1">
      <pivotArea type="data" outline="0" fieldPosition="0">
        <references count="1">
          <reference field="4294967294" count="1" selected="0">
            <x v="0"/>
          </reference>
        </references>
      </pivotArea>
    </chartFormat>
    <chartFormat chart="21" format="11">
      <pivotArea type="data" outline="0" fieldPosition="0">
        <references count="2">
          <reference field="4294967294" count="1" selected="0">
            <x v="0"/>
          </reference>
          <reference field="8" count="1" selected="0">
            <x v="0"/>
          </reference>
        </references>
      </pivotArea>
    </chartFormat>
    <chartFormat chart="21" format="12">
      <pivotArea type="data" outline="0" fieldPosition="0">
        <references count="2">
          <reference field="4294967294" count="1" selected="0">
            <x v="0"/>
          </reference>
          <reference field="8" count="1" selected="0">
            <x v="1"/>
          </reference>
        </references>
      </pivotArea>
    </chartFormat>
    <chartFormat chart="21" format="13">
      <pivotArea type="data" outline="0" fieldPosition="0">
        <references count="2">
          <reference field="4294967294" count="1" selected="0">
            <x v="0"/>
          </reference>
          <reference field="8" count="1" selected="0">
            <x v="2"/>
          </reference>
        </references>
      </pivotArea>
    </chartFormat>
    <chartFormat chart="21" format="14" series="1">
      <pivotArea type="data" outline="0" fieldPosition="0">
        <references count="1">
          <reference field="4294967294" count="1" selected="0">
            <x v="1"/>
          </reference>
        </references>
      </pivotArea>
    </chartFormat>
    <chartFormat chart="21" format="15">
      <pivotArea type="data" outline="0" fieldPosition="0">
        <references count="2">
          <reference field="4294967294" count="1" selected="0">
            <x v="1"/>
          </reference>
          <reference field="8" count="1" selected="0">
            <x v="0"/>
          </reference>
        </references>
      </pivotArea>
    </chartFormat>
    <chartFormat chart="21" format="16">
      <pivotArea type="data" outline="0" fieldPosition="0">
        <references count="2">
          <reference field="4294967294" count="1" selected="0">
            <x v="1"/>
          </reference>
          <reference field="8" count="1" selected="0">
            <x v="1"/>
          </reference>
        </references>
      </pivotArea>
    </chartFormat>
    <chartFormat chart="21" format="17">
      <pivotArea type="data" outline="0" fieldPosition="0">
        <references count="2">
          <reference field="4294967294" count="1" selected="0">
            <x v="1"/>
          </reference>
          <reference field="8" count="1" selected="0">
            <x v="2"/>
          </reference>
        </references>
      </pivotArea>
    </chartFormat>
    <chartFormat chart="17" format="2">
      <pivotArea type="data" outline="0" fieldPosition="0">
        <references count="2">
          <reference field="4294967294" count="1" selected="0">
            <x v="0"/>
          </reference>
          <reference field="8" count="1" selected="0">
            <x v="0"/>
          </reference>
        </references>
      </pivotArea>
    </chartFormat>
    <chartFormat chart="17" format="3">
      <pivotArea type="data" outline="0" fieldPosition="0">
        <references count="2">
          <reference field="4294967294" count="1" selected="0">
            <x v="0"/>
          </reference>
          <reference field="8" count="1" selected="0">
            <x v="1"/>
          </reference>
        </references>
      </pivotArea>
    </chartFormat>
    <chartFormat chart="17" format="4">
      <pivotArea type="data" outline="0" fieldPosition="0">
        <references count="2">
          <reference field="4294967294" count="1" selected="0">
            <x v="0"/>
          </reference>
          <reference field="8" count="1" selected="0">
            <x v="2"/>
          </reference>
        </references>
      </pivotArea>
    </chartFormat>
    <chartFormat chart="17" format="5">
      <pivotArea type="data" outline="0" fieldPosition="0">
        <references count="2">
          <reference field="4294967294" count="1" selected="0">
            <x v="1"/>
          </reference>
          <reference field="8" count="1" selected="0">
            <x v="0"/>
          </reference>
        </references>
      </pivotArea>
    </chartFormat>
    <chartFormat chart="17" format="6">
      <pivotArea type="data" outline="0" fieldPosition="0">
        <references count="2">
          <reference field="4294967294" count="1" selected="0">
            <x v="1"/>
          </reference>
          <reference field="8" count="1" selected="0">
            <x v="1"/>
          </reference>
        </references>
      </pivotArea>
    </chartFormat>
    <chartFormat chart="17" format="7">
      <pivotArea type="data" outline="0" fieldPosition="0">
        <references count="2">
          <reference field="4294967294" count="1" selected="0">
            <x v="1"/>
          </reference>
          <reference field="8" count="1" selected="0">
            <x v="2"/>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E7CF6FA-26B1-4842-A365-B25C63FE09EE}" sourceName="Region">
  <pivotTables>
    <pivotTable tabId="2" name="PivotTable11"/>
    <pivotTable tabId="2" name="PivotTable1"/>
    <pivotTable tabId="2" name="PivotTable10"/>
    <pivotTable tabId="2" name="PivotTable12"/>
    <pivotTable tabId="2" name="PivotTable3"/>
    <pivotTable tabId="2" name="PivotTable7"/>
    <pivotTable tabId="2" name="PivotTable9"/>
  </pivotTables>
  <data>
    <tabular pivotCacheId="1141733651">
      <items count="4">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ies" xr10:uid="{E80BA8F5-2300-4208-A072-0E5B92D6F9F9}" sourceName="Sub Categories">
  <pivotTables>
    <pivotTable tabId="2" name="PivotTable11"/>
    <pivotTable tabId="2" name="PivotTable1"/>
    <pivotTable tabId="2" name="PivotTable10"/>
    <pivotTable tabId="2" name="PivotTable12"/>
    <pivotTable tabId="2" name="PivotTable2"/>
    <pivotTable tabId="2" name="PivotTable3"/>
    <pivotTable tabId="2" name="PivotTable7"/>
    <pivotTable tabId="2" name="PivotTable9"/>
  </pivotTables>
  <data>
    <tabular pivotCacheId="1141733651">
      <items count="12">
        <i x="9" s="1"/>
        <i x="0" s="1"/>
        <i x="4" s="1"/>
        <i x="10" s="1"/>
        <i x="6" s="1"/>
        <i x="3" s="1"/>
        <i x="8" s="1"/>
        <i x="1" s="1"/>
        <i x="5" s="1"/>
        <i x="2" s="1"/>
        <i x="7"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FD47CCED-552E-4095-890D-4C0F36F80675}" cache="Slicer_Region" caption="Region" rowHeight="241300"/>
  <slicer name="Sub Categories" xr10:uid="{D927EAC9-A6CC-4548-B8DC-346EE48B51DA}" cache="Slicer_Sub_Categories" caption="Sub Categorie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77FB76B5-6A0F-4B4E-8F27-8FABDAA77584}" cache="Slicer_Region" caption="Region" style="Slicer Style 1" rowHeight="241300"/>
  <slicer name="Sub Categories 1" xr10:uid="{F57AEAA2-7016-42C4-91A1-E903919A88E8}" cache="Slicer_Sub_Categories" caption="Sub Categories" columnCount="3"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7818FAF-FA18-4237-9D20-BB69415085D5}" name="Data" displayName="Data" ref="C2:S1193" headerRowDxfId="276">
  <autoFilter ref="C2:S1193" xr:uid="{B7818FAF-FA18-4237-9D20-BB69415085D5}"/>
  <tableColumns count="17">
    <tableColumn id="1" xr3:uid="{02882568-E5FE-4A69-AC52-C4BF853D86F0}" name="OrderID" totalsRowLabel="Total" dataDxfId="275" totalsRowDxfId="274"/>
    <tableColumn id="2" xr3:uid="{6EA612E7-5F98-4CFA-9177-3B43A53C70BB}" name="Customer Name"/>
    <tableColumn id="3" xr3:uid="{003F7B50-14EB-4823-84B0-418B4B34162F}" name="Ship Mode"/>
    <tableColumn id="4" xr3:uid="{FA795F39-2914-473A-9F8D-8516FEA5E669}" name="State"/>
    <tableColumn id="5" xr3:uid="{E445FF65-FCCD-4029-8F03-4B5FAD90A7DA}" name="Sales"/>
    <tableColumn id="6" xr3:uid="{06B4DBC0-2881-45E0-AF15-AC443840EA9B}" name="Quantity"/>
    <tableColumn id="7" xr3:uid="{BAB1F2D1-46D8-4FE4-B2B6-766E51757182}" name="Discount"/>
    <tableColumn id="8" xr3:uid="{E4B98416-44A8-4BCA-BFCF-BC960572AB0C}" name="Profit"/>
    <tableColumn id="9" xr3:uid="{774AAD2E-CB49-4953-9312-2E7F3D3BB039}" name="Segment"/>
    <tableColumn id="10" xr3:uid="{F34C1D05-09AC-404C-90A7-BCC8DA3CAC22}" name="Region"/>
    <tableColumn id="11" xr3:uid="{E85D7BD7-AB11-4DFA-A31E-1FA84B900A33}" name="Sub Categories"/>
    <tableColumn id="12" xr3:uid="{56A3751C-EA3C-4E76-86E1-FF24042C08C0}" name="Categories"/>
    <tableColumn id="13" xr3:uid="{E81DA14B-75D1-41AE-B41C-BDBFBCDD84A4}" name="Order Date" dataDxfId="273"/>
    <tableColumn id="14" xr3:uid="{08B625B9-C01F-4E39-98E0-4E3886D7D4B2}" name="Ship Date" dataDxfId="272"/>
    <tableColumn id="15" xr3:uid="{91DD1E96-BCBC-4AF4-9DCB-E27E04B4280A}" name="Year"/>
    <tableColumn id="16" xr3:uid="{52D5F2F9-C2EC-4ECE-AC6C-17574F2B4B61}" name="Month"/>
    <tableColumn id="17" xr3:uid="{D462DC75-C29E-4ADD-A429-E6767EAF72C3}" name="Preparation day" totalsRowFunction="sum">
      <calculatedColumnFormula>P3-O3</calculatedColumnFormula>
    </tableColumn>
  </tableColumns>
  <tableStyleInfo name="TableStyleMedium9 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CA7A7FC-0857-4D6D-9989-A93D515C84C6}" sourceName="Order Date">
  <pivotTables>
    <pivotTable tabId="2" name="PivotTable11"/>
    <pivotTable tabId="2" name="PivotTable1"/>
    <pivotTable tabId="2" name="PivotTable10"/>
    <pivotTable tabId="2" name="PivotTable12"/>
    <pivotTable tabId="2" name="PivotTable2"/>
    <pivotTable tabId="2" name="PivotTable3"/>
    <pivotTable tabId="2" name="PivotTable7"/>
    <pivotTable tabId="2" name="PivotTable9"/>
  </pivotTables>
  <state minimalRefreshVersion="6" lastRefreshVersion="6" pivotCacheId="1141733651" filterType="unknown">
    <bounds startDate="2022-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182FD0A-D2FF-4C4B-A4BD-891557B66ADF}" cache="NativeTimeline_Order_Date" caption="Order Date" level="2" selectionLevel="2" scrollPosition="2024-06-06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86CFF3B5-B36C-4727-8571-CD31B7631A1A}" cache="NativeTimeline_Order_Date" caption="Order Date" level="2" selectionLevel="2" scrollPosition="2022-06-01T00:00:00" style="TimeSlicerStyleDark1 2"/>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11/relationships/timeline" Target="../timelines/timeline1.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microsoft.com/office/2011/relationships/timeline" Target="../timelines/timelin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S1193"/>
  <sheetViews>
    <sheetView zoomScale="90" zoomScaleNormal="90" workbookViewId="0">
      <pane xSplit="1" topLeftCell="B1" activePane="topRight" state="frozen"/>
      <selection pane="topRight" sqref="A1:A1048576"/>
    </sheetView>
  </sheetViews>
  <sheetFormatPr defaultRowHeight="15" x14ac:dyDescent="0.25"/>
  <cols>
    <col min="1" max="1" width="41" style="70" customWidth="1"/>
    <col min="2" max="2" width="14.140625" style="1" customWidth="1"/>
    <col min="3" max="3" width="13.140625" bestFit="1" customWidth="1"/>
    <col min="4" max="4" width="23.140625" bestFit="1" customWidth="1"/>
    <col min="5" max="5" width="15.42578125" bestFit="1" customWidth="1"/>
    <col min="6" max="6" width="11.7109375" bestFit="1" customWidth="1"/>
    <col min="7" max="7" width="10.42578125" bestFit="1" customWidth="1"/>
    <col min="8" max="8" width="13.85546875" bestFit="1" customWidth="1"/>
    <col min="9" max="9" width="13.5703125" bestFit="1" customWidth="1"/>
    <col min="10" max="10" width="11.140625" bestFit="1" customWidth="1"/>
    <col min="11" max="11" width="14" bestFit="1" customWidth="1"/>
    <col min="12" max="12" width="12" bestFit="1" customWidth="1"/>
    <col min="13" max="13" width="19" bestFit="1" customWidth="1"/>
    <col min="14" max="14" width="15.42578125" style="3" bestFit="1" customWidth="1"/>
    <col min="15" max="15" width="16" style="3" bestFit="1" customWidth="1"/>
    <col min="16" max="16" width="14.42578125" bestFit="1" customWidth="1"/>
    <col min="17" max="17" width="10.140625" bestFit="1" customWidth="1"/>
    <col min="18" max="18" width="12" bestFit="1" customWidth="1"/>
    <col min="19" max="19" width="20.140625" bestFit="1" customWidth="1"/>
  </cols>
  <sheetData>
    <row r="2" spans="3:19" x14ac:dyDescent="0.25">
      <c r="C2" s="2" t="s">
        <v>0</v>
      </c>
      <c r="D2" s="2" t="s">
        <v>1</v>
      </c>
      <c r="E2" s="2" t="s">
        <v>2</v>
      </c>
      <c r="F2" s="2" t="s">
        <v>3</v>
      </c>
      <c r="G2" s="2" t="s">
        <v>4</v>
      </c>
      <c r="H2" s="2" t="s">
        <v>5</v>
      </c>
      <c r="I2" s="2" t="s">
        <v>6</v>
      </c>
      <c r="J2" s="2" t="s">
        <v>7</v>
      </c>
      <c r="K2" s="2" t="s">
        <v>8</v>
      </c>
      <c r="L2" s="2" t="s">
        <v>9</v>
      </c>
      <c r="M2" s="2" t="s">
        <v>10</v>
      </c>
      <c r="N2" s="2" t="s">
        <v>11</v>
      </c>
      <c r="O2" s="4" t="s">
        <v>12</v>
      </c>
      <c r="P2" s="4" t="s">
        <v>13</v>
      </c>
      <c r="Q2" s="2" t="s">
        <v>14</v>
      </c>
      <c r="R2" s="2" t="s">
        <v>15</v>
      </c>
      <c r="S2" s="2" t="s">
        <v>1237</v>
      </c>
    </row>
    <row r="3" spans="3:19" x14ac:dyDescent="0.25">
      <c r="C3" s="1">
        <v>1</v>
      </c>
      <c r="D3" t="s">
        <v>16</v>
      </c>
      <c r="E3" t="s">
        <v>1201</v>
      </c>
      <c r="F3" t="s">
        <v>1205</v>
      </c>
      <c r="G3">
        <v>290.97000000000003</v>
      </c>
      <c r="H3">
        <v>9</v>
      </c>
      <c r="I3">
        <v>0</v>
      </c>
      <c r="J3">
        <v>80.56</v>
      </c>
      <c r="K3" t="s">
        <v>1215</v>
      </c>
      <c r="L3" t="s">
        <v>1218</v>
      </c>
      <c r="M3" t="s">
        <v>1222</v>
      </c>
      <c r="N3" t="s">
        <v>1234</v>
      </c>
      <c r="O3" s="3">
        <v>45651</v>
      </c>
      <c r="P3" s="3">
        <v>45654</v>
      </c>
      <c r="Q3">
        <v>2024</v>
      </c>
      <c r="R3">
        <v>3</v>
      </c>
      <c r="S3">
        <f>P3-O3</f>
        <v>3</v>
      </c>
    </row>
    <row r="4" spans="3:19" x14ac:dyDescent="0.25">
      <c r="C4" s="1">
        <f>C3+1</f>
        <v>2</v>
      </c>
      <c r="D4" t="s">
        <v>17</v>
      </c>
      <c r="E4" t="s">
        <v>1201</v>
      </c>
      <c r="F4" t="s">
        <v>1206</v>
      </c>
      <c r="G4">
        <v>374.34</v>
      </c>
      <c r="H4">
        <v>4</v>
      </c>
      <c r="I4">
        <v>7.0000000000000007E-2</v>
      </c>
      <c r="J4">
        <v>93.72</v>
      </c>
      <c r="K4" t="s">
        <v>1216</v>
      </c>
      <c r="L4" t="s">
        <v>1218</v>
      </c>
      <c r="M4" t="s">
        <v>1223</v>
      </c>
      <c r="N4" t="s">
        <v>1234</v>
      </c>
      <c r="O4" s="3">
        <v>45466</v>
      </c>
      <c r="P4" s="3">
        <v>45471</v>
      </c>
      <c r="Q4">
        <v>2024</v>
      </c>
      <c r="R4">
        <v>11</v>
      </c>
      <c r="S4">
        <f t="shared" ref="S4:S67" si="0">P4-O4</f>
        <v>5</v>
      </c>
    </row>
    <row r="5" spans="3:19" x14ac:dyDescent="0.25">
      <c r="C5" s="1">
        <f>C4+1</f>
        <v>3</v>
      </c>
      <c r="D5" t="s">
        <v>18</v>
      </c>
      <c r="E5" t="s">
        <v>1202</v>
      </c>
      <c r="F5" t="s">
        <v>1207</v>
      </c>
      <c r="G5">
        <v>497.05</v>
      </c>
      <c r="H5">
        <v>7</v>
      </c>
      <c r="I5">
        <v>0.08</v>
      </c>
      <c r="J5">
        <v>-488</v>
      </c>
      <c r="K5" t="s">
        <v>1215</v>
      </c>
      <c r="L5" t="s">
        <v>1219</v>
      </c>
      <c r="M5" t="s">
        <v>1224</v>
      </c>
      <c r="N5" t="s">
        <v>1235</v>
      </c>
      <c r="O5" s="3">
        <v>45434</v>
      </c>
      <c r="P5" s="3">
        <v>45443</v>
      </c>
      <c r="Q5">
        <v>2024</v>
      </c>
      <c r="R5">
        <v>7</v>
      </c>
      <c r="S5">
        <f t="shared" si="0"/>
        <v>9</v>
      </c>
    </row>
    <row r="6" spans="3:19" x14ac:dyDescent="0.25">
      <c r="C6" s="1">
        <f>C5+1</f>
        <v>4</v>
      </c>
      <c r="D6" t="s">
        <v>19</v>
      </c>
      <c r="E6" t="s">
        <v>1203</v>
      </c>
      <c r="F6" t="s">
        <v>1208</v>
      </c>
      <c r="G6">
        <v>226.44</v>
      </c>
      <c r="H6">
        <v>8</v>
      </c>
      <c r="I6">
        <v>0.33</v>
      </c>
      <c r="J6">
        <v>19.489999999999998</v>
      </c>
      <c r="K6" t="s">
        <v>1216</v>
      </c>
      <c r="L6" t="s">
        <v>1220</v>
      </c>
      <c r="M6" t="s">
        <v>1225</v>
      </c>
      <c r="N6" t="s">
        <v>1236</v>
      </c>
      <c r="O6" s="3">
        <v>45082</v>
      </c>
      <c r="P6" s="3">
        <v>45084</v>
      </c>
      <c r="Q6">
        <v>2023</v>
      </c>
      <c r="R6">
        <v>4</v>
      </c>
      <c r="S6">
        <f t="shared" si="0"/>
        <v>2</v>
      </c>
    </row>
    <row r="7" spans="3:19" x14ac:dyDescent="0.25">
      <c r="C7" s="1">
        <f>C6+1</f>
        <v>5</v>
      </c>
      <c r="D7" t="s">
        <v>20</v>
      </c>
      <c r="E7" t="s">
        <v>1204</v>
      </c>
      <c r="F7" t="s">
        <v>1208</v>
      </c>
      <c r="G7">
        <v>434.81</v>
      </c>
      <c r="H7">
        <v>9</v>
      </c>
      <c r="I7">
        <v>0.2</v>
      </c>
      <c r="J7">
        <v>57.45</v>
      </c>
      <c r="K7" t="s">
        <v>1217</v>
      </c>
      <c r="L7" t="s">
        <v>1220</v>
      </c>
      <c r="M7" t="s">
        <v>1222</v>
      </c>
      <c r="N7" t="s">
        <v>1234</v>
      </c>
      <c r="O7" s="3">
        <v>44651</v>
      </c>
      <c r="P7" s="3">
        <v>44657</v>
      </c>
      <c r="Q7">
        <v>2022</v>
      </c>
      <c r="R7">
        <v>8</v>
      </c>
      <c r="S7">
        <f t="shared" si="0"/>
        <v>6</v>
      </c>
    </row>
    <row r="8" spans="3:19" x14ac:dyDescent="0.25">
      <c r="C8" s="1">
        <f>C7+1</f>
        <v>6</v>
      </c>
      <c r="D8" t="s">
        <v>21</v>
      </c>
      <c r="E8" t="s">
        <v>1203</v>
      </c>
      <c r="F8" t="s">
        <v>1209</v>
      </c>
      <c r="G8">
        <v>329.99</v>
      </c>
      <c r="H8">
        <v>2</v>
      </c>
      <c r="I8">
        <v>0.25</v>
      </c>
      <c r="J8">
        <v>52.52</v>
      </c>
      <c r="K8" t="s">
        <v>1217</v>
      </c>
      <c r="L8" t="s">
        <v>1218</v>
      </c>
      <c r="M8" t="s">
        <v>1222</v>
      </c>
      <c r="N8" t="s">
        <v>1234</v>
      </c>
      <c r="O8" s="3">
        <v>44954</v>
      </c>
      <c r="P8" s="3">
        <v>44955</v>
      </c>
      <c r="Q8">
        <v>2023</v>
      </c>
      <c r="R8">
        <v>6</v>
      </c>
      <c r="S8">
        <f t="shared" si="0"/>
        <v>1</v>
      </c>
    </row>
    <row r="9" spans="3:19" x14ac:dyDescent="0.25">
      <c r="C9" s="1">
        <f t="shared" ref="C9:C72" si="1">C8+1</f>
        <v>7</v>
      </c>
      <c r="D9" t="s">
        <v>22</v>
      </c>
      <c r="E9" t="s">
        <v>1203</v>
      </c>
      <c r="F9" t="s">
        <v>1205</v>
      </c>
      <c r="G9">
        <v>116.26</v>
      </c>
      <c r="H9">
        <v>9</v>
      </c>
      <c r="I9">
        <v>0.08</v>
      </c>
      <c r="J9">
        <v>27.22</v>
      </c>
      <c r="K9" t="s">
        <v>1216</v>
      </c>
      <c r="L9" t="s">
        <v>1218</v>
      </c>
      <c r="M9" t="s">
        <v>1226</v>
      </c>
      <c r="N9" t="s">
        <v>1235</v>
      </c>
      <c r="O9" s="3">
        <v>45264</v>
      </c>
      <c r="P9" s="3">
        <v>45266</v>
      </c>
      <c r="Q9">
        <v>2023</v>
      </c>
      <c r="R9">
        <v>5</v>
      </c>
      <c r="S9">
        <f t="shared" si="0"/>
        <v>2</v>
      </c>
    </row>
    <row r="10" spans="3:19" x14ac:dyDescent="0.25">
      <c r="C10" s="1">
        <f t="shared" si="1"/>
        <v>8</v>
      </c>
      <c r="D10" t="s">
        <v>23</v>
      </c>
      <c r="E10" t="s">
        <v>1202</v>
      </c>
      <c r="F10" t="s">
        <v>1210</v>
      </c>
      <c r="G10">
        <v>49.52</v>
      </c>
      <c r="H10">
        <v>3</v>
      </c>
      <c r="I10">
        <v>0.16</v>
      </c>
      <c r="J10">
        <v>6.42</v>
      </c>
      <c r="K10" t="s">
        <v>1215</v>
      </c>
      <c r="L10" t="s">
        <v>1220</v>
      </c>
      <c r="M10" t="s">
        <v>1225</v>
      </c>
      <c r="N10" t="s">
        <v>1236</v>
      </c>
      <c r="O10" s="3">
        <v>45638</v>
      </c>
      <c r="P10" s="3">
        <v>45646</v>
      </c>
      <c r="Q10">
        <v>2024</v>
      </c>
      <c r="R10">
        <v>1</v>
      </c>
      <c r="S10">
        <f t="shared" si="0"/>
        <v>8</v>
      </c>
    </row>
    <row r="11" spans="3:19" x14ac:dyDescent="0.25">
      <c r="C11" s="1">
        <f t="shared" si="1"/>
        <v>9</v>
      </c>
      <c r="D11" t="s">
        <v>24</v>
      </c>
      <c r="E11" t="s">
        <v>1201</v>
      </c>
      <c r="F11" t="s">
        <v>1209</v>
      </c>
      <c r="G11">
        <v>485.24</v>
      </c>
      <c r="H11">
        <v>9</v>
      </c>
      <c r="I11">
        <v>0.18</v>
      </c>
      <c r="J11">
        <v>43.23</v>
      </c>
      <c r="K11" t="s">
        <v>1216</v>
      </c>
      <c r="L11" t="s">
        <v>1219</v>
      </c>
      <c r="M11" t="s">
        <v>1227</v>
      </c>
      <c r="N11" t="s">
        <v>1236</v>
      </c>
      <c r="O11" s="3">
        <v>45613</v>
      </c>
      <c r="P11" s="3">
        <v>45620</v>
      </c>
      <c r="Q11">
        <v>2024</v>
      </c>
      <c r="R11">
        <v>1</v>
      </c>
      <c r="S11">
        <f t="shared" si="0"/>
        <v>7</v>
      </c>
    </row>
    <row r="12" spans="3:19" x14ac:dyDescent="0.25">
      <c r="C12" s="1">
        <f t="shared" si="1"/>
        <v>10</v>
      </c>
      <c r="D12" t="s">
        <v>25</v>
      </c>
      <c r="E12" t="s">
        <v>1204</v>
      </c>
      <c r="F12" t="s">
        <v>1208</v>
      </c>
      <c r="G12">
        <v>236.79</v>
      </c>
      <c r="H12">
        <v>10</v>
      </c>
      <c r="I12">
        <v>0.23</v>
      </c>
      <c r="J12">
        <v>53.75</v>
      </c>
      <c r="K12" t="s">
        <v>1215</v>
      </c>
      <c r="L12" t="s">
        <v>1220</v>
      </c>
      <c r="M12" t="s">
        <v>1228</v>
      </c>
      <c r="N12" t="s">
        <v>1234</v>
      </c>
      <c r="O12" s="3">
        <v>44986</v>
      </c>
      <c r="P12" s="3">
        <v>44992</v>
      </c>
      <c r="Q12">
        <v>2023</v>
      </c>
      <c r="R12">
        <v>9</v>
      </c>
      <c r="S12">
        <f t="shared" si="0"/>
        <v>6</v>
      </c>
    </row>
    <row r="13" spans="3:19" x14ac:dyDescent="0.25">
      <c r="C13" s="1">
        <f t="shared" si="1"/>
        <v>11</v>
      </c>
      <c r="D13" t="s">
        <v>26</v>
      </c>
      <c r="E13" t="s">
        <v>1201</v>
      </c>
      <c r="F13" t="s">
        <v>1210</v>
      </c>
      <c r="G13">
        <v>362.58</v>
      </c>
      <c r="H13">
        <v>5</v>
      </c>
      <c r="I13">
        <v>0.28000000000000003</v>
      </c>
      <c r="J13">
        <v>35.26</v>
      </c>
      <c r="K13" t="s">
        <v>1217</v>
      </c>
      <c r="L13" t="s">
        <v>1219</v>
      </c>
      <c r="M13" t="s">
        <v>1224</v>
      </c>
      <c r="N13" t="s">
        <v>1235</v>
      </c>
      <c r="O13" s="3">
        <v>44717</v>
      </c>
      <c r="P13" s="3">
        <v>44719</v>
      </c>
      <c r="Q13">
        <v>2022</v>
      </c>
      <c r="R13">
        <v>5</v>
      </c>
      <c r="S13">
        <f t="shared" si="0"/>
        <v>2</v>
      </c>
    </row>
    <row r="14" spans="3:19" x14ac:dyDescent="0.25">
      <c r="C14" s="1">
        <f t="shared" si="1"/>
        <v>12</v>
      </c>
      <c r="D14" t="s">
        <v>27</v>
      </c>
      <c r="E14" t="s">
        <v>1203</v>
      </c>
      <c r="F14" t="s">
        <v>1206</v>
      </c>
      <c r="G14">
        <v>195.62</v>
      </c>
      <c r="H14">
        <v>3</v>
      </c>
      <c r="I14">
        <v>0.43</v>
      </c>
      <c r="J14">
        <v>-481</v>
      </c>
      <c r="K14" t="s">
        <v>1217</v>
      </c>
      <c r="L14" t="s">
        <v>1220</v>
      </c>
      <c r="M14" t="s">
        <v>1225</v>
      </c>
      <c r="N14" t="s">
        <v>1236</v>
      </c>
      <c r="O14" s="3">
        <v>44635</v>
      </c>
      <c r="P14" s="3">
        <v>44636</v>
      </c>
      <c r="Q14">
        <v>2022</v>
      </c>
      <c r="R14">
        <v>4</v>
      </c>
      <c r="S14">
        <f t="shared" si="0"/>
        <v>1</v>
      </c>
    </row>
    <row r="15" spans="3:19" x14ac:dyDescent="0.25">
      <c r="C15" s="1">
        <f t="shared" si="1"/>
        <v>13</v>
      </c>
      <c r="D15" t="s">
        <v>28</v>
      </c>
      <c r="E15" t="s">
        <v>1204</v>
      </c>
      <c r="F15" t="s">
        <v>1207</v>
      </c>
      <c r="G15">
        <v>39.340000000000003</v>
      </c>
      <c r="H15">
        <v>9</v>
      </c>
      <c r="I15">
        <v>0.03</v>
      </c>
      <c r="J15">
        <v>7.33</v>
      </c>
      <c r="K15" t="s">
        <v>1216</v>
      </c>
      <c r="L15" t="s">
        <v>1220</v>
      </c>
      <c r="M15" t="s">
        <v>1224</v>
      </c>
      <c r="N15" t="s">
        <v>1235</v>
      </c>
      <c r="O15" s="3">
        <v>45385</v>
      </c>
      <c r="P15" s="3">
        <v>45395</v>
      </c>
      <c r="Q15">
        <v>2024</v>
      </c>
      <c r="R15">
        <v>3</v>
      </c>
      <c r="S15">
        <f t="shared" si="0"/>
        <v>10</v>
      </c>
    </row>
    <row r="16" spans="3:19" x14ac:dyDescent="0.25">
      <c r="C16" s="1">
        <f t="shared" si="1"/>
        <v>14</v>
      </c>
      <c r="D16" t="s">
        <v>29</v>
      </c>
      <c r="E16" t="s">
        <v>1204</v>
      </c>
      <c r="F16" t="s">
        <v>1207</v>
      </c>
      <c r="G16">
        <v>248.12</v>
      </c>
      <c r="H16">
        <v>10</v>
      </c>
      <c r="I16">
        <v>0.03</v>
      </c>
      <c r="J16">
        <v>59.75</v>
      </c>
      <c r="K16" t="s">
        <v>1216</v>
      </c>
      <c r="L16" t="s">
        <v>1221</v>
      </c>
      <c r="M16" t="s">
        <v>1229</v>
      </c>
      <c r="N16" t="s">
        <v>1234</v>
      </c>
      <c r="O16" s="3">
        <v>45502</v>
      </c>
      <c r="P16" s="3">
        <v>45503</v>
      </c>
      <c r="Q16">
        <v>2024</v>
      </c>
      <c r="R16">
        <v>7</v>
      </c>
      <c r="S16">
        <f t="shared" si="0"/>
        <v>1</v>
      </c>
    </row>
    <row r="17" spans="3:19" x14ac:dyDescent="0.25">
      <c r="C17" s="1">
        <f t="shared" si="1"/>
        <v>15</v>
      </c>
      <c r="D17" t="s">
        <v>30</v>
      </c>
      <c r="E17" t="s">
        <v>1202</v>
      </c>
      <c r="F17" t="s">
        <v>1209</v>
      </c>
      <c r="G17">
        <v>287.41000000000003</v>
      </c>
      <c r="H17">
        <v>4</v>
      </c>
      <c r="I17">
        <v>0.28999999999999998</v>
      </c>
      <c r="J17">
        <v>15.2</v>
      </c>
      <c r="K17" t="s">
        <v>1217</v>
      </c>
      <c r="L17" t="s">
        <v>1221</v>
      </c>
      <c r="M17" t="s">
        <v>1223</v>
      </c>
      <c r="N17" t="s">
        <v>1234</v>
      </c>
      <c r="O17" s="3">
        <v>45532</v>
      </c>
      <c r="P17" s="3">
        <v>45539</v>
      </c>
      <c r="Q17">
        <v>2024</v>
      </c>
      <c r="R17">
        <v>2</v>
      </c>
      <c r="S17">
        <f t="shared" si="0"/>
        <v>7</v>
      </c>
    </row>
    <row r="18" spans="3:19" x14ac:dyDescent="0.25">
      <c r="C18" s="1">
        <f t="shared" si="1"/>
        <v>16</v>
      </c>
      <c r="D18" t="s">
        <v>31</v>
      </c>
      <c r="E18" t="s">
        <v>1203</v>
      </c>
      <c r="F18" t="s">
        <v>1211</v>
      </c>
      <c r="G18">
        <v>87.06</v>
      </c>
      <c r="H18">
        <v>8</v>
      </c>
      <c r="I18">
        <v>0.1</v>
      </c>
      <c r="J18">
        <v>-827</v>
      </c>
      <c r="K18" t="s">
        <v>1216</v>
      </c>
      <c r="L18" t="s">
        <v>1221</v>
      </c>
      <c r="M18" t="s">
        <v>1229</v>
      </c>
      <c r="N18" t="s">
        <v>1234</v>
      </c>
      <c r="O18" s="3">
        <v>45300</v>
      </c>
      <c r="P18" s="3">
        <v>45305</v>
      </c>
      <c r="Q18">
        <v>2024</v>
      </c>
      <c r="R18">
        <v>12</v>
      </c>
      <c r="S18">
        <f t="shared" si="0"/>
        <v>5</v>
      </c>
    </row>
    <row r="19" spans="3:19" x14ac:dyDescent="0.25">
      <c r="C19" s="1">
        <f t="shared" si="1"/>
        <v>17</v>
      </c>
      <c r="D19" t="s">
        <v>32</v>
      </c>
      <c r="E19" t="s">
        <v>1201</v>
      </c>
      <c r="F19" t="s">
        <v>1205</v>
      </c>
      <c r="G19">
        <v>201.06</v>
      </c>
      <c r="H19">
        <v>8</v>
      </c>
      <c r="I19">
        <v>0.4</v>
      </c>
      <c r="J19">
        <v>6.84</v>
      </c>
      <c r="K19" t="s">
        <v>1215</v>
      </c>
      <c r="L19" t="s">
        <v>1220</v>
      </c>
      <c r="M19" t="s">
        <v>1227</v>
      </c>
      <c r="N19" t="s">
        <v>1236</v>
      </c>
      <c r="O19" s="3">
        <v>44708</v>
      </c>
      <c r="P19" s="3">
        <v>44718</v>
      </c>
      <c r="Q19">
        <v>2022</v>
      </c>
      <c r="R19">
        <v>4</v>
      </c>
      <c r="S19">
        <f t="shared" si="0"/>
        <v>10</v>
      </c>
    </row>
    <row r="20" spans="3:19" x14ac:dyDescent="0.25">
      <c r="C20" s="1">
        <f t="shared" si="1"/>
        <v>18</v>
      </c>
      <c r="D20" t="s">
        <v>33</v>
      </c>
      <c r="E20" t="s">
        <v>1203</v>
      </c>
      <c r="F20" t="s">
        <v>1212</v>
      </c>
      <c r="G20">
        <v>423.1</v>
      </c>
      <c r="H20">
        <v>9</v>
      </c>
      <c r="I20">
        <v>0.06</v>
      </c>
      <c r="J20">
        <v>81.62</v>
      </c>
      <c r="K20" t="s">
        <v>1215</v>
      </c>
      <c r="L20" t="s">
        <v>1221</v>
      </c>
      <c r="M20" t="s">
        <v>1230</v>
      </c>
      <c r="N20" t="s">
        <v>1236</v>
      </c>
      <c r="O20" s="3">
        <v>44899</v>
      </c>
      <c r="P20" s="3">
        <v>44904</v>
      </c>
      <c r="Q20">
        <v>2022</v>
      </c>
      <c r="R20">
        <v>8</v>
      </c>
      <c r="S20">
        <f t="shared" si="0"/>
        <v>5</v>
      </c>
    </row>
    <row r="21" spans="3:19" x14ac:dyDescent="0.25">
      <c r="C21" s="1">
        <f t="shared" si="1"/>
        <v>19</v>
      </c>
      <c r="D21" t="s">
        <v>34</v>
      </c>
      <c r="E21" t="s">
        <v>1203</v>
      </c>
      <c r="F21" t="s">
        <v>1205</v>
      </c>
      <c r="G21">
        <v>406</v>
      </c>
      <c r="H21">
        <v>5</v>
      </c>
      <c r="I21">
        <v>0.03</v>
      </c>
      <c r="J21">
        <v>49.19</v>
      </c>
      <c r="K21" t="s">
        <v>1217</v>
      </c>
      <c r="L21" t="s">
        <v>1219</v>
      </c>
      <c r="M21" t="s">
        <v>1225</v>
      </c>
      <c r="N21" t="s">
        <v>1236</v>
      </c>
      <c r="O21" s="3">
        <v>45537</v>
      </c>
      <c r="P21" s="3">
        <v>45540</v>
      </c>
      <c r="Q21">
        <v>2024</v>
      </c>
      <c r="R21">
        <v>2</v>
      </c>
      <c r="S21">
        <f t="shared" si="0"/>
        <v>3</v>
      </c>
    </row>
    <row r="22" spans="3:19" x14ac:dyDescent="0.25">
      <c r="C22" s="1">
        <f t="shared" si="1"/>
        <v>20</v>
      </c>
      <c r="D22" t="s">
        <v>35</v>
      </c>
      <c r="E22" t="s">
        <v>1202</v>
      </c>
      <c r="F22" t="s">
        <v>1211</v>
      </c>
      <c r="G22">
        <v>53.88</v>
      </c>
      <c r="H22">
        <v>3</v>
      </c>
      <c r="I22">
        <v>0.28000000000000003</v>
      </c>
      <c r="J22">
        <v>11.22</v>
      </c>
      <c r="K22" t="s">
        <v>1216</v>
      </c>
      <c r="L22" t="s">
        <v>1220</v>
      </c>
      <c r="M22" t="s">
        <v>1231</v>
      </c>
      <c r="N22" t="s">
        <v>1236</v>
      </c>
      <c r="O22" s="3">
        <v>45115</v>
      </c>
      <c r="P22" s="3">
        <v>45116</v>
      </c>
      <c r="Q22">
        <v>2023</v>
      </c>
      <c r="R22">
        <v>5</v>
      </c>
      <c r="S22">
        <f t="shared" si="0"/>
        <v>1</v>
      </c>
    </row>
    <row r="23" spans="3:19" x14ac:dyDescent="0.25">
      <c r="C23" s="1">
        <f t="shared" si="1"/>
        <v>21</v>
      </c>
      <c r="D23" t="s">
        <v>36</v>
      </c>
      <c r="E23" t="s">
        <v>1201</v>
      </c>
      <c r="F23" t="s">
        <v>1208</v>
      </c>
      <c r="G23">
        <v>30.53</v>
      </c>
      <c r="H23">
        <v>5</v>
      </c>
      <c r="I23">
        <v>0.03</v>
      </c>
      <c r="J23">
        <v>3.76</v>
      </c>
      <c r="K23" t="s">
        <v>1217</v>
      </c>
      <c r="L23" t="s">
        <v>1218</v>
      </c>
      <c r="M23" t="s">
        <v>1225</v>
      </c>
      <c r="N23" t="s">
        <v>1236</v>
      </c>
      <c r="O23" s="3">
        <v>45377</v>
      </c>
      <c r="P23" s="3">
        <v>45382</v>
      </c>
      <c r="Q23">
        <v>2024</v>
      </c>
      <c r="R23">
        <v>5</v>
      </c>
      <c r="S23">
        <f t="shared" si="0"/>
        <v>5</v>
      </c>
    </row>
    <row r="24" spans="3:19" x14ac:dyDescent="0.25">
      <c r="C24" s="1">
        <f t="shared" si="1"/>
        <v>22</v>
      </c>
      <c r="D24" t="s">
        <v>37</v>
      </c>
      <c r="E24" t="s">
        <v>1203</v>
      </c>
      <c r="F24" t="s">
        <v>1205</v>
      </c>
      <c r="G24">
        <v>54.09</v>
      </c>
      <c r="H24">
        <v>9</v>
      </c>
      <c r="I24">
        <v>7.0000000000000007E-2</v>
      </c>
      <c r="J24">
        <v>-458</v>
      </c>
      <c r="K24" t="s">
        <v>1215</v>
      </c>
      <c r="L24" t="s">
        <v>1221</v>
      </c>
      <c r="M24" t="s">
        <v>1225</v>
      </c>
      <c r="N24" t="s">
        <v>1236</v>
      </c>
      <c r="O24" s="3">
        <v>44859</v>
      </c>
      <c r="P24" s="3">
        <v>44869</v>
      </c>
      <c r="Q24">
        <v>2022</v>
      </c>
      <c r="R24">
        <v>5</v>
      </c>
      <c r="S24">
        <f t="shared" si="0"/>
        <v>10</v>
      </c>
    </row>
    <row r="25" spans="3:19" x14ac:dyDescent="0.25">
      <c r="C25" s="1">
        <f t="shared" si="1"/>
        <v>23</v>
      </c>
      <c r="D25" t="s">
        <v>38</v>
      </c>
      <c r="E25" t="s">
        <v>1201</v>
      </c>
      <c r="F25" t="s">
        <v>1208</v>
      </c>
      <c r="G25">
        <v>262.61</v>
      </c>
      <c r="H25">
        <v>10</v>
      </c>
      <c r="I25">
        <v>0.11</v>
      </c>
      <c r="J25">
        <v>20.3</v>
      </c>
      <c r="K25" t="s">
        <v>1215</v>
      </c>
      <c r="L25" t="s">
        <v>1218</v>
      </c>
      <c r="M25" t="s">
        <v>1227</v>
      </c>
      <c r="N25" t="s">
        <v>1236</v>
      </c>
      <c r="O25" s="3">
        <v>45376</v>
      </c>
      <c r="P25" s="3">
        <v>45384</v>
      </c>
      <c r="Q25">
        <v>2024</v>
      </c>
      <c r="R25">
        <v>11</v>
      </c>
      <c r="S25">
        <f t="shared" si="0"/>
        <v>8</v>
      </c>
    </row>
    <row r="26" spans="3:19" x14ac:dyDescent="0.25">
      <c r="C26" s="1">
        <f t="shared" si="1"/>
        <v>24</v>
      </c>
      <c r="D26" t="s">
        <v>39</v>
      </c>
      <c r="E26" t="s">
        <v>1204</v>
      </c>
      <c r="F26" t="s">
        <v>1213</v>
      </c>
      <c r="G26">
        <v>89.98</v>
      </c>
      <c r="H26">
        <v>5</v>
      </c>
      <c r="I26">
        <v>0.24</v>
      </c>
      <c r="J26">
        <v>16.03</v>
      </c>
      <c r="K26" t="s">
        <v>1217</v>
      </c>
      <c r="L26" t="s">
        <v>1220</v>
      </c>
      <c r="M26" t="s">
        <v>1231</v>
      </c>
      <c r="N26" t="s">
        <v>1236</v>
      </c>
      <c r="O26" s="3">
        <v>44668</v>
      </c>
      <c r="P26" s="3">
        <v>44678</v>
      </c>
      <c r="Q26">
        <v>2022</v>
      </c>
      <c r="R26">
        <v>9</v>
      </c>
      <c r="S26">
        <f t="shared" si="0"/>
        <v>10</v>
      </c>
    </row>
    <row r="27" spans="3:19" x14ac:dyDescent="0.25">
      <c r="C27" s="1">
        <f t="shared" si="1"/>
        <v>25</v>
      </c>
      <c r="D27" t="s">
        <v>40</v>
      </c>
      <c r="E27" t="s">
        <v>1202</v>
      </c>
      <c r="F27" t="s">
        <v>1212</v>
      </c>
      <c r="G27">
        <v>189.91</v>
      </c>
      <c r="H27">
        <v>5</v>
      </c>
      <c r="I27">
        <v>0.26</v>
      </c>
      <c r="J27">
        <v>35.35</v>
      </c>
      <c r="K27" t="s">
        <v>1217</v>
      </c>
      <c r="L27" t="s">
        <v>1220</v>
      </c>
      <c r="M27" t="s">
        <v>1226</v>
      </c>
      <c r="N27" t="s">
        <v>1235</v>
      </c>
      <c r="O27" s="3">
        <v>45157</v>
      </c>
      <c r="P27" s="3">
        <v>45165</v>
      </c>
      <c r="Q27">
        <v>2023</v>
      </c>
      <c r="R27">
        <v>2</v>
      </c>
      <c r="S27">
        <f t="shared" si="0"/>
        <v>8</v>
      </c>
    </row>
    <row r="28" spans="3:19" x14ac:dyDescent="0.25">
      <c r="C28" s="1">
        <f t="shared" si="1"/>
        <v>26</v>
      </c>
      <c r="D28" t="s">
        <v>41</v>
      </c>
      <c r="E28" t="s">
        <v>1201</v>
      </c>
      <c r="F28" t="s">
        <v>1212</v>
      </c>
      <c r="G28">
        <v>471.56</v>
      </c>
      <c r="H28">
        <v>4</v>
      </c>
      <c r="I28">
        <v>0.17</v>
      </c>
      <c r="J28">
        <v>102.28</v>
      </c>
      <c r="K28" t="s">
        <v>1217</v>
      </c>
      <c r="L28" t="s">
        <v>1221</v>
      </c>
      <c r="M28" t="s">
        <v>1223</v>
      </c>
      <c r="N28" t="s">
        <v>1234</v>
      </c>
      <c r="O28" s="3">
        <v>44840</v>
      </c>
      <c r="P28" s="3">
        <v>44849</v>
      </c>
      <c r="Q28">
        <v>2022</v>
      </c>
      <c r="R28">
        <v>5</v>
      </c>
      <c r="S28">
        <f t="shared" si="0"/>
        <v>9</v>
      </c>
    </row>
    <row r="29" spans="3:19" x14ac:dyDescent="0.25">
      <c r="C29" s="1">
        <f t="shared" si="1"/>
        <v>27</v>
      </c>
      <c r="D29" t="s">
        <v>42</v>
      </c>
      <c r="E29" t="s">
        <v>1202</v>
      </c>
      <c r="F29" t="s">
        <v>1212</v>
      </c>
      <c r="G29">
        <v>108.79</v>
      </c>
      <c r="H29">
        <v>4</v>
      </c>
      <c r="I29">
        <v>0.27</v>
      </c>
      <c r="J29">
        <v>8.82</v>
      </c>
      <c r="K29" t="s">
        <v>1217</v>
      </c>
      <c r="L29" t="s">
        <v>1218</v>
      </c>
      <c r="M29" t="s">
        <v>1231</v>
      </c>
      <c r="N29" t="s">
        <v>1236</v>
      </c>
      <c r="O29" s="3">
        <v>45620</v>
      </c>
      <c r="P29" s="3">
        <v>45627</v>
      </c>
      <c r="Q29">
        <v>2024</v>
      </c>
      <c r="R29">
        <v>12</v>
      </c>
      <c r="S29">
        <f t="shared" si="0"/>
        <v>7</v>
      </c>
    </row>
    <row r="30" spans="3:19" x14ac:dyDescent="0.25">
      <c r="C30" s="1">
        <f t="shared" si="1"/>
        <v>28</v>
      </c>
      <c r="D30" t="s">
        <v>43</v>
      </c>
      <c r="E30" t="s">
        <v>1204</v>
      </c>
      <c r="F30" t="s">
        <v>1205</v>
      </c>
      <c r="G30">
        <v>8</v>
      </c>
      <c r="H30">
        <v>10</v>
      </c>
      <c r="I30">
        <v>0.26</v>
      </c>
      <c r="J30">
        <v>1.66</v>
      </c>
      <c r="K30" t="s">
        <v>1216</v>
      </c>
      <c r="L30" t="s">
        <v>1221</v>
      </c>
      <c r="M30" t="s">
        <v>1223</v>
      </c>
      <c r="N30" t="s">
        <v>1234</v>
      </c>
      <c r="O30" s="3">
        <v>44678</v>
      </c>
      <c r="P30" s="3">
        <v>44687</v>
      </c>
      <c r="Q30">
        <v>2022</v>
      </c>
      <c r="R30">
        <v>2</v>
      </c>
      <c r="S30">
        <f t="shared" si="0"/>
        <v>9</v>
      </c>
    </row>
    <row r="31" spans="3:19" x14ac:dyDescent="0.25">
      <c r="C31" s="1">
        <f t="shared" si="1"/>
        <v>29</v>
      </c>
      <c r="D31" t="s">
        <v>44</v>
      </c>
      <c r="E31" t="s">
        <v>1204</v>
      </c>
      <c r="F31" t="s">
        <v>1214</v>
      </c>
      <c r="G31">
        <v>463.06</v>
      </c>
      <c r="H31">
        <v>6</v>
      </c>
      <c r="I31">
        <v>0.19</v>
      </c>
      <c r="J31">
        <v>83.37</v>
      </c>
      <c r="K31" t="s">
        <v>1217</v>
      </c>
      <c r="L31" t="s">
        <v>1219</v>
      </c>
      <c r="M31" t="s">
        <v>1227</v>
      </c>
      <c r="N31" t="s">
        <v>1236</v>
      </c>
      <c r="O31" s="3">
        <v>45403</v>
      </c>
      <c r="P31" s="3">
        <v>45411</v>
      </c>
      <c r="Q31">
        <v>2024</v>
      </c>
      <c r="R31">
        <v>1</v>
      </c>
      <c r="S31">
        <f t="shared" si="0"/>
        <v>8</v>
      </c>
    </row>
    <row r="32" spans="3:19" x14ac:dyDescent="0.25">
      <c r="C32" s="1">
        <f t="shared" si="1"/>
        <v>30</v>
      </c>
      <c r="D32" t="s">
        <v>45</v>
      </c>
      <c r="E32" t="s">
        <v>1201</v>
      </c>
      <c r="F32" t="s">
        <v>1211</v>
      </c>
      <c r="G32">
        <v>186.32</v>
      </c>
      <c r="H32">
        <v>2</v>
      </c>
      <c r="I32">
        <v>0.35</v>
      </c>
      <c r="J32">
        <v>30.04</v>
      </c>
      <c r="K32" t="s">
        <v>1217</v>
      </c>
      <c r="L32" t="s">
        <v>1220</v>
      </c>
      <c r="M32" t="s">
        <v>1226</v>
      </c>
      <c r="N32" t="s">
        <v>1235</v>
      </c>
      <c r="O32" s="3">
        <v>44752</v>
      </c>
      <c r="P32" s="3">
        <v>44761</v>
      </c>
      <c r="Q32">
        <v>2022</v>
      </c>
      <c r="R32">
        <v>8</v>
      </c>
      <c r="S32">
        <f t="shared" si="0"/>
        <v>9</v>
      </c>
    </row>
    <row r="33" spans="3:19" x14ac:dyDescent="0.25">
      <c r="C33" s="1">
        <f t="shared" si="1"/>
        <v>31</v>
      </c>
      <c r="D33" t="s">
        <v>46</v>
      </c>
      <c r="E33" t="s">
        <v>1201</v>
      </c>
      <c r="F33" t="s">
        <v>1207</v>
      </c>
      <c r="G33">
        <v>243.86</v>
      </c>
      <c r="H33">
        <v>8</v>
      </c>
      <c r="I33">
        <v>0.33</v>
      </c>
      <c r="J33">
        <v>12.86</v>
      </c>
      <c r="K33" t="s">
        <v>1216</v>
      </c>
      <c r="L33" t="s">
        <v>1218</v>
      </c>
      <c r="M33" t="s">
        <v>1232</v>
      </c>
      <c r="N33" t="s">
        <v>1235</v>
      </c>
      <c r="O33" s="3">
        <v>44613</v>
      </c>
      <c r="P33" s="3">
        <v>44618</v>
      </c>
      <c r="Q33">
        <v>2022</v>
      </c>
      <c r="R33">
        <v>6</v>
      </c>
      <c r="S33">
        <f t="shared" si="0"/>
        <v>5</v>
      </c>
    </row>
    <row r="34" spans="3:19" x14ac:dyDescent="0.25">
      <c r="C34" s="1">
        <f t="shared" si="1"/>
        <v>32</v>
      </c>
      <c r="D34" t="s">
        <v>47</v>
      </c>
      <c r="E34" t="s">
        <v>1201</v>
      </c>
      <c r="F34" t="s">
        <v>1214</v>
      </c>
      <c r="G34">
        <v>372.82</v>
      </c>
      <c r="H34">
        <v>6</v>
      </c>
      <c r="I34">
        <v>0.06</v>
      </c>
      <c r="J34">
        <v>42.59</v>
      </c>
      <c r="K34" t="s">
        <v>1215</v>
      </c>
      <c r="L34" t="s">
        <v>1219</v>
      </c>
      <c r="M34" t="s">
        <v>1224</v>
      </c>
      <c r="N34" t="s">
        <v>1235</v>
      </c>
      <c r="O34" s="3">
        <v>44822</v>
      </c>
      <c r="P34" s="3">
        <v>44828</v>
      </c>
      <c r="Q34">
        <v>2022</v>
      </c>
      <c r="R34">
        <v>1</v>
      </c>
      <c r="S34">
        <f t="shared" si="0"/>
        <v>6</v>
      </c>
    </row>
    <row r="35" spans="3:19" x14ac:dyDescent="0.25">
      <c r="C35" s="1">
        <f t="shared" si="1"/>
        <v>33</v>
      </c>
      <c r="D35" t="s">
        <v>48</v>
      </c>
      <c r="E35" t="s">
        <v>1201</v>
      </c>
      <c r="F35" t="s">
        <v>1211</v>
      </c>
      <c r="G35">
        <v>395.57</v>
      </c>
      <c r="H35">
        <v>1</v>
      </c>
      <c r="I35">
        <v>0.21</v>
      </c>
      <c r="J35">
        <v>29.04</v>
      </c>
      <c r="K35" t="s">
        <v>1215</v>
      </c>
      <c r="L35" t="s">
        <v>1221</v>
      </c>
      <c r="M35" t="s">
        <v>1232</v>
      </c>
      <c r="N35" t="s">
        <v>1235</v>
      </c>
      <c r="O35" s="3">
        <v>44582</v>
      </c>
      <c r="P35" s="3">
        <v>44586</v>
      </c>
      <c r="Q35">
        <v>2022</v>
      </c>
      <c r="R35">
        <v>6</v>
      </c>
      <c r="S35">
        <f t="shared" si="0"/>
        <v>4</v>
      </c>
    </row>
    <row r="36" spans="3:19" x14ac:dyDescent="0.25">
      <c r="C36" s="1">
        <f t="shared" si="1"/>
        <v>34</v>
      </c>
      <c r="D36" t="s">
        <v>49</v>
      </c>
      <c r="E36" t="s">
        <v>1201</v>
      </c>
      <c r="F36" t="s">
        <v>1210</v>
      </c>
      <c r="G36">
        <v>54.71</v>
      </c>
      <c r="H36">
        <v>1</v>
      </c>
      <c r="I36">
        <v>0.28999999999999998</v>
      </c>
      <c r="J36">
        <v>10.16</v>
      </c>
      <c r="K36" t="s">
        <v>1216</v>
      </c>
      <c r="L36" t="s">
        <v>1221</v>
      </c>
      <c r="M36" t="s">
        <v>1231</v>
      </c>
      <c r="N36" t="s">
        <v>1236</v>
      </c>
      <c r="O36" s="3">
        <v>44905</v>
      </c>
      <c r="P36" s="3">
        <v>44914</v>
      </c>
      <c r="Q36">
        <v>2022</v>
      </c>
      <c r="R36">
        <v>10</v>
      </c>
      <c r="S36">
        <f t="shared" si="0"/>
        <v>9</v>
      </c>
    </row>
    <row r="37" spans="3:19" x14ac:dyDescent="0.25">
      <c r="C37" s="1">
        <f t="shared" si="1"/>
        <v>35</v>
      </c>
      <c r="D37" t="s">
        <v>50</v>
      </c>
      <c r="E37" t="s">
        <v>1201</v>
      </c>
      <c r="F37" t="s">
        <v>1209</v>
      </c>
      <c r="G37">
        <v>129.04</v>
      </c>
      <c r="H37">
        <v>5</v>
      </c>
      <c r="I37">
        <v>0.26</v>
      </c>
      <c r="J37">
        <v>11.59</v>
      </c>
      <c r="K37" t="s">
        <v>1216</v>
      </c>
      <c r="L37" t="s">
        <v>1221</v>
      </c>
      <c r="M37" t="s">
        <v>1224</v>
      </c>
      <c r="N37" t="s">
        <v>1235</v>
      </c>
      <c r="O37" s="3">
        <v>44995</v>
      </c>
      <c r="P37" s="3">
        <v>45005</v>
      </c>
      <c r="Q37">
        <v>2023</v>
      </c>
      <c r="R37">
        <v>7</v>
      </c>
      <c r="S37">
        <f t="shared" si="0"/>
        <v>10</v>
      </c>
    </row>
    <row r="38" spans="3:19" x14ac:dyDescent="0.25">
      <c r="C38" s="1">
        <f t="shared" si="1"/>
        <v>36</v>
      </c>
      <c r="D38" t="s">
        <v>51</v>
      </c>
      <c r="E38" t="s">
        <v>1201</v>
      </c>
      <c r="F38" t="s">
        <v>1206</v>
      </c>
      <c r="G38">
        <v>490.37</v>
      </c>
      <c r="H38">
        <v>1</v>
      </c>
      <c r="I38">
        <v>0.21</v>
      </c>
      <c r="J38">
        <v>68.819999999999993</v>
      </c>
      <c r="K38" t="s">
        <v>1215</v>
      </c>
      <c r="L38" t="s">
        <v>1218</v>
      </c>
      <c r="M38" t="s">
        <v>1223</v>
      </c>
      <c r="N38" t="s">
        <v>1234</v>
      </c>
      <c r="O38" s="3">
        <v>45015</v>
      </c>
      <c r="P38" s="3">
        <v>45017</v>
      </c>
      <c r="Q38">
        <v>2023</v>
      </c>
      <c r="R38">
        <v>6</v>
      </c>
      <c r="S38">
        <f t="shared" si="0"/>
        <v>2</v>
      </c>
    </row>
    <row r="39" spans="3:19" x14ac:dyDescent="0.25">
      <c r="C39" s="1">
        <f t="shared" si="1"/>
        <v>37</v>
      </c>
      <c r="D39" t="s">
        <v>52</v>
      </c>
      <c r="E39" t="s">
        <v>1203</v>
      </c>
      <c r="F39" t="s">
        <v>1213</v>
      </c>
      <c r="G39">
        <v>41.81</v>
      </c>
      <c r="H39">
        <v>5</v>
      </c>
      <c r="I39">
        <v>0.27</v>
      </c>
      <c r="J39">
        <v>8.89</v>
      </c>
      <c r="K39" t="s">
        <v>1215</v>
      </c>
      <c r="L39" t="s">
        <v>1219</v>
      </c>
      <c r="M39" t="s">
        <v>1224</v>
      </c>
      <c r="N39" t="s">
        <v>1235</v>
      </c>
      <c r="O39" s="3">
        <v>45312</v>
      </c>
      <c r="P39" s="3">
        <v>45320</v>
      </c>
      <c r="Q39">
        <v>2024</v>
      </c>
      <c r="R39">
        <v>1</v>
      </c>
      <c r="S39">
        <f t="shared" si="0"/>
        <v>8</v>
      </c>
    </row>
    <row r="40" spans="3:19" x14ac:dyDescent="0.25">
      <c r="C40" s="1">
        <f t="shared" si="1"/>
        <v>38</v>
      </c>
      <c r="D40" t="s">
        <v>53</v>
      </c>
      <c r="E40" t="s">
        <v>1204</v>
      </c>
      <c r="F40" t="s">
        <v>1206</v>
      </c>
      <c r="G40">
        <v>442.2</v>
      </c>
      <c r="H40">
        <v>4</v>
      </c>
      <c r="I40">
        <v>0.49</v>
      </c>
      <c r="J40">
        <v>54.06</v>
      </c>
      <c r="K40" t="s">
        <v>1217</v>
      </c>
      <c r="L40" t="s">
        <v>1221</v>
      </c>
      <c r="M40" t="s">
        <v>1228</v>
      </c>
      <c r="N40" t="s">
        <v>1234</v>
      </c>
      <c r="O40" s="3">
        <v>44722</v>
      </c>
      <c r="P40" s="3">
        <v>44725</v>
      </c>
      <c r="Q40">
        <v>2022</v>
      </c>
      <c r="R40">
        <v>11</v>
      </c>
      <c r="S40">
        <f t="shared" si="0"/>
        <v>3</v>
      </c>
    </row>
    <row r="41" spans="3:19" x14ac:dyDescent="0.25">
      <c r="C41" s="1">
        <f t="shared" si="1"/>
        <v>39</v>
      </c>
      <c r="D41" t="s">
        <v>54</v>
      </c>
      <c r="E41" t="s">
        <v>1202</v>
      </c>
      <c r="F41" t="s">
        <v>1209</v>
      </c>
      <c r="G41">
        <v>349.43</v>
      </c>
      <c r="H41">
        <v>2</v>
      </c>
      <c r="I41">
        <v>0.21</v>
      </c>
      <c r="J41">
        <v>67.22</v>
      </c>
      <c r="K41" t="s">
        <v>1216</v>
      </c>
      <c r="L41" t="s">
        <v>1221</v>
      </c>
      <c r="M41" t="s">
        <v>1230</v>
      </c>
      <c r="N41" t="s">
        <v>1236</v>
      </c>
      <c r="O41" s="3">
        <v>44724</v>
      </c>
      <c r="P41" s="3">
        <v>44734</v>
      </c>
      <c r="Q41">
        <v>2022</v>
      </c>
      <c r="R41">
        <v>12</v>
      </c>
      <c r="S41">
        <f t="shared" si="0"/>
        <v>10</v>
      </c>
    </row>
    <row r="42" spans="3:19" x14ac:dyDescent="0.25">
      <c r="C42" s="1">
        <f t="shared" si="1"/>
        <v>40</v>
      </c>
      <c r="D42" t="s">
        <v>55</v>
      </c>
      <c r="E42" t="s">
        <v>1203</v>
      </c>
      <c r="F42" t="s">
        <v>1214</v>
      </c>
      <c r="G42">
        <v>189.99</v>
      </c>
      <c r="H42">
        <v>8</v>
      </c>
      <c r="I42">
        <v>0.35</v>
      </c>
      <c r="J42">
        <v>27.82</v>
      </c>
      <c r="K42" t="s">
        <v>1217</v>
      </c>
      <c r="L42" t="s">
        <v>1220</v>
      </c>
      <c r="M42" t="s">
        <v>1223</v>
      </c>
      <c r="N42" t="s">
        <v>1234</v>
      </c>
      <c r="O42" s="3">
        <v>44596</v>
      </c>
      <c r="P42" s="3">
        <v>44605</v>
      </c>
      <c r="Q42">
        <v>2022</v>
      </c>
      <c r="R42">
        <v>9</v>
      </c>
      <c r="S42">
        <f t="shared" si="0"/>
        <v>9</v>
      </c>
    </row>
    <row r="43" spans="3:19" x14ac:dyDescent="0.25">
      <c r="C43" s="1">
        <f t="shared" si="1"/>
        <v>41</v>
      </c>
      <c r="D43" t="s">
        <v>56</v>
      </c>
      <c r="E43" t="s">
        <v>1204</v>
      </c>
      <c r="F43" t="s">
        <v>1209</v>
      </c>
      <c r="G43">
        <v>400.08</v>
      </c>
      <c r="H43">
        <v>4</v>
      </c>
      <c r="I43">
        <v>0.19</v>
      </c>
      <c r="J43">
        <v>20.22</v>
      </c>
      <c r="K43" t="s">
        <v>1216</v>
      </c>
      <c r="L43" t="s">
        <v>1219</v>
      </c>
      <c r="M43" t="s">
        <v>1232</v>
      </c>
      <c r="N43" t="s">
        <v>1235</v>
      </c>
      <c r="O43" s="3">
        <v>45501</v>
      </c>
      <c r="P43" s="3">
        <v>45508</v>
      </c>
      <c r="Q43">
        <v>2024</v>
      </c>
      <c r="R43">
        <v>3</v>
      </c>
      <c r="S43">
        <f t="shared" si="0"/>
        <v>7</v>
      </c>
    </row>
    <row r="44" spans="3:19" x14ac:dyDescent="0.25">
      <c r="C44" s="1">
        <f t="shared" si="1"/>
        <v>42</v>
      </c>
      <c r="D44" t="s">
        <v>57</v>
      </c>
      <c r="E44" t="s">
        <v>1203</v>
      </c>
      <c r="F44" t="s">
        <v>1211</v>
      </c>
      <c r="G44">
        <v>145.16999999999999</v>
      </c>
      <c r="H44">
        <v>2</v>
      </c>
      <c r="I44">
        <v>0.11</v>
      </c>
      <c r="J44">
        <v>22.83</v>
      </c>
      <c r="K44" t="s">
        <v>1216</v>
      </c>
      <c r="L44" t="s">
        <v>1220</v>
      </c>
      <c r="M44" t="s">
        <v>1230</v>
      </c>
      <c r="N44" t="s">
        <v>1236</v>
      </c>
      <c r="O44" s="3">
        <v>44796</v>
      </c>
      <c r="P44" s="3">
        <v>44805</v>
      </c>
      <c r="Q44">
        <v>2022</v>
      </c>
      <c r="R44">
        <v>8</v>
      </c>
      <c r="S44">
        <f t="shared" si="0"/>
        <v>9</v>
      </c>
    </row>
    <row r="45" spans="3:19" x14ac:dyDescent="0.25">
      <c r="C45" s="1">
        <f t="shared" si="1"/>
        <v>43</v>
      </c>
      <c r="D45" t="s">
        <v>58</v>
      </c>
      <c r="E45" t="s">
        <v>1204</v>
      </c>
      <c r="F45" t="s">
        <v>1207</v>
      </c>
      <c r="G45">
        <v>129.53</v>
      </c>
      <c r="H45">
        <v>8</v>
      </c>
      <c r="I45">
        <v>0.11</v>
      </c>
      <c r="J45">
        <v>10.98</v>
      </c>
      <c r="K45" t="s">
        <v>1215</v>
      </c>
      <c r="L45" t="s">
        <v>1220</v>
      </c>
      <c r="M45" t="s">
        <v>1233</v>
      </c>
      <c r="N45" t="s">
        <v>1235</v>
      </c>
      <c r="O45" s="3">
        <v>45112</v>
      </c>
      <c r="P45" s="3">
        <v>45115</v>
      </c>
      <c r="Q45">
        <v>2023</v>
      </c>
      <c r="R45">
        <v>9</v>
      </c>
      <c r="S45">
        <f t="shared" si="0"/>
        <v>3</v>
      </c>
    </row>
    <row r="46" spans="3:19" x14ac:dyDescent="0.25">
      <c r="C46" s="1">
        <f t="shared" si="1"/>
        <v>44</v>
      </c>
      <c r="D46" t="s">
        <v>59</v>
      </c>
      <c r="E46" t="s">
        <v>1203</v>
      </c>
      <c r="F46" t="s">
        <v>1213</v>
      </c>
      <c r="G46">
        <v>35.32</v>
      </c>
      <c r="H46">
        <v>8</v>
      </c>
      <c r="I46">
        <v>0.3</v>
      </c>
      <c r="J46">
        <v>2.57</v>
      </c>
      <c r="K46" t="s">
        <v>1217</v>
      </c>
      <c r="L46" t="s">
        <v>1218</v>
      </c>
      <c r="M46" t="s">
        <v>1233</v>
      </c>
      <c r="N46" t="s">
        <v>1235</v>
      </c>
      <c r="O46" s="3">
        <v>45356</v>
      </c>
      <c r="P46" s="3">
        <v>45364</v>
      </c>
      <c r="Q46">
        <v>2024</v>
      </c>
      <c r="R46">
        <v>12</v>
      </c>
      <c r="S46">
        <f t="shared" si="0"/>
        <v>8</v>
      </c>
    </row>
    <row r="47" spans="3:19" x14ac:dyDescent="0.25">
      <c r="C47" s="1">
        <f t="shared" si="1"/>
        <v>45</v>
      </c>
      <c r="D47" t="s">
        <v>60</v>
      </c>
      <c r="E47" t="s">
        <v>1203</v>
      </c>
      <c r="F47" t="s">
        <v>1214</v>
      </c>
      <c r="G47">
        <v>331.86</v>
      </c>
      <c r="H47">
        <v>4</v>
      </c>
      <c r="I47">
        <v>0.17</v>
      </c>
      <c r="J47">
        <v>56.45</v>
      </c>
      <c r="K47" t="s">
        <v>1215</v>
      </c>
      <c r="L47" t="s">
        <v>1221</v>
      </c>
      <c r="M47" t="s">
        <v>1229</v>
      </c>
      <c r="N47" t="s">
        <v>1234</v>
      </c>
      <c r="O47" s="3">
        <v>45005</v>
      </c>
      <c r="P47" s="3">
        <v>45013</v>
      </c>
      <c r="Q47">
        <v>2023</v>
      </c>
      <c r="R47">
        <v>6</v>
      </c>
      <c r="S47">
        <f t="shared" si="0"/>
        <v>8</v>
      </c>
    </row>
    <row r="48" spans="3:19" x14ac:dyDescent="0.25">
      <c r="C48" s="1">
        <f t="shared" si="1"/>
        <v>46</v>
      </c>
      <c r="D48" t="s">
        <v>61</v>
      </c>
      <c r="E48" t="s">
        <v>1202</v>
      </c>
      <c r="F48" t="s">
        <v>1209</v>
      </c>
      <c r="G48">
        <v>409.75</v>
      </c>
      <c r="H48">
        <v>7</v>
      </c>
      <c r="I48">
        <v>0.23</v>
      </c>
      <c r="J48">
        <v>81.430000000000007</v>
      </c>
      <c r="K48" t="s">
        <v>1215</v>
      </c>
      <c r="L48" t="s">
        <v>1221</v>
      </c>
      <c r="M48" t="s">
        <v>1226</v>
      </c>
      <c r="N48" t="s">
        <v>1235</v>
      </c>
      <c r="O48" s="3">
        <v>45603</v>
      </c>
      <c r="P48" s="3">
        <v>45607</v>
      </c>
      <c r="Q48">
        <v>2024</v>
      </c>
      <c r="R48">
        <v>1</v>
      </c>
      <c r="S48">
        <f t="shared" si="0"/>
        <v>4</v>
      </c>
    </row>
    <row r="49" spans="3:19" x14ac:dyDescent="0.25">
      <c r="C49" s="1">
        <f t="shared" si="1"/>
        <v>47</v>
      </c>
      <c r="D49" t="s">
        <v>62</v>
      </c>
      <c r="E49" t="s">
        <v>1201</v>
      </c>
      <c r="F49" t="s">
        <v>1213</v>
      </c>
      <c r="G49">
        <v>372.19</v>
      </c>
      <c r="H49">
        <v>6</v>
      </c>
      <c r="I49">
        <v>0.32</v>
      </c>
      <c r="J49">
        <v>25.45</v>
      </c>
      <c r="K49" t="s">
        <v>1215</v>
      </c>
      <c r="L49" t="s">
        <v>1220</v>
      </c>
      <c r="M49" t="s">
        <v>1222</v>
      </c>
      <c r="N49" t="s">
        <v>1234</v>
      </c>
      <c r="O49" s="3">
        <v>44697</v>
      </c>
      <c r="P49" s="3">
        <v>44702</v>
      </c>
      <c r="Q49">
        <v>2022</v>
      </c>
      <c r="R49">
        <v>7</v>
      </c>
      <c r="S49">
        <f t="shared" si="0"/>
        <v>5</v>
      </c>
    </row>
    <row r="50" spans="3:19" x14ac:dyDescent="0.25">
      <c r="C50" s="1">
        <f t="shared" si="1"/>
        <v>48</v>
      </c>
      <c r="D50" t="s">
        <v>63</v>
      </c>
      <c r="E50" t="s">
        <v>1204</v>
      </c>
      <c r="F50" t="s">
        <v>1209</v>
      </c>
      <c r="G50">
        <v>35.44</v>
      </c>
      <c r="H50">
        <v>8</v>
      </c>
      <c r="I50">
        <v>0.3</v>
      </c>
      <c r="J50">
        <v>6.16</v>
      </c>
      <c r="K50" t="s">
        <v>1215</v>
      </c>
      <c r="L50" t="s">
        <v>1220</v>
      </c>
      <c r="M50" t="s">
        <v>1222</v>
      </c>
      <c r="N50" t="s">
        <v>1234</v>
      </c>
      <c r="O50" s="3">
        <v>45177</v>
      </c>
      <c r="P50" s="3">
        <v>45184</v>
      </c>
      <c r="Q50">
        <v>2023</v>
      </c>
      <c r="R50">
        <v>1</v>
      </c>
      <c r="S50">
        <f t="shared" si="0"/>
        <v>7</v>
      </c>
    </row>
    <row r="51" spans="3:19" x14ac:dyDescent="0.25">
      <c r="C51" s="1">
        <f t="shared" si="1"/>
        <v>49</v>
      </c>
      <c r="D51" t="s">
        <v>64</v>
      </c>
      <c r="E51" t="s">
        <v>1201</v>
      </c>
      <c r="F51" t="s">
        <v>1211</v>
      </c>
      <c r="G51">
        <v>375.42</v>
      </c>
      <c r="H51">
        <v>7</v>
      </c>
      <c r="I51">
        <v>0.4</v>
      </c>
      <c r="J51">
        <v>35.35</v>
      </c>
      <c r="K51" t="s">
        <v>1215</v>
      </c>
      <c r="L51" t="s">
        <v>1220</v>
      </c>
      <c r="M51" t="s">
        <v>1222</v>
      </c>
      <c r="N51" t="s">
        <v>1234</v>
      </c>
      <c r="O51" s="3">
        <v>45607</v>
      </c>
      <c r="P51" s="3">
        <v>45608</v>
      </c>
      <c r="Q51">
        <v>2024</v>
      </c>
      <c r="R51">
        <v>12</v>
      </c>
      <c r="S51">
        <f t="shared" si="0"/>
        <v>1</v>
      </c>
    </row>
    <row r="52" spans="3:19" x14ac:dyDescent="0.25">
      <c r="C52" s="1">
        <f t="shared" si="1"/>
        <v>50</v>
      </c>
      <c r="D52" t="s">
        <v>65</v>
      </c>
      <c r="E52" t="s">
        <v>1204</v>
      </c>
      <c r="F52" t="s">
        <v>1211</v>
      </c>
      <c r="G52">
        <v>82.74</v>
      </c>
      <c r="H52">
        <v>10</v>
      </c>
      <c r="I52">
        <v>0.38</v>
      </c>
      <c r="J52">
        <v>3.1</v>
      </c>
      <c r="K52" t="s">
        <v>1216</v>
      </c>
      <c r="L52" t="s">
        <v>1221</v>
      </c>
      <c r="M52" t="s">
        <v>1222</v>
      </c>
      <c r="N52" t="s">
        <v>1234</v>
      </c>
      <c r="O52" s="3">
        <v>44917</v>
      </c>
      <c r="P52" s="3">
        <v>44925</v>
      </c>
      <c r="Q52">
        <v>2022</v>
      </c>
      <c r="R52">
        <v>2</v>
      </c>
      <c r="S52">
        <f t="shared" si="0"/>
        <v>8</v>
      </c>
    </row>
    <row r="53" spans="3:19" x14ac:dyDescent="0.25">
      <c r="C53" s="1">
        <f t="shared" si="1"/>
        <v>51</v>
      </c>
      <c r="D53" t="s">
        <v>66</v>
      </c>
      <c r="E53" t="s">
        <v>1201</v>
      </c>
      <c r="F53" t="s">
        <v>1207</v>
      </c>
      <c r="G53">
        <v>184.13</v>
      </c>
      <c r="H53">
        <v>8</v>
      </c>
      <c r="I53">
        <v>0.15</v>
      </c>
      <c r="J53">
        <v>34.18</v>
      </c>
      <c r="K53" t="s">
        <v>1217</v>
      </c>
      <c r="L53" t="s">
        <v>1221</v>
      </c>
      <c r="M53" t="s">
        <v>1232</v>
      </c>
      <c r="N53" t="s">
        <v>1235</v>
      </c>
      <c r="O53" s="3">
        <v>45404</v>
      </c>
      <c r="P53" s="3">
        <v>45412</v>
      </c>
      <c r="Q53">
        <v>2024</v>
      </c>
      <c r="R53">
        <v>9</v>
      </c>
      <c r="S53">
        <f t="shared" si="0"/>
        <v>8</v>
      </c>
    </row>
    <row r="54" spans="3:19" x14ac:dyDescent="0.25">
      <c r="C54" s="1">
        <f t="shared" si="1"/>
        <v>52</v>
      </c>
      <c r="D54" t="s">
        <v>67</v>
      </c>
      <c r="E54" t="s">
        <v>1202</v>
      </c>
      <c r="F54" t="s">
        <v>1208</v>
      </c>
      <c r="G54">
        <v>37.630000000000003</v>
      </c>
      <c r="H54">
        <v>8</v>
      </c>
      <c r="I54">
        <v>0.16</v>
      </c>
      <c r="J54">
        <v>9.27</v>
      </c>
      <c r="K54" t="s">
        <v>1216</v>
      </c>
      <c r="L54" t="s">
        <v>1221</v>
      </c>
      <c r="M54" t="s">
        <v>1227</v>
      </c>
      <c r="N54" t="s">
        <v>1236</v>
      </c>
      <c r="O54" s="3">
        <v>45510</v>
      </c>
      <c r="P54" s="3">
        <v>45516</v>
      </c>
      <c r="Q54">
        <v>2024</v>
      </c>
      <c r="R54">
        <v>9</v>
      </c>
      <c r="S54">
        <f t="shared" si="0"/>
        <v>6</v>
      </c>
    </row>
    <row r="55" spans="3:19" x14ac:dyDescent="0.25">
      <c r="C55" s="1">
        <f t="shared" si="1"/>
        <v>53</v>
      </c>
      <c r="D55" t="s">
        <v>68</v>
      </c>
      <c r="E55" t="s">
        <v>1202</v>
      </c>
      <c r="F55" t="s">
        <v>1208</v>
      </c>
      <c r="G55">
        <v>104.13</v>
      </c>
      <c r="H55">
        <v>8</v>
      </c>
      <c r="I55">
        <v>0.12</v>
      </c>
      <c r="J55">
        <v>12.81</v>
      </c>
      <c r="K55" t="s">
        <v>1215</v>
      </c>
      <c r="L55" t="s">
        <v>1218</v>
      </c>
      <c r="M55" t="s">
        <v>1233</v>
      </c>
      <c r="N55" t="s">
        <v>1235</v>
      </c>
      <c r="O55" s="3">
        <v>45010</v>
      </c>
      <c r="P55" s="3">
        <v>45020</v>
      </c>
      <c r="Q55">
        <v>2023</v>
      </c>
      <c r="R55">
        <v>6</v>
      </c>
      <c r="S55">
        <f t="shared" si="0"/>
        <v>10</v>
      </c>
    </row>
    <row r="56" spans="3:19" x14ac:dyDescent="0.25">
      <c r="C56" s="1">
        <f t="shared" si="1"/>
        <v>54</v>
      </c>
      <c r="D56" t="s">
        <v>69</v>
      </c>
      <c r="E56" t="s">
        <v>1203</v>
      </c>
      <c r="F56" t="s">
        <v>1209</v>
      </c>
      <c r="G56">
        <v>292.75</v>
      </c>
      <c r="H56">
        <v>9</v>
      </c>
      <c r="I56">
        <v>0.2</v>
      </c>
      <c r="J56">
        <v>57.56</v>
      </c>
      <c r="K56" t="s">
        <v>1216</v>
      </c>
      <c r="L56" t="s">
        <v>1220</v>
      </c>
      <c r="M56" t="s">
        <v>1230</v>
      </c>
      <c r="N56" t="s">
        <v>1236</v>
      </c>
      <c r="O56" s="3">
        <v>45212</v>
      </c>
      <c r="P56" s="3">
        <v>45219</v>
      </c>
      <c r="Q56">
        <v>2023</v>
      </c>
      <c r="R56">
        <v>10</v>
      </c>
      <c r="S56">
        <f t="shared" si="0"/>
        <v>7</v>
      </c>
    </row>
    <row r="57" spans="3:19" x14ac:dyDescent="0.25">
      <c r="C57" s="1">
        <f t="shared" si="1"/>
        <v>55</v>
      </c>
      <c r="D57" t="s">
        <v>70</v>
      </c>
      <c r="E57" t="s">
        <v>1203</v>
      </c>
      <c r="F57" t="s">
        <v>1208</v>
      </c>
      <c r="G57">
        <v>472.81</v>
      </c>
      <c r="H57">
        <v>4</v>
      </c>
      <c r="I57">
        <v>0</v>
      </c>
      <c r="J57">
        <v>88.58</v>
      </c>
      <c r="K57" t="s">
        <v>1215</v>
      </c>
      <c r="L57" t="s">
        <v>1220</v>
      </c>
      <c r="M57" t="s">
        <v>1227</v>
      </c>
      <c r="N57" t="s">
        <v>1236</v>
      </c>
      <c r="O57" s="3">
        <v>45468</v>
      </c>
      <c r="P57" s="3">
        <v>45469</v>
      </c>
      <c r="Q57">
        <v>2024</v>
      </c>
      <c r="R57">
        <v>2</v>
      </c>
      <c r="S57">
        <f t="shared" si="0"/>
        <v>1</v>
      </c>
    </row>
    <row r="58" spans="3:19" x14ac:dyDescent="0.25">
      <c r="C58" s="1">
        <f t="shared" si="1"/>
        <v>56</v>
      </c>
      <c r="D58" t="s">
        <v>71</v>
      </c>
      <c r="E58" t="s">
        <v>1204</v>
      </c>
      <c r="F58" t="s">
        <v>1212</v>
      </c>
      <c r="G58">
        <v>280.22000000000003</v>
      </c>
      <c r="H58">
        <v>1</v>
      </c>
      <c r="I58">
        <v>0.2</v>
      </c>
      <c r="J58">
        <v>46.68</v>
      </c>
      <c r="K58" t="s">
        <v>1215</v>
      </c>
      <c r="L58" t="s">
        <v>1221</v>
      </c>
      <c r="M58" t="s">
        <v>1222</v>
      </c>
      <c r="N58" t="s">
        <v>1234</v>
      </c>
      <c r="O58" s="3">
        <v>45064</v>
      </c>
      <c r="P58" s="3">
        <v>45067</v>
      </c>
      <c r="Q58">
        <v>2023</v>
      </c>
      <c r="R58">
        <v>10</v>
      </c>
      <c r="S58">
        <f t="shared" si="0"/>
        <v>3</v>
      </c>
    </row>
    <row r="59" spans="3:19" x14ac:dyDescent="0.25">
      <c r="C59" s="1">
        <f t="shared" si="1"/>
        <v>57</v>
      </c>
      <c r="D59" t="s">
        <v>72</v>
      </c>
      <c r="E59" t="s">
        <v>1203</v>
      </c>
      <c r="F59" t="s">
        <v>1214</v>
      </c>
      <c r="G59">
        <v>179.45</v>
      </c>
      <c r="H59">
        <v>8</v>
      </c>
      <c r="I59">
        <v>0.32</v>
      </c>
      <c r="J59">
        <v>31.16</v>
      </c>
      <c r="K59" t="s">
        <v>1215</v>
      </c>
      <c r="L59" t="s">
        <v>1221</v>
      </c>
      <c r="M59" t="s">
        <v>1223</v>
      </c>
      <c r="N59" t="s">
        <v>1234</v>
      </c>
      <c r="O59" s="3">
        <v>44805</v>
      </c>
      <c r="P59" s="3">
        <v>44806</v>
      </c>
      <c r="Q59">
        <v>2022</v>
      </c>
      <c r="R59">
        <v>9</v>
      </c>
      <c r="S59">
        <f t="shared" si="0"/>
        <v>1</v>
      </c>
    </row>
    <row r="60" spans="3:19" x14ac:dyDescent="0.25">
      <c r="C60" s="1">
        <f t="shared" si="1"/>
        <v>58</v>
      </c>
      <c r="D60" t="s">
        <v>73</v>
      </c>
      <c r="E60" t="s">
        <v>1204</v>
      </c>
      <c r="F60" t="s">
        <v>1209</v>
      </c>
      <c r="G60">
        <v>236.51</v>
      </c>
      <c r="H60">
        <v>6</v>
      </c>
      <c r="I60">
        <v>0.21</v>
      </c>
      <c r="J60">
        <v>22.77</v>
      </c>
      <c r="K60" t="s">
        <v>1216</v>
      </c>
      <c r="L60" t="s">
        <v>1218</v>
      </c>
      <c r="M60" t="s">
        <v>1222</v>
      </c>
      <c r="N60" t="s">
        <v>1234</v>
      </c>
      <c r="O60" s="3">
        <v>44793</v>
      </c>
      <c r="P60" s="3">
        <v>44797</v>
      </c>
      <c r="Q60">
        <v>2022</v>
      </c>
      <c r="R60">
        <v>7</v>
      </c>
      <c r="S60">
        <f t="shared" si="0"/>
        <v>4</v>
      </c>
    </row>
    <row r="61" spans="3:19" x14ac:dyDescent="0.25">
      <c r="C61" s="1">
        <f t="shared" si="1"/>
        <v>59</v>
      </c>
      <c r="D61" t="s">
        <v>74</v>
      </c>
      <c r="E61" t="s">
        <v>1203</v>
      </c>
      <c r="F61" t="s">
        <v>1209</v>
      </c>
      <c r="G61">
        <v>354.26</v>
      </c>
      <c r="H61">
        <v>2</v>
      </c>
      <c r="I61">
        <v>0.04</v>
      </c>
      <c r="J61">
        <v>20.350000000000001</v>
      </c>
      <c r="K61" t="s">
        <v>1217</v>
      </c>
      <c r="L61" t="s">
        <v>1220</v>
      </c>
      <c r="M61" t="s">
        <v>1229</v>
      </c>
      <c r="N61" t="s">
        <v>1234</v>
      </c>
      <c r="O61" s="3">
        <v>45067</v>
      </c>
      <c r="P61" s="3">
        <v>45071</v>
      </c>
      <c r="Q61">
        <v>2023</v>
      </c>
      <c r="R61">
        <v>6</v>
      </c>
      <c r="S61">
        <f t="shared" si="0"/>
        <v>4</v>
      </c>
    </row>
    <row r="62" spans="3:19" x14ac:dyDescent="0.25">
      <c r="C62" s="1">
        <f t="shared" si="1"/>
        <v>60</v>
      </c>
      <c r="D62" t="s">
        <v>75</v>
      </c>
      <c r="E62" t="s">
        <v>1204</v>
      </c>
      <c r="F62" t="s">
        <v>1210</v>
      </c>
      <c r="G62">
        <v>479.45</v>
      </c>
      <c r="H62">
        <v>8</v>
      </c>
      <c r="I62">
        <v>0.36</v>
      </c>
      <c r="J62">
        <v>56.68</v>
      </c>
      <c r="K62" t="s">
        <v>1215</v>
      </c>
      <c r="L62" t="s">
        <v>1219</v>
      </c>
      <c r="M62" t="s">
        <v>1225</v>
      </c>
      <c r="N62" t="s">
        <v>1236</v>
      </c>
      <c r="O62" s="3">
        <v>45467</v>
      </c>
      <c r="P62" s="3">
        <v>45475</v>
      </c>
      <c r="Q62">
        <v>2024</v>
      </c>
      <c r="R62">
        <v>10</v>
      </c>
      <c r="S62">
        <f t="shared" si="0"/>
        <v>8</v>
      </c>
    </row>
    <row r="63" spans="3:19" x14ac:dyDescent="0.25">
      <c r="C63" s="1">
        <f t="shared" si="1"/>
        <v>61</v>
      </c>
      <c r="D63" t="s">
        <v>76</v>
      </c>
      <c r="E63" t="s">
        <v>1203</v>
      </c>
      <c r="F63" t="s">
        <v>1206</v>
      </c>
      <c r="G63">
        <v>285.70999999999998</v>
      </c>
      <c r="H63">
        <v>6</v>
      </c>
      <c r="I63">
        <v>0.17</v>
      </c>
      <c r="J63">
        <v>55.9</v>
      </c>
      <c r="K63" t="s">
        <v>1215</v>
      </c>
      <c r="L63" t="s">
        <v>1221</v>
      </c>
      <c r="M63" t="s">
        <v>1229</v>
      </c>
      <c r="N63" t="s">
        <v>1234</v>
      </c>
      <c r="O63" s="3">
        <v>45140</v>
      </c>
      <c r="P63" s="3">
        <v>45149</v>
      </c>
      <c r="Q63">
        <v>2023</v>
      </c>
      <c r="R63">
        <v>9</v>
      </c>
      <c r="S63">
        <f t="shared" si="0"/>
        <v>9</v>
      </c>
    </row>
    <row r="64" spans="3:19" x14ac:dyDescent="0.25">
      <c r="C64" s="1">
        <f t="shared" si="1"/>
        <v>62</v>
      </c>
      <c r="D64" t="s">
        <v>77</v>
      </c>
      <c r="E64" t="s">
        <v>1204</v>
      </c>
      <c r="F64" t="s">
        <v>1213</v>
      </c>
      <c r="G64">
        <v>80.25</v>
      </c>
      <c r="H64">
        <v>3</v>
      </c>
      <c r="I64">
        <v>0.45</v>
      </c>
      <c r="J64">
        <v>4.5599999999999996</v>
      </c>
      <c r="K64" t="s">
        <v>1216</v>
      </c>
      <c r="L64" t="s">
        <v>1219</v>
      </c>
      <c r="M64" t="s">
        <v>1228</v>
      </c>
      <c r="N64" t="s">
        <v>1234</v>
      </c>
      <c r="O64" s="3">
        <v>45494</v>
      </c>
      <c r="P64" s="3">
        <v>45495</v>
      </c>
      <c r="Q64">
        <v>2024</v>
      </c>
      <c r="R64">
        <v>9</v>
      </c>
      <c r="S64">
        <f t="shared" si="0"/>
        <v>1</v>
      </c>
    </row>
    <row r="65" spans="3:19" x14ac:dyDescent="0.25">
      <c r="C65" s="1">
        <f t="shared" si="1"/>
        <v>63</v>
      </c>
      <c r="D65" t="s">
        <v>78</v>
      </c>
      <c r="E65" t="s">
        <v>1201</v>
      </c>
      <c r="F65" t="s">
        <v>1209</v>
      </c>
      <c r="G65">
        <v>347.2</v>
      </c>
      <c r="H65">
        <v>3</v>
      </c>
      <c r="I65">
        <v>0.34</v>
      </c>
      <c r="J65">
        <v>51.91</v>
      </c>
      <c r="K65" t="s">
        <v>1217</v>
      </c>
      <c r="L65" t="s">
        <v>1221</v>
      </c>
      <c r="M65" t="s">
        <v>1222</v>
      </c>
      <c r="N65" t="s">
        <v>1234</v>
      </c>
      <c r="O65" s="3">
        <v>45347</v>
      </c>
      <c r="P65" s="3">
        <v>45350</v>
      </c>
      <c r="Q65">
        <v>2024</v>
      </c>
      <c r="R65">
        <v>5</v>
      </c>
      <c r="S65">
        <f t="shared" si="0"/>
        <v>3</v>
      </c>
    </row>
    <row r="66" spans="3:19" x14ac:dyDescent="0.25">
      <c r="C66" s="1">
        <f t="shared" si="1"/>
        <v>64</v>
      </c>
      <c r="D66" t="s">
        <v>79</v>
      </c>
      <c r="E66" t="s">
        <v>1201</v>
      </c>
      <c r="F66" t="s">
        <v>1213</v>
      </c>
      <c r="G66">
        <v>203.23</v>
      </c>
      <c r="H66">
        <v>1</v>
      </c>
      <c r="I66">
        <v>0.16</v>
      </c>
      <c r="J66">
        <v>12.61</v>
      </c>
      <c r="K66" t="s">
        <v>1215</v>
      </c>
      <c r="L66" t="s">
        <v>1218</v>
      </c>
      <c r="M66" t="s">
        <v>1228</v>
      </c>
      <c r="N66" t="s">
        <v>1234</v>
      </c>
      <c r="O66" s="3">
        <v>45011</v>
      </c>
      <c r="P66" s="3">
        <v>45020</v>
      </c>
      <c r="Q66">
        <v>2023</v>
      </c>
      <c r="R66">
        <v>9</v>
      </c>
      <c r="S66">
        <f t="shared" si="0"/>
        <v>9</v>
      </c>
    </row>
    <row r="67" spans="3:19" x14ac:dyDescent="0.25">
      <c r="C67" s="1">
        <f t="shared" si="1"/>
        <v>65</v>
      </c>
      <c r="D67" t="s">
        <v>80</v>
      </c>
      <c r="E67" t="s">
        <v>1201</v>
      </c>
      <c r="F67" t="s">
        <v>1213</v>
      </c>
      <c r="G67">
        <v>173.71</v>
      </c>
      <c r="H67">
        <v>4</v>
      </c>
      <c r="I67">
        <v>0.2</v>
      </c>
      <c r="J67">
        <v>19.010000000000002</v>
      </c>
      <c r="K67" t="s">
        <v>1217</v>
      </c>
      <c r="L67" t="s">
        <v>1219</v>
      </c>
      <c r="M67" t="s">
        <v>1228</v>
      </c>
      <c r="N67" t="s">
        <v>1234</v>
      </c>
      <c r="O67" s="3">
        <v>45589</v>
      </c>
      <c r="P67" s="3">
        <v>45592</v>
      </c>
      <c r="Q67">
        <v>2024</v>
      </c>
      <c r="R67">
        <v>1</v>
      </c>
      <c r="S67">
        <f t="shared" si="0"/>
        <v>3</v>
      </c>
    </row>
    <row r="68" spans="3:19" x14ac:dyDescent="0.25">
      <c r="C68" s="1">
        <f t="shared" si="1"/>
        <v>66</v>
      </c>
      <c r="D68" t="s">
        <v>81</v>
      </c>
      <c r="E68" t="s">
        <v>1204</v>
      </c>
      <c r="F68" t="s">
        <v>1213</v>
      </c>
      <c r="G68">
        <v>230.43</v>
      </c>
      <c r="H68">
        <v>4</v>
      </c>
      <c r="I68">
        <v>0.3</v>
      </c>
      <c r="J68">
        <v>40.36</v>
      </c>
      <c r="K68" t="s">
        <v>1215</v>
      </c>
      <c r="L68" t="s">
        <v>1220</v>
      </c>
      <c r="M68" t="s">
        <v>1233</v>
      </c>
      <c r="N68" t="s">
        <v>1235</v>
      </c>
      <c r="O68" s="3">
        <v>44564</v>
      </c>
      <c r="P68" s="3">
        <v>44565</v>
      </c>
      <c r="Q68">
        <v>2022</v>
      </c>
      <c r="R68">
        <v>5</v>
      </c>
      <c r="S68">
        <f t="shared" ref="S68:S131" si="2">P68-O68</f>
        <v>1</v>
      </c>
    </row>
    <row r="69" spans="3:19" x14ac:dyDescent="0.25">
      <c r="C69" s="1">
        <f t="shared" si="1"/>
        <v>67</v>
      </c>
      <c r="D69" t="s">
        <v>82</v>
      </c>
      <c r="E69" t="s">
        <v>1202</v>
      </c>
      <c r="F69" t="s">
        <v>1212</v>
      </c>
      <c r="G69">
        <v>113.66</v>
      </c>
      <c r="H69">
        <v>4</v>
      </c>
      <c r="I69">
        <v>0.15</v>
      </c>
      <c r="J69">
        <v>5.08</v>
      </c>
      <c r="K69" t="s">
        <v>1216</v>
      </c>
      <c r="L69" t="s">
        <v>1221</v>
      </c>
      <c r="M69" t="s">
        <v>1229</v>
      </c>
      <c r="N69" t="s">
        <v>1234</v>
      </c>
      <c r="O69" s="3">
        <v>45125</v>
      </c>
      <c r="P69" s="3">
        <v>45126</v>
      </c>
      <c r="Q69">
        <v>2023</v>
      </c>
      <c r="R69">
        <v>10</v>
      </c>
      <c r="S69">
        <f t="shared" si="2"/>
        <v>1</v>
      </c>
    </row>
    <row r="70" spans="3:19" x14ac:dyDescent="0.25">
      <c r="C70" s="1">
        <f t="shared" si="1"/>
        <v>68</v>
      </c>
      <c r="D70" t="s">
        <v>83</v>
      </c>
      <c r="E70" t="s">
        <v>1202</v>
      </c>
      <c r="F70" t="s">
        <v>1210</v>
      </c>
      <c r="G70">
        <v>15.52</v>
      </c>
      <c r="H70">
        <v>6</v>
      </c>
      <c r="I70">
        <v>0.35</v>
      </c>
      <c r="J70">
        <v>1.1299999999999999</v>
      </c>
      <c r="K70" t="s">
        <v>1217</v>
      </c>
      <c r="L70" t="s">
        <v>1221</v>
      </c>
      <c r="M70" t="s">
        <v>1232</v>
      </c>
      <c r="N70" t="s">
        <v>1235</v>
      </c>
      <c r="O70" s="3">
        <v>45107</v>
      </c>
      <c r="P70" s="3">
        <v>45115</v>
      </c>
      <c r="Q70">
        <v>2023</v>
      </c>
      <c r="R70">
        <v>10</v>
      </c>
      <c r="S70">
        <f t="shared" si="2"/>
        <v>8</v>
      </c>
    </row>
    <row r="71" spans="3:19" x14ac:dyDescent="0.25">
      <c r="C71" s="1">
        <f t="shared" si="1"/>
        <v>69</v>
      </c>
      <c r="D71" t="s">
        <v>84</v>
      </c>
      <c r="E71" t="s">
        <v>1202</v>
      </c>
      <c r="F71" t="s">
        <v>1213</v>
      </c>
      <c r="G71">
        <v>128.78</v>
      </c>
      <c r="H71">
        <v>6</v>
      </c>
      <c r="I71">
        <v>0.35</v>
      </c>
      <c r="J71">
        <v>10.220000000000001</v>
      </c>
      <c r="K71" t="s">
        <v>1216</v>
      </c>
      <c r="L71" t="s">
        <v>1218</v>
      </c>
      <c r="M71" t="s">
        <v>1227</v>
      </c>
      <c r="N71" t="s">
        <v>1236</v>
      </c>
      <c r="O71" s="3">
        <v>45456</v>
      </c>
      <c r="P71" s="3">
        <v>45458</v>
      </c>
      <c r="Q71">
        <v>2024</v>
      </c>
      <c r="R71">
        <v>12</v>
      </c>
      <c r="S71">
        <f t="shared" si="2"/>
        <v>2</v>
      </c>
    </row>
    <row r="72" spans="3:19" x14ac:dyDescent="0.25">
      <c r="C72" s="1">
        <f t="shared" si="1"/>
        <v>70</v>
      </c>
      <c r="D72" t="s">
        <v>85</v>
      </c>
      <c r="E72" t="s">
        <v>1201</v>
      </c>
      <c r="F72" t="s">
        <v>1211</v>
      </c>
      <c r="G72">
        <v>331.02</v>
      </c>
      <c r="H72">
        <v>3</v>
      </c>
      <c r="I72">
        <v>0.06</v>
      </c>
      <c r="J72">
        <v>24.58</v>
      </c>
      <c r="K72" t="s">
        <v>1216</v>
      </c>
      <c r="L72" t="s">
        <v>1218</v>
      </c>
      <c r="M72" t="s">
        <v>1223</v>
      </c>
      <c r="N72" t="s">
        <v>1234</v>
      </c>
      <c r="O72" s="3">
        <v>45651</v>
      </c>
      <c r="P72" s="3">
        <v>45652</v>
      </c>
      <c r="Q72">
        <v>2024</v>
      </c>
      <c r="R72">
        <v>6</v>
      </c>
      <c r="S72">
        <f t="shared" si="2"/>
        <v>1</v>
      </c>
    </row>
    <row r="73" spans="3:19" x14ac:dyDescent="0.25">
      <c r="C73" s="1">
        <f t="shared" ref="C73:C136" si="3">C72+1</f>
        <v>71</v>
      </c>
      <c r="D73" t="s">
        <v>86</v>
      </c>
      <c r="E73" t="s">
        <v>1204</v>
      </c>
      <c r="F73" t="s">
        <v>1205</v>
      </c>
      <c r="G73">
        <v>89.43</v>
      </c>
      <c r="H73">
        <v>5</v>
      </c>
      <c r="I73">
        <v>0.03</v>
      </c>
      <c r="J73">
        <v>5.09</v>
      </c>
      <c r="K73" t="s">
        <v>1215</v>
      </c>
      <c r="L73" t="s">
        <v>1218</v>
      </c>
      <c r="M73" t="s">
        <v>1229</v>
      </c>
      <c r="N73" t="s">
        <v>1234</v>
      </c>
      <c r="O73" s="3">
        <v>44662</v>
      </c>
      <c r="P73" s="3">
        <v>44670</v>
      </c>
      <c r="Q73">
        <v>2022</v>
      </c>
      <c r="R73">
        <v>11</v>
      </c>
      <c r="S73">
        <f t="shared" si="2"/>
        <v>8</v>
      </c>
    </row>
    <row r="74" spans="3:19" x14ac:dyDescent="0.25">
      <c r="C74" s="1">
        <f t="shared" si="3"/>
        <v>72</v>
      </c>
      <c r="D74" t="s">
        <v>87</v>
      </c>
      <c r="E74" t="s">
        <v>1204</v>
      </c>
      <c r="F74" t="s">
        <v>1211</v>
      </c>
      <c r="G74">
        <v>377.91</v>
      </c>
      <c r="H74">
        <v>9</v>
      </c>
      <c r="I74">
        <v>0.47</v>
      </c>
      <c r="J74">
        <v>28.28</v>
      </c>
      <c r="K74" t="s">
        <v>1217</v>
      </c>
      <c r="L74" t="s">
        <v>1221</v>
      </c>
      <c r="M74" t="s">
        <v>1226</v>
      </c>
      <c r="N74" t="s">
        <v>1235</v>
      </c>
      <c r="O74" s="3">
        <v>45430</v>
      </c>
      <c r="P74" s="3">
        <v>45434</v>
      </c>
      <c r="Q74">
        <v>2024</v>
      </c>
      <c r="R74">
        <v>1</v>
      </c>
      <c r="S74">
        <f t="shared" si="2"/>
        <v>4</v>
      </c>
    </row>
    <row r="75" spans="3:19" x14ac:dyDescent="0.25">
      <c r="C75" s="1">
        <f t="shared" si="3"/>
        <v>73</v>
      </c>
      <c r="D75" t="s">
        <v>88</v>
      </c>
      <c r="E75" t="s">
        <v>1201</v>
      </c>
      <c r="F75" t="s">
        <v>1207</v>
      </c>
      <c r="G75">
        <v>350.5</v>
      </c>
      <c r="H75">
        <v>9</v>
      </c>
      <c r="I75">
        <v>0.26</v>
      </c>
      <c r="J75">
        <v>48.41</v>
      </c>
      <c r="K75" t="s">
        <v>1216</v>
      </c>
      <c r="L75" t="s">
        <v>1218</v>
      </c>
      <c r="M75" t="s">
        <v>1225</v>
      </c>
      <c r="N75" t="s">
        <v>1236</v>
      </c>
      <c r="O75" s="3">
        <v>44569</v>
      </c>
      <c r="P75" s="3">
        <v>44577</v>
      </c>
      <c r="Q75">
        <v>2022</v>
      </c>
      <c r="R75">
        <v>4</v>
      </c>
      <c r="S75">
        <f t="shared" si="2"/>
        <v>8</v>
      </c>
    </row>
    <row r="76" spans="3:19" x14ac:dyDescent="0.25">
      <c r="C76" s="1">
        <f t="shared" si="3"/>
        <v>74</v>
      </c>
      <c r="D76" t="s">
        <v>89</v>
      </c>
      <c r="E76" t="s">
        <v>1203</v>
      </c>
      <c r="F76" t="s">
        <v>1210</v>
      </c>
      <c r="G76">
        <v>312.76</v>
      </c>
      <c r="H76">
        <v>10</v>
      </c>
      <c r="I76">
        <v>0.16</v>
      </c>
      <c r="J76">
        <v>63.73</v>
      </c>
      <c r="K76" t="s">
        <v>1216</v>
      </c>
      <c r="L76" t="s">
        <v>1221</v>
      </c>
      <c r="M76" t="s">
        <v>1230</v>
      </c>
      <c r="N76" t="s">
        <v>1236</v>
      </c>
      <c r="O76" s="3">
        <v>45313</v>
      </c>
      <c r="P76" s="3">
        <v>45319</v>
      </c>
      <c r="Q76">
        <v>2024</v>
      </c>
      <c r="R76">
        <v>10</v>
      </c>
      <c r="S76">
        <f t="shared" si="2"/>
        <v>6</v>
      </c>
    </row>
    <row r="77" spans="3:19" x14ac:dyDescent="0.25">
      <c r="C77" s="1">
        <f t="shared" si="3"/>
        <v>75</v>
      </c>
      <c r="D77" t="s">
        <v>90</v>
      </c>
      <c r="E77" t="s">
        <v>1204</v>
      </c>
      <c r="F77" t="s">
        <v>1213</v>
      </c>
      <c r="G77">
        <v>135.24</v>
      </c>
      <c r="H77">
        <v>1</v>
      </c>
      <c r="I77">
        <v>0.4</v>
      </c>
      <c r="J77">
        <v>19.38</v>
      </c>
      <c r="K77" t="s">
        <v>1217</v>
      </c>
      <c r="L77" t="s">
        <v>1219</v>
      </c>
      <c r="M77" t="s">
        <v>1224</v>
      </c>
      <c r="N77" t="s">
        <v>1235</v>
      </c>
      <c r="O77" s="3">
        <v>45268</v>
      </c>
      <c r="P77" s="3">
        <v>45276</v>
      </c>
      <c r="Q77">
        <v>2023</v>
      </c>
      <c r="R77">
        <v>8</v>
      </c>
      <c r="S77">
        <f t="shared" si="2"/>
        <v>8</v>
      </c>
    </row>
    <row r="78" spans="3:19" x14ac:dyDescent="0.25">
      <c r="C78" s="1">
        <f t="shared" si="3"/>
        <v>76</v>
      </c>
      <c r="D78" t="s">
        <v>91</v>
      </c>
      <c r="E78" t="s">
        <v>1203</v>
      </c>
      <c r="F78" t="s">
        <v>1212</v>
      </c>
      <c r="G78">
        <v>226.42</v>
      </c>
      <c r="H78">
        <v>7</v>
      </c>
      <c r="I78">
        <v>0.35</v>
      </c>
      <c r="J78">
        <v>42.26</v>
      </c>
      <c r="K78" t="s">
        <v>1217</v>
      </c>
      <c r="L78" t="s">
        <v>1218</v>
      </c>
      <c r="M78" t="s">
        <v>1228</v>
      </c>
      <c r="N78" t="s">
        <v>1234</v>
      </c>
      <c r="O78" s="3">
        <v>44830</v>
      </c>
      <c r="P78" s="3">
        <v>44834</v>
      </c>
      <c r="Q78">
        <v>2022</v>
      </c>
      <c r="R78">
        <v>3</v>
      </c>
      <c r="S78">
        <f t="shared" si="2"/>
        <v>4</v>
      </c>
    </row>
    <row r="79" spans="3:19" x14ac:dyDescent="0.25">
      <c r="C79" s="1">
        <f t="shared" si="3"/>
        <v>77</v>
      </c>
      <c r="D79" t="s">
        <v>92</v>
      </c>
      <c r="E79" t="s">
        <v>1201</v>
      </c>
      <c r="F79" t="s">
        <v>1209</v>
      </c>
      <c r="G79">
        <v>457.6</v>
      </c>
      <c r="H79">
        <v>3</v>
      </c>
      <c r="I79">
        <v>0.16</v>
      </c>
      <c r="J79">
        <v>61.69</v>
      </c>
      <c r="K79" t="s">
        <v>1215</v>
      </c>
      <c r="L79" t="s">
        <v>1221</v>
      </c>
      <c r="M79" t="s">
        <v>1229</v>
      </c>
      <c r="N79" t="s">
        <v>1234</v>
      </c>
      <c r="O79" s="3">
        <v>45150</v>
      </c>
      <c r="P79" s="3">
        <v>45158</v>
      </c>
      <c r="Q79">
        <v>2023</v>
      </c>
      <c r="R79">
        <v>1</v>
      </c>
      <c r="S79">
        <f t="shared" si="2"/>
        <v>8</v>
      </c>
    </row>
    <row r="80" spans="3:19" x14ac:dyDescent="0.25">
      <c r="C80" s="1">
        <f t="shared" si="3"/>
        <v>78</v>
      </c>
      <c r="D80" t="s">
        <v>93</v>
      </c>
      <c r="E80" t="s">
        <v>1202</v>
      </c>
      <c r="F80" t="s">
        <v>1206</v>
      </c>
      <c r="G80">
        <v>473.22</v>
      </c>
      <c r="H80">
        <v>5</v>
      </c>
      <c r="I80">
        <v>0.18</v>
      </c>
      <c r="J80">
        <v>34.369999999999997</v>
      </c>
      <c r="K80" t="s">
        <v>1216</v>
      </c>
      <c r="L80" t="s">
        <v>1219</v>
      </c>
      <c r="M80" t="s">
        <v>1233</v>
      </c>
      <c r="N80" t="s">
        <v>1235</v>
      </c>
      <c r="O80" s="3">
        <v>45317</v>
      </c>
      <c r="P80" s="3">
        <v>45323</v>
      </c>
      <c r="Q80">
        <v>2024</v>
      </c>
      <c r="R80">
        <v>6</v>
      </c>
      <c r="S80">
        <f t="shared" si="2"/>
        <v>6</v>
      </c>
    </row>
    <row r="81" spans="3:19" x14ac:dyDescent="0.25">
      <c r="C81" s="1">
        <f t="shared" si="3"/>
        <v>79</v>
      </c>
      <c r="D81" t="s">
        <v>94</v>
      </c>
      <c r="E81" t="s">
        <v>1203</v>
      </c>
      <c r="F81" t="s">
        <v>1212</v>
      </c>
      <c r="G81">
        <v>130.72</v>
      </c>
      <c r="H81">
        <v>3</v>
      </c>
      <c r="I81">
        <v>0.2</v>
      </c>
      <c r="J81">
        <v>21.82</v>
      </c>
      <c r="K81" t="s">
        <v>1217</v>
      </c>
      <c r="L81" t="s">
        <v>1221</v>
      </c>
      <c r="M81" t="s">
        <v>1233</v>
      </c>
      <c r="N81" t="s">
        <v>1235</v>
      </c>
      <c r="O81" s="3">
        <v>44936</v>
      </c>
      <c r="P81" s="3">
        <v>44941</v>
      </c>
      <c r="Q81">
        <v>2023</v>
      </c>
      <c r="R81">
        <v>12</v>
      </c>
      <c r="S81">
        <f t="shared" si="2"/>
        <v>5</v>
      </c>
    </row>
    <row r="82" spans="3:19" x14ac:dyDescent="0.25">
      <c r="C82" s="1">
        <f t="shared" si="3"/>
        <v>80</v>
      </c>
      <c r="D82" t="s">
        <v>95</v>
      </c>
      <c r="E82" t="s">
        <v>1204</v>
      </c>
      <c r="F82" t="s">
        <v>1207</v>
      </c>
      <c r="G82">
        <v>408.72</v>
      </c>
      <c r="H82">
        <v>10</v>
      </c>
      <c r="I82">
        <v>0.2</v>
      </c>
      <c r="J82">
        <v>26.92</v>
      </c>
      <c r="K82" t="s">
        <v>1215</v>
      </c>
      <c r="L82" t="s">
        <v>1221</v>
      </c>
      <c r="M82" t="s">
        <v>1225</v>
      </c>
      <c r="N82" t="s">
        <v>1236</v>
      </c>
      <c r="O82" s="3">
        <v>44957</v>
      </c>
      <c r="P82" s="3">
        <v>44959</v>
      </c>
      <c r="Q82">
        <v>2023</v>
      </c>
      <c r="R82">
        <v>4</v>
      </c>
      <c r="S82">
        <f t="shared" si="2"/>
        <v>2</v>
      </c>
    </row>
    <row r="83" spans="3:19" x14ac:dyDescent="0.25">
      <c r="C83" s="1">
        <f t="shared" si="3"/>
        <v>81</v>
      </c>
      <c r="D83" t="s">
        <v>96</v>
      </c>
      <c r="E83" t="s">
        <v>1201</v>
      </c>
      <c r="F83" t="s">
        <v>1211</v>
      </c>
      <c r="G83">
        <v>174.18</v>
      </c>
      <c r="H83">
        <v>2</v>
      </c>
      <c r="I83">
        <v>0.48</v>
      </c>
      <c r="J83">
        <v>16.38</v>
      </c>
      <c r="K83" t="s">
        <v>1216</v>
      </c>
      <c r="L83" t="s">
        <v>1219</v>
      </c>
      <c r="M83" t="s">
        <v>1224</v>
      </c>
      <c r="N83" t="s">
        <v>1235</v>
      </c>
      <c r="O83" s="3">
        <v>45353</v>
      </c>
      <c r="P83" s="3">
        <v>45360</v>
      </c>
      <c r="Q83">
        <v>2024</v>
      </c>
      <c r="R83">
        <v>12</v>
      </c>
      <c r="S83">
        <f t="shared" si="2"/>
        <v>7</v>
      </c>
    </row>
    <row r="84" spans="3:19" x14ac:dyDescent="0.25">
      <c r="C84" s="1">
        <f t="shared" si="3"/>
        <v>82</v>
      </c>
      <c r="D84" t="s">
        <v>97</v>
      </c>
      <c r="E84" t="s">
        <v>1204</v>
      </c>
      <c r="F84" t="s">
        <v>1213</v>
      </c>
      <c r="G84">
        <v>442.9</v>
      </c>
      <c r="H84">
        <v>1</v>
      </c>
      <c r="I84">
        <v>0.04</v>
      </c>
      <c r="J84">
        <v>28.88</v>
      </c>
      <c r="K84" t="s">
        <v>1217</v>
      </c>
      <c r="L84" t="s">
        <v>1219</v>
      </c>
      <c r="M84" t="s">
        <v>1229</v>
      </c>
      <c r="N84" t="s">
        <v>1234</v>
      </c>
      <c r="O84" s="3">
        <v>44878</v>
      </c>
      <c r="P84" s="3">
        <v>44879</v>
      </c>
      <c r="Q84">
        <v>2022</v>
      </c>
      <c r="R84">
        <v>3</v>
      </c>
      <c r="S84">
        <f t="shared" si="2"/>
        <v>1</v>
      </c>
    </row>
    <row r="85" spans="3:19" x14ac:dyDescent="0.25">
      <c r="C85" s="1">
        <f t="shared" si="3"/>
        <v>83</v>
      </c>
      <c r="D85" t="s">
        <v>98</v>
      </c>
      <c r="E85" t="s">
        <v>1203</v>
      </c>
      <c r="F85" t="s">
        <v>1209</v>
      </c>
      <c r="G85">
        <v>147.53</v>
      </c>
      <c r="H85">
        <v>8</v>
      </c>
      <c r="I85">
        <v>0.48</v>
      </c>
      <c r="J85">
        <v>19.71</v>
      </c>
      <c r="K85" t="s">
        <v>1215</v>
      </c>
      <c r="L85" t="s">
        <v>1220</v>
      </c>
      <c r="M85" t="s">
        <v>1223</v>
      </c>
      <c r="N85" t="s">
        <v>1234</v>
      </c>
      <c r="O85" s="3">
        <v>45338</v>
      </c>
      <c r="P85" s="3">
        <v>45347</v>
      </c>
      <c r="Q85">
        <v>2024</v>
      </c>
      <c r="R85">
        <v>2</v>
      </c>
      <c r="S85">
        <f t="shared" si="2"/>
        <v>9</v>
      </c>
    </row>
    <row r="86" spans="3:19" x14ac:dyDescent="0.25">
      <c r="C86" s="1">
        <f t="shared" si="3"/>
        <v>84</v>
      </c>
      <c r="D86" t="s">
        <v>99</v>
      </c>
      <c r="E86" t="s">
        <v>1201</v>
      </c>
      <c r="F86" t="s">
        <v>1207</v>
      </c>
      <c r="G86">
        <v>354.05</v>
      </c>
      <c r="H86">
        <v>10</v>
      </c>
      <c r="I86">
        <v>0.43</v>
      </c>
      <c r="J86">
        <v>16.100000000000001</v>
      </c>
      <c r="K86" t="s">
        <v>1215</v>
      </c>
      <c r="L86" t="s">
        <v>1221</v>
      </c>
      <c r="M86" t="s">
        <v>1224</v>
      </c>
      <c r="N86" t="s">
        <v>1235</v>
      </c>
      <c r="O86" s="3">
        <v>44835</v>
      </c>
      <c r="P86" s="3">
        <v>44839</v>
      </c>
      <c r="Q86">
        <v>2022</v>
      </c>
      <c r="R86">
        <v>3</v>
      </c>
      <c r="S86">
        <f t="shared" si="2"/>
        <v>4</v>
      </c>
    </row>
    <row r="87" spans="3:19" x14ac:dyDescent="0.25">
      <c r="C87" s="1">
        <f t="shared" si="3"/>
        <v>85</v>
      </c>
      <c r="D87" t="s">
        <v>100</v>
      </c>
      <c r="E87" t="s">
        <v>1204</v>
      </c>
      <c r="F87" t="s">
        <v>1206</v>
      </c>
      <c r="G87">
        <v>358.5</v>
      </c>
      <c r="H87">
        <v>4</v>
      </c>
      <c r="I87">
        <v>0.02</v>
      </c>
      <c r="J87">
        <v>84.6</v>
      </c>
      <c r="K87" t="s">
        <v>1217</v>
      </c>
      <c r="L87" t="s">
        <v>1221</v>
      </c>
      <c r="M87" t="s">
        <v>1225</v>
      </c>
      <c r="N87" t="s">
        <v>1236</v>
      </c>
      <c r="O87" s="3">
        <v>45496</v>
      </c>
      <c r="P87" s="3">
        <v>45503</v>
      </c>
      <c r="Q87">
        <v>2024</v>
      </c>
      <c r="R87">
        <v>3</v>
      </c>
      <c r="S87">
        <f t="shared" si="2"/>
        <v>7</v>
      </c>
    </row>
    <row r="88" spans="3:19" x14ac:dyDescent="0.25">
      <c r="C88" s="1">
        <f t="shared" si="3"/>
        <v>86</v>
      </c>
      <c r="D88" t="s">
        <v>101</v>
      </c>
      <c r="E88" t="s">
        <v>1201</v>
      </c>
      <c r="F88" t="s">
        <v>1206</v>
      </c>
      <c r="G88">
        <v>441.73</v>
      </c>
      <c r="H88">
        <v>8</v>
      </c>
      <c r="I88">
        <v>0.31</v>
      </c>
      <c r="J88">
        <v>34.69</v>
      </c>
      <c r="K88" t="s">
        <v>1216</v>
      </c>
      <c r="L88" t="s">
        <v>1218</v>
      </c>
      <c r="M88" t="s">
        <v>1225</v>
      </c>
      <c r="N88" t="s">
        <v>1236</v>
      </c>
      <c r="O88" s="3">
        <v>44721</v>
      </c>
      <c r="P88" s="3">
        <v>44731</v>
      </c>
      <c r="Q88">
        <v>2022</v>
      </c>
      <c r="R88">
        <v>6</v>
      </c>
      <c r="S88">
        <f t="shared" si="2"/>
        <v>10</v>
      </c>
    </row>
    <row r="89" spans="3:19" x14ac:dyDescent="0.25">
      <c r="C89" s="1">
        <f t="shared" si="3"/>
        <v>87</v>
      </c>
      <c r="D89" t="s">
        <v>102</v>
      </c>
      <c r="E89" t="s">
        <v>1204</v>
      </c>
      <c r="F89" t="s">
        <v>1211</v>
      </c>
      <c r="G89">
        <v>196.99</v>
      </c>
      <c r="H89">
        <v>10</v>
      </c>
      <c r="I89">
        <v>0.39</v>
      </c>
      <c r="J89">
        <v>13.11</v>
      </c>
      <c r="K89" t="s">
        <v>1215</v>
      </c>
      <c r="L89" t="s">
        <v>1218</v>
      </c>
      <c r="M89" t="s">
        <v>1231</v>
      </c>
      <c r="N89" t="s">
        <v>1236</v>
      </c>
      <c r="O89" s="3">
        <v>44907</v>
      </c>
      <c r="P89" s="3">
        <v>44915</v>
      </c>
      <c r="Q89">
        <v>2022</v>
      </c>
      <c r="R89">
        <v>4</v>
      </c>
      <c r="S89">
        <f t="shared" si="2"/>
        <v>8</v>
      </c>
    </row>
    <row r="90" spans="3:19" x14ac:dyDescent="0.25">
      <c r="C90" s="1">
        <f t="shared" si="3"/>
        <v>88</v>
      </c>
      <c r="D90" t="s">
        <v>103</v>
      </c>
      <c r="E90" t="s">
        <v>1202</v>
      </c>
      <c r="F90" t="s">
        <v>1213</v>
      </c>
      <c r="G90">
        <v>91.07</v>
      </c>
      <c r="H90">
        <v>9</v>
      </c>
      <c r="I90">
        <v>0.26</v>
      </c>
      <c r="J90">
        <v>16.739999999999998</v>
      </c>
      <c r="K90" t="s">
        <v>1216</v>
      </c>
      <c r="L90" t="s">
        <v>1220</v>
      </c>
      <c r="M90" t="s">
        <v>1228</v>
      </c>
      <c r="N90" t="s">
        <v>1234</v>
      </c>
      <c r="O90" s="3">
        <v>45641</v>
      </c>
      <c r="P90" s="3">
        <v>45645</v>
      </c>
      <c r="Q90">
        <v>2024</v>
      </c>
      <c r="R90">
        <v>2</v>
      </c>
      <c r="S90">
        <f t="shared" si="2"/>
        <v>4</v>
      </c>
    </row>
    <row r="91" spans="3:19" x14ac:dyDescent="0.25">
      <c r="C91" s="1">
        <f t="shared" si="3"/>
        <v>89</v>
      </c>
      <c r="D91" t="s">
        <v>104</v>
      </c>
      <c r="E91" t="s">
        <v>1201</v>
      </c>
      <c r="F91" t="s">
        <v>1210</v>
      </c>
      <c r="G91">
        <v>241.42</v>
      </c>
      <c r="H91">
        <v>9</v>
      </c>
      <c r="I91">
        <v>0.16</v>
      </c>
      <c r="J91">
        <v>34.770000000000003</v>
      </c>
      <c r="K91" t="s">
        <v>1217</v>
      </c>
      <c r="L91" t="s">
        <v>1218</v>
      </c>
      <c r="M91" t="s">
        <v>1232</v>
      </c>
      <c r="N91" t="s">
        <v>1235</v>
      </c>
      <c r="O91" s="3">
        <v>45177</v>
      </c>
      <c r="P91" s="3">
        <v>45183</v>
      </c>
      <c r="Q91">
        <v>2023</v>
      </c>
      <c r="R91">
        <v>5</v>
      </c>
      <c r="S91">
        <f t="shared" si="2"/>
        <v>6</v>
      </c>
    </row>
    <row r="92" spans="3:19" x14ac:dyDescent="0.25">
      <c r="C92" s="1">
        <f t="shared" si="3"/>
        <v>90</v>
      </c>
      <c r="D92" t="s">
        <v>105</v>
      </c>
      <c r="E92" t="s">
        <v>1204</v>
      </c>
      <c r="F92" t="s">
        <v>1208</v>
      </c>
      <c r="G92">
        <v>241.85</v>
      </c>
      <c r="H92">
        <v>8</v>
      </c>
      <c r="I92">
        <v>0.21</v>
      </c>
      <c r="J92">
        <v>12.98</v>
      </c>
      <c r="K92" t="s">
        <v>1215</v>
      </c>
      <c r="L92" t="s">
        <v>1218</v>
      </c>
      <c r="M92" t="s">
        <v>1229</v>
      </c>
      <c r="N92" t="s">
        <v>1234</v>
      </c>
      <c r="O92" s="3">
        <v>45442</v>
      </c>
      <c r="P92" s="3">
        <v>45451</v>
      </c>
      <c r="Q92">
        <v>2024</v>
      </c>
      <c r="R92">
        <v>3</v>
      </c>
      <c r="S92">
        <f t="shared" si="2"/>
        <v>9</v>
      </c>
    </row>
    <row r="93" spans="3:19" x14ac:dyDescent="0.25">
      <c r="C93" s="1">
        <f t="shared" si="3"/>
        <v>91</v>
      </c>
      <c r="D93" t="s">
        <v>106</v>
      </c>
      <c r="E93" t="s">
        <v>1201</v>
      </c>
      <c r="F93" t="s">
        <v>1210</v>
      </c>
      <c r="G93">
        <v>256.29000000000002</v>
      </c>
      <c r="H93">
        <v>10</v>
      </c>
      <c r="I93">
        <v>0.48</v>
      </c>
      <c r="J93">
        <v>37.409999999999997</v>
      </c>
      <c r="K93" t="s">
        <v>1217</v>
      </c>
      <c r="L93" t="s">
        <v>1218</v>
      </c>
      <c r="M93" t="s">
        <v>1225</v>
      </c>
      <c r="N93" t="s">
        <v>1236</v>
      </c>
      <c r="O93" s="3">
        <v>44610</v>
      </c>
      <c r="P93" s="3">
        <v>44620</v>
      </c>
      <c r="Q93">
        <v>2022</v>
      </c>
      <c r="R93">
        <v>8</v>
      </c>
      <c r="S93">
        <f t="shared" si="2"/>
        <v>10</v>
      </c>
    </row>
    <row r="94" spans="3:19" x14ac:dyDescent="0.25">
      <c r="C94" s="1">
        <f t="shared" si="3"/>
        <v>92</v>
      </c>
      <c r="D94" t="s">
        <v>107</v>
      </c>
      <c r="E94" t="s">
        <v>1201</v>
      </c>
      <c r="F94" t="s">
        <v>1209</v>
      </c>
      <c r="G94">
        <v>195.03</v>
      </c>
      <c r="H94">
        <v>9</v>
      </c>
      <c r="I94">
        <v>0.3</v>
      </c>
      <c r="J94">
        <v>-450</v>
      </c>
      <c r="K94" t="s">
        <v>1215</v>
      </c>
      <c r="L94" t="s">
        <v>1221</v>
      </c>
      <c r="M94" t="s">
        <v>1230</v>
      </c>
      <c r="N94" t="s">
        <v>1236</v>
      </c>
      <c r="O94" s="3">
        <v>45030</v>
      </c>
      <c r="P94" s="3">
        <v>45033</v>
      </c>
      <c r="Q94">
        <v>2023</v>
      </c>
      <c r="R94">
        <v>12</v>
      </c>
      <c r="S94">
        <f t="shared" si="2"/>
        <v>3</v>
      </c>
    </row>
    <row r="95" spans="3:19" x14ac:dyDescent="0.25">
      <c r="C95" s="1">
        <f t="shared" si="3"/>
        <v>93</v>
      </c>
      <c r="D95" t="s">
        <v>108</v>
      </c>
      <c r="E95" t="s">
        <v>1201</v>
      </c>
      <c r="F95" t="s">
        <v>1208</v>
      </c>
      <c r="G95">
        <v>32.19</v>
      </c>
      <c r="H95">
        <v>2</v>
      </c>
      <c r="I95">
        <v>0.35</v>
      </c>
      <c r="J95">
        <v>5.05</v>
      </c>
      <c r="K95" t="s">
        <v>1215</v>
      </c>
      <c r="L95" t="s">
        <v>1221</v>
      </c>
      <c r="M95" t="s">
        <v>1231</v>
      </c>
      <c r="N95" t="s">
        <v>1236</v>
      </c>
      <c r="O95" s="3">
        <v>45418</v>
      </c>
      <c r="P95" s="3">
        <v>45419</v>
      </c>
      <c r="Q95">
        <v>2024</v>
      </c>
      <c r="R95">
        <v>9</v>
      </c>
      <c r="S95">
        <f t="shared" si="2"/>
        <v>1</v>
      </c>
    </row>
    <row r="96" spans="3:19" x14ac:dyDescent="0.25">
      <c r="C96" s="1">
        <f t="shared" si="3"/>
        <v>94</v>
      </c>
      <c r="D96" t="s">
        <v>109</v>
      </c>
      <c r="E96" t="s">
        <v>1203</v>
      </c>
      <c r="F96" t="s">
        <v>1213</v>
      </c>
      <c r="G96">
        <v>98.29</v>
      </c>
      <c r="H96">
        <v>8</v>
      </c>
      <c r="I96">
        <v>0.35</v>
      </c>
      <c r="J96">
        <v>13.36</v>
      </c>
      <c r="K96" t="s">
        <v>1215</v>
      </c>
      <c r="L96" t="s">
        <v>1219</v>
      </c>
      <c r="M96" t="s">
        <v>1227</v>
      </c>
      <c r="N96" t="s">
        <v>1236</v>
      </c>
      <c r="O96" s="3">
        <v>45095</v>
      </c>
      <c r="P96" s="3">
        <v>45100</v>
      </c>
      <c r="Q96">
        <v>2023</v>
      </c>
      <c r="R96">
        <v>9</v>
      </c>
      <c r="S96">
        <f t="shared" si="2"/>
        <v>5</v>
      </c>
    </row>
    <row r="97" spans="3:19" x14ac:dyDescent="0.25">
      <c r="C97" s="1">
        <f t="shared" si="3"/>
        <v>95</v>
      </c>
      <c r="D97" t="s">
        <v>110</v>
      </c>
      <c r="E97" t="s">
        <v>1202</v>
      </c>
      <c r="F97" t="s">
        <v>1208</v>
      </c>
      <c r="G97">
        <v>178.07</v>
      </c>
      <c r="H97">
        <v>8</v>
      </c>
      <c r="I97">
        <v>0.49</v>
      </c>
      <c r="J97">
        <v>17.28</v>
      </c>
      <c r="K97" t="s">
        <v>1215</v>
      </c>
      <c r="L97" t="s">
        <v>1221</v>
      </c>
      <c r="M97" t="s">
        <v>1233</v>
      </c>
      <c r="N97" t="s">
        <v>1235</v>
      </c>
      <c r="O97" s="3">
        <v>44956</v>
      </c>
      <c r="P97" s="3">
        <v>44962</v>
      </c>
      <c r="Q97">
        <v>2023</v>
      </c>
      <c r="R97">
        <v>6</v>
      </c>
      <c r="S97">
        <f t="shared" si="2"/>
        <v>6</v>
      </c>
    </row>
    <row r="98" spans="3:19" x14ac:dyDescent="0.25">
      <c r="C98" s="1">
        <f t="shared" si="3"/>
        <v>96</v>
      </c>
      <c r="D98" t="s">
        <v>111</v>
      </c>
      <c r="E98" t="s">
        <v>1201</v>
      </c>
      <c r="F98" t="s">
        <v>1212</v>
      </c>
      <c r="G98">
        <v>237.2</v>
      </c>
      <c r="H98">
        <v>3</v>
      </c>
      <c r="I98">
        <v>0.39</v>
      </c>
      <c r="J98">
        <v>41.12</v>
      </c>
      <c r="K98" t="s">
        <v>1216</v>
      </c>
      <c r="L98" t="s">
        <v>1220</v>
      </c>
      <c r="M98" t="s">
        <v>1231</v>
      </c>
      <c r="N98" t="s">
        <v>1236</v>
      </c>
      <c r="O98" s="3">
        <v>44865</v>
      </c>
      <c r="P98" s="3">
        <v>44868</v>
      </c>
      <c r="Q98">
        <v>2022</v>
      </c>
      <c r="R98">
        <v>7</v>
      </c>
      <c r="S98">
        <f t="shared" si="2"/>
        <v>3</v>
      </c>
    </row>
    <row r="99" spans="3:19" x14ac:dyDescent="0.25">
      <c r="C99" s="1">
        <f t="shared" si="3"/>
        <v>97</v>
      </c>
      <c r="D99" t="s">
        <v>112</v>
      </c>
      <c r="E99" t="s">
        <v>1204</v>
      </c>
      <c r="F99" t="s">
        <v>1214</v>
      </c>
      <c r="G99">
        <v>198.48</v>
      </c>
      <c r="H99">
        <v>3</v>
      </c>
      <c r="I99">
        <v>0.46</v>
      </c>
      <c r="J99">
        <v>21.11</v>
      </c>
      <c r="K99" t="s">
        <v>1215</v>
      </c>
      <c r="L99" t="s">
        <v>1218</v>
      </c>
      <c r="M99" t="s">
        <v>1222</v>
      </c>
      <c r="N99" t="s">
        <v>1234</v>
      </c>
      <c r="O99" s="3">
        <v>45656</v>
      </c>
      <c r="P99" s="3">
        <v>45657</v>
      </c>
      <c r="Q99">
        <v>2024</v>
      </c>
      <c r="R99">
        <v>12</v>
      </c>
      <c r="S99">
        <f t="shared" si="2"/>
        <v>1</v>
      </c>
    </row>
    <row r="100" spans="3:19" x14ac:dyDescent="0.25">
      <c r="C100" s="1">
        <f t="shared" si="3"/>
        <v>98</v>
      </c>
      <c r="D100" t="s">
        <v>113</v>
      </c>
      <c r="E100" t="s">
        <v>1204</v>
      </c>
      <c r="F100" t="s">
        <v>1207</v>
      </c>
      <c r="G100">
        <v>425.97</v>
      </c>
      <c r="H100">
        <v>4</v>
      </c>
      <c r="I100">
        <v>0.27</v>
      </c>
      <c r="J100">
        <v>88.38</v>
      </c>
      <c r="K100" t="s">
        <v>1216</v>
      </c>
      <c r="L100" t="s">
        <v>1218</v>
      </c>
      <c r="M100" t="s">
        <v>1230</v>
      </c>
      <c r="N100" t="s">
        <v>1236</v>
      </c>
      <c r="O100" s="3">
        <v>44908</v>
      </c>
      <c r="P100" s="3">
        <v>44918</v>
      </c>
      <c r="Q100">
        <v>2022</v>
      </c>
      <c r="R100">
        <v>7</v>
      </c>
      <c r="S100">
        <f t="shared" si="2"/>
        <v>10</v>
      </c>
    </row>
    <row r="101" spans="3:19" x14ac:dyDescent="0.25">
      <c r="C101" s="1">
        <f t="shared" si="3"/>
        <v>99</v>
      </c>
      <c r="D101" t="s">
        <v>114</v>
      </c>
      <c r="E101" t="s">
        <v>1204</v>
      </c>
      <c r="F101" t="s">
        <v>1205</v>
      </c>
      <c r="G101">
        <v>290.58</v>
      </c>
      <c r="H101">
        <v>7</v>
      </c>
      <c r="I101">
        <v>0.16</v>
      </c>
      <c r="J101">
        <v>69.489999999999995</v>
      </c>
      <c r="K101" t="s">
        <v>1217</v>
      </c>
      <c r="L101" t="s">
        <v>1221</v>
      </c>
      <c r="M101" t="s">
        <v>1229</v>
      </c>
      <c r="N101" t="s">
        <v>1234</v>
      </c>
      <c r="O101" s="3">
        <v>44970</v>
      </c>
      <c r="P101" s="3">
        <v>44975</v>
      </c>
      <c r="Q101">
        <v>2023</v>
      </c>
      <c r="R101">
        <v>8</v>
      </c>
      <c r="S101">
        <f t="shared" si="2"/>
        <v>5</v>
      </c>
    </row>
    <row r="102" spans="3:19" x14ac:dyDescent="0.25">
      <c r="C102" s="1">
        <f t="shared" si="3"/>
        <v>100</v>
      </c>
      <c r="D102" t="s">
        <v>115</v>
      </c>
      <c r="E102" t="s">
        <v>1201</v>
      </c>
      <c r="F102" t="s">
        <v>1211</v>
      </c>
      <c r="G102">
        <v>280.74</v>
      </c>
      <c r="H102">
        <v>7</v>
      </c>
      <c r="I102">
        <v>0.1</v>
      </c>
      <c r="J102">
        <v>65.069999999999993</v>
      </c>
      <c r="K102" t="s">
        <v>1215</v>
      </c>
      <c r="L102" t="s">
        <v>1221</v>
      </c>
      <c r="M102" t="s">
        <v>1224</v>
      </c>
      <c r="N102" t="s">
        <v>1235</v>
      </c>
      <c r="O102" s="3">
        <v>44958</v>
      </c>
      <c r="P102" s="3">
        <v>44962</v>
      </c>
      <c r="Q102">
        <v>2023</v>
      </c>
      <c r="R102">
        <v>8</v>
      </c>
      <c r="S102">
        <f t="shared" si="2"/>
        <v>4</v>
      </c>
    </row>
    <row r="103" spans="3:19" x14ac:dyDescent="0.25">
      <c r="C103" s="1">
        <f t="shared" si="3"/>
        <v>101</v>
      </c>
      <c r="D103" t="s">
        <v>116</v>
      </c>
      <c r="E103" t="s">
        <v>1202</v>
      </c>
      <c r="F103" t="s">
        <v>1207</v>
      </c>
      <c r="G103">
        <v>49.19</v>
      </c>
      <c r="H103">
        <v>3</v>
      </c>
      <c r="I103">
        <v>0.36</v>
      </c>
      <c r="J103">
        <v>8.25</v>
      </c>
      <c r="K103" t="s">
        <v>1215</v>
      </c>
      <c r="L103" t="s">
        <v>1219</v>
      </c>
      <c r="M103" t="s">
        <v>1222</v>
      </c>
      <c r="N103" t="s">
        <v>1234</v>
      </c>
      <c r="O103" s="3">
        <v>45527</v>
      </c>
      <c r="P103" s="3">
        <v>45532</v>
      </c>
      <c r="Q103">
        <v>2024</v>
      </c>
      <c r="R103">
        <v>10</v>
      </c>
      <c r="S103">
        <f t="shared" si="2"/>
        <v>5</v>
      </c>
    </row>
    <row r="104" spans="3:19" x14ac:dyDescent="0.25">
      <c r="C104" s="1">
        <f t="shared" si="3"/>
        <v>102</v>
      </c>
      <c r="D104" t="s">
        <v>117</v>
      </c>
      <c r="E104" t="s">
        <v>1203</v>
      </c>
      <c r="F104" t="s">
        <v>1214</v>
      </c>
      <c r="G104">
        <v>183.59</v>
      </c>
      <c r="H104">
        <v>3</v>
      </c>
      <c r="I104">
        <v>0.13</v>
      </c>
      <c r="J104">
        <v>8.92</v>
      </c>
      <c r="K104" t="s">
        <v>1217</v>
      </c>
      <c r="L104" t="s">
        <v>1221</v>
      </c>
      <c r="M104" t="s">
        <v>1232</v>
      </c>
      <c r="N104" t="s">
        <v>1235</v>
      </c>
      <c r="O104" s="3">
        <v>44791</v>
      </c>
      <c r="P104" s="3">
        <v>44798</v>
      </c>
      <c r="Q104">
        <v>2022</v>
      </c>
      <c r="R104">
        <v>11</v>
      </c>
      <c r="S104">
        <f t="shared" si="2"/>
        <v>7</v>
      </c>
    </row>
    <row r="105" spans="3:19" x14ac:dyDescent="0.25">
      <c r="C105" s="1">
        <f t="shared" si="3"/>
        <v>103</v>
      </c>
      <c r="D105" t="s">
        <v>118</v>
      </c>
      <c r="E105" t="s">
        <v>1202</v>
      </c>
      <c r="F105" t="s">
        <v>1208</v>
      </c>
      <c r="G105">
        <v>446.44</v>
      </c>
      <c r="H105">
        <v>8</v>
      </c>
      <c r="I105">
        <v>0.41</v>
      </c>
      <c r="J105">
        <v>61.52</v>
      </c>
      <c r="K105" t="s">
        <v>1216</v>
      </c>
      <c r="L105" t="s">
        <v>1219</v>
      </c>
      <c r="M105" t="s">
        <v>1224</v>
      </c>
      <c r="N105" t="s">
        <v>1235</v>
      </c>
      <c r="O105" s="3">
        <v>45520</v>
      </c>
      <c r="P105" s="3">
        <v>45523</v>
      </c>
      <c r="Q105">
        <v>2024</v>
      </c>
      <c r="R105">
        <v>2</v>
      </c>
      <c r="S105">
        <f t="shared" si="2"/>
        <v>3</v>
      </c>
    </row>
    <row r="106" spans="3:19" x14ac:dyDescent="0.25">
      <c r="C106" s="1">
        <f t="shared" si="3"/>
        <v>104</v>
      </c>
      <c r="D106" t="s">
        <v>119</v>
      </c>
      <c r="E106" t="s">
        <v>1203</v>
      </c>
      <c r="F106" t="s">
        <v>1213</v>
      </c>
      <c r="G106">
        <v>485.99</v>
      </c>
      <c r="H106">
        <v>4</v>
      </c>
      <c r="I106">
        <v>0.49</v>
      </c>
      <c r="J106">
        <v>40.07</v>
      </c>
      <c r="K106" t="s">
        <v>1217</v>
      </c>
      <c r="L106" t="s">
        <v>1219</v>
      </c>
      <c r="M106" t="s">
        <v>1228</v>
      </c>
      <c r="N106" t="s">
        <v>1234</v>
      </c>
      <c r="O106" s="3">
        <v>45422</v>
      </c>
      <c r="P106" s="3">
        <v>45428</v>
      </c>
      <c r="Q106">
        <v>2024</v>
      </c>
      <c r="R106">
        <v>3</v>
      </c>
      <c r="S106">
        <f t="shared" si="2"/>
        <v>6</v>
      </c>
    </row>
    <row r="107" spans="3:19" x14ac:dyDescent="0.25">
      <c r="C107" s="1">
        <f t="shared" si="3"/>
        <v>105</v>
      </c>
      <c r="D107" t="s">
        <v>120</v>
      </c>
      <c r="E107" t="s">
        <v>1204</v>
      </c>
      <c r="F107" t="s">
        <v>1207</v>
      </c>
      <c r="G107">
        <v>172.57</v>
      </c>
      <c r="H107">
        <v>10</v>
      </c>
      <c r="I107">
        <v>0.36</v>
      </c>
      <c r="J107">
        <v>11.75</v>
      </c>
      <c r="K107" t="s">
        <v>1216</v>
      </c>
      <c r="L107" t="s">
        <v>1220</v>
      </c>
      <c r="M107" t="s">
        <v>1222</v>
      </c>
      <c r="N107" t="s">
        <v>1234</v>
      </c>
      <c r="O107" s="3">
        <v>45506</v>
      </c>
      <c r="P107" s="3">
        <v>45508</v>
      </c>
      <c r="Q107">
        <v>2024</v>
      </c>
      <c r="R107">
        <v>1</v>
      </c>
      <c r="S107">
        <f t="shared" si="2"/>
        <v>2</v>
      </c>
    </row>
    <row r="108" spans="3:19" x14ac:dyDescent="0.25">
      <c r="C108" s="1">
        <f t="shared" si="3"/>
        <v>106</v>
      </c>
      <c r="D108" t="s">
        <v>121</v>
      </c>
      <c r="E108" t="s">
        <v>1204</v>
      </c>
      <c r="F108" t="s">
        <v>1212</v>
      </c>
      <c r="G108">
        <v>419.88</v>
      </c>
      <c r="H108">
        <v>7</v>
      </c>
      <c r="I108">
        <v>0.06</v>
      </c>
      <c r="J108">
        <v>43.73</v>
      </c>
      <c r="K108" t="s">
        <v>1217</v>
      </c>
      <c r="L108" t="s">
        <v>1220</v>
      </c>
      <c r="M108" t="s">
        <v>1225</v>
      </c>
      <c r="N108" t="s">
        <v>1236</v>
      </c>
      <c r="O108" s="3">
        <v>45510</v>
      </c>
      <c r="P108" s="3">
        <v>45519</v>
      </c>
      <c r="Q108">
        <v>2024</v>
      </c>
      <c r="R108">
        <v>8</v>
      </c>
      <c r="S108">
        <f t="shared" si="2"/>
        <v>9</v>
      </c>
    </row>
    <row r="109" spans="3:19" x14ac:dyDescent="0.25">
      <c r="C109" s="1">
        <f t="shared" si="3"/>
        <v>107</v>
      </c>
      <c r="D109" t="s">
        <v>122</v>
      </c>
      <c r="E109" t="s">
        <v>1204</v>
      </c>
      <c r="F109" t="s">
        <v>1212</v>
      </c>
      <c r="G109">
        <v>56.85</v>
      </c>
      <c r="H109">
        <v>6</v>
      </c>
      <c r="I109">
        <v>0.45</v>
      </c>
      <c r="J109">
        <v>3.33</v>
      </c>
      <c r="K109" t="s">
        <v>1217</v>
      </c>
      <c r="L109" t="s">
        <v>1221</v>
      </c>
      <c r="M109" t="s">
        <v>1225</v>
      </c>
      <c r="N109" t="s">
        <v>1236</v>
      </c>
      <c r="O109" s="3">
        <v>44563</v>
      </c>
      <c r="P109" s="3">
        <v>44564</v>
      </c>
      <c r="Q109">
        <v>2022</v>
      </c>
      <c r="R109">
        <v>8</v>
      </c>
      <c r="S109">
        <f t="shared" si="2"/>
        <v>1</v>
      </c>
    </row>
    <row r="110" spans="3:19" x14ac:dyDescent="0.25">
      <c r="C110" s="1">
        <f t="shared" si="3"/>
        <v>108</v>
      </c>
      <c r="D110" t="s">
        <v>123</v>
      </c>
      <c r="E110" t="s">
        <v>1201</v>
      </c>
      <c r="F110" t="s">
        <v>1209</v>
      </c>
      <c r="G110">
        <v>68.8</v>
      </c>
      <c r="H110">
        <v>2</v>
      </c>
      <c r="I110">
        <v>0.21</v>
      </c>
      <c r="J110">
        <v>12.96</v>
      </c>
      <c r="K110" t="s">
        <v>1215</v>
      </c>
      <c r="L110" t="s">
        <v>1218</v>
      </c>
      <c r="M110" t="s">
        <v>1224</v>
      </c>
      <c r="N110" t="s">
        <v>1235</v>
      </c>
      <c r="O110" s="3">
        <v>44645</v>
      </c>
      <c r="P110" s="3">
        <v>44654</v>
      </c>
      <c r="Q110">
        <v>2022</v>
      </c>
      <c r="R110">
        <v>7</v>
      </c>
      <c r="S110">
        <f t="shared" si="2"/>
        <v>9</v>
      </c>
    </row>
    <row r="111" spans="3:19" x14ac:dyDescent="0.25">
      <c r="C111" s="1">
        <f t="shared" si="3"/>
        <v>109</v>
      </c>
      <c r="D111" t="s">
        <v>124</v>
      </c>
      <c r="E111" t="s">
        <v>1202</v>
      </c>
      <c r="F111" t="s">
        <v>1214</v>
      </c>
      <c r="G111">
        <v>338.94</v>
      </c>
      <c r="H111">
        <v>7</v>
      </c>
      <c r="I111">
        <v>0.5</v>
      </c>
      <c r="J111">
        <v>27</v>
      </c>
      <c r="K111" t="s">
        <v>1217</v>
      </c>
      <c r="L111" t="s">
        <v>1218</v>
      </c>
      <c r="M111" t="s">
        <v>1233</v>
      </c>
      <c r="N111" t="s">
        <v>1235</v>
      </c>
      <c r="O111" s="3">
        <v>44900</v>
      </c>
      <c r="P111" s="3">
        <v>44903</v>
      </c>
      <c r="Q111">
        <v>2022</v>
      </c>
      <c r="R111">
        <v>5</v>
      </c>
      <c r="S111">
        <f t="shared" si="2"/>
        <v>3</v>
      </c>
    </row>
    <row r="112" spans="3:19" x14ac:dyDescent="0.25">
      <c r="C112" s="1">
        <f t="shared" si="3"/>
        <v>110</v>
      </c>
      <c r="D112" t="s">
        <v>125</v>
      </c>
      <c r="E112" t="s">
        <v>1202</v>
      </c>
      <c r="F112" t="s">
        <v>1208</v>
      </c>
      <c r="G112">
        <v>241.74</v>
      </c>
      <c r="H112">
        <v>6</v>
      </c>
      <c r="I112">
        <v>0.16</v>
      </c>
      <c r="J112">
        <v>22.29</v>
      </c>
      <c r="K112" t="s">
        <v>1217</v>
      </c>
      <c r="L112" t="s">
        <v>1218</v>
      </c>
      <c r="M112" t="s">
        <v>1232</v>
      </c>
      <c r="N112" t="s">
        <v>1235</v>
      </c>
      <c r="O112" s="3">
        <v>45625</v>
      </c>
      <c r="P112" s="3">
        <v>45627</v>
      </c>
      <c r="Q112">
        <v>2024</v>
      </c>
      <c r="R112">
        <v>9</v>
      </c>
      <c r="S112">
        <f t="shared" si="2"/>
        <v>2</v>
      </c>
    </row>
    <row r="113" spans="3:19" x14ac:dyDescent="0.25">
      <c r="C113" s="1">
        <f t="shared" si="3"/>
        <v>111</v>
      </c>
      <c r="D113" t="s">
        <v>126</v>
      </c>
      <c r="E113" t="s">
        <v>1204</v>
      </c>
      <c r="F113" t="s">
        <v>1212</v>
      </c>
      <c r="G113">
        <v>195.94</v>
      </c>
      <c r="H113">
        <v>5</v>
      </c>
      <c r="I113">
        <v>0.19</v>
      </c>
      <c r="J113">
        <v>22.72</v>
      </c>
      <c r="K113" t="s">
        <v>1217</v>
      </c>
      <c r="L113" t="s">
        <v>1219</v>
      </c>
      <c r="M113" t="s">
        <v>1223</v>
      </c>
      <c r="N113" t="s">
        <v>1234</v>
      </c>
      <c r="O113" s="3">
        <v>44899</v>
      </c>
      <c r="P113" s="3">
        <v>44904</v>
      </c>
      <c r="Q113">
        <v>2022</v>
      </c>
      <c r="R113">
        <v>9</v>
      </c>
      <c r="S113">
        <f t="shared" si="2"/>
        <v>5</v>
      </c>
    </row>
    <row r="114" spans="3:19" x14ac:dyDescent="0.25">
      <c r="C114" s="1">
        <f t="shared" si="3"/>
        <v>112</v>
      </c>
      <c r="D114" t="s">
        <v>127</v>
      </c>
      <c r="E114" t="s">
        <v>1202</v>
      </c>
      <c r="F114" t="s">
        <v>1214</v>
      </c>
      <c r="G114">
        <v>246.24</v>
      </c>
      <c r="H114">
        <v>8</v>
      </c>
      <c r="I114">
        <v>0.15</v>
      </c>
      <c r="J114">
        <v>52.88</v>
      </c>
      <c r="K114" t="s">
        <v>1217</v>
      </c>
      <c r="L114" t="s">
        <v>1220</v>
      </c>
      <c r="M114" t="s">
        <v>1228</v>
      </c>
      <c r="N114" t="s">
        <v>1234</v>
      </c>
      <c r="O114" s="3">
        <v>45354</v>
      </c>
      <c r="P114" s="3">
        <v>45359</v>
      </c>
      <c r="Q114">
        <v>2024</v>
      </c>
      <c r="R114">
        <v>4</v>
      </c>
      <c r="S114">
        <f t="shared" si="2"/>
        <v>5</v>
      </c>
    </row>
    <row r="115" spans="3:19" x14ac:dyDescent="0.25">
      <c r="C115" s="1">
        <f t="shared" si="3"/>
        <v>113</v>
      </c>
      <c r="D115" t="s">
        <v>128</v>
      </c>
      <c r="E115" t="s">
        <v>1202</v>
      </c>
      <c r="F115" t="s">
        <v>1206</v>
      </c>
      <c r="G115">
        <v>451.88</v>
      </c>
      <c r="H115">
        <v>6</v>
      </c>
      <c r="I115">
        <v>0.28000000000000003</v>
      </c>
      <c r="J115">
        <v>73.900000000000006</v>
      </c>
      <c r="K115" t="s">
        <v>1217</v>
      </c>
      <c r="L115" t="s">
        <v>1219</v>
      </c>
      <c r="M115" t="s">
        <v>1226</v>
      </c>
      <c r="N115" t="s">
        <v>1235</v>
      </c>
      <c r="O115" s="3">
        <v>45342</v>
      </c>
      <c r="P115" s="3">
        <v>45347</v>
      </c>
      <c r="Q115">
        <v>2024</v>
      </c>
      <c r="R115">
        <v>11</v>
      </c>
      <c r="S115">
        <f t="shared" si="2"/>
        <v>5</v>
      </c>
    </row>
    <row r="116" spans="3:19" x14ac:dyDescent="0.25">
      <c r="C116" s="1">
        <f t="shared" si="3"/>
        <v>114</v>
      </c>
      <c r="D116" t="s">
        <v>129</v>
      </c>
      <c r="E116" t="s">
        <v>1201</v>
      </c>
      <c r="F116" t="s">
        <v>1205</v>
      </c>
      <c r="G116">
        <v>368.37</v>
      </c>
      <c r="H116">
        <v>6</v>
      </c>
      <c r="I116">
        <v>0.12</v>
      </c>
      <c r="J116">
        <v>18.18</v>
      </c>
      <c r="K116" t="s">
        <v>1215</v>
      </c>
      <c r="L116" t="s">
        <v>1221</v>
      </c>
      <c r="M116" t="s">
        <v>1224</v>
      </c>
      <c r="N116" t="s">
        <v>1235</v>
      </c>
      <c r="O116" s="3">
        <v>45045</v>
      </c>
      <c r="P116" s="3">
        <v>45052</v>
      </c>
      <c r="Q116">
        <v>2023</v>
      </c>
      <c r="R116">
        <v>11</v>
      </c>
      <c r="S116">
        <f t="shared" si="2"/>
        <v>7</v>
      </c>
    </row>
    <row r="117" spans="3:19" x14ac:dyDescent="0.25">
      <c r="C117" s="1">
        <f t="shared" si="3"/>
        <v>115</v>
      </c>
      <c r="D117" t="s">
        <v>130</v>
      </c>
      <c r="E117" t="s">
        <v>1202</v>
      </c>
      <c r="F117" t="s">
        <v>1211</v>
      </c>
      <c r="G117">
        <v>98.1</v>
      </c>
      <c r="H117">
        <v>6</v>
      </c>
      <c r="I117">
        <v>0.33</v>
      </c>
      <c r="J117">
        <v>12.97</v>
      </c>
      <c r="K117" t="s">
        <v>1216</v>
      </c>
      <c r="L117" t="s">
        <v>1218</v>
      </c>
      <c r="M117" t="s">
        <v>1224</v>
      </c>
      <c r="N117" t="s">
        <v>1235</v>
      </c>
      <c r="O117" s="3">
        <v>45453</v>
      </c>
      <c r="P117" s="3">
        <v>45458</v>
      </c>
      <c r="Q117">
        <v>2024</v>
      </c>
      <c r="R117">
        <v>7</v>
      </c>
      <c r="S117">
        <f t="shared" si="2"/>
        <v>5</v>
      </c>
    </row>
    <row r="118" spans="3:19" x14ac:dyDescent="0.25">
      <c r="C118" s="1">
        <f t="shared" si="3"/>
        <v>116</v>
      </c>
      <c r="D118" t="s">
        <v>131</v>
      </c>
      <c r="E118" t="s">
        <v>1201</v>
      </c>
      <c r="F118" t="s">
        <v>1209</v>
      </c>
      <c r="G118">
        <v>209.04</v>
      </c>
      <c r="H118">
        <v>2</v>
      </c>
      <c r="I118">
        <v>0.42</v>
      </c>
      <c r="J118">
        <v>29.72</v>
      </c>
      <c r="K118" t="s">
        <v>1216</v>
      </c>
      <c r="L118" t="s">
        <v>1220</v>
      </c>
      <c r="M118" t="s">
        <v>1228</v>
      </c>
      <c r="N118" t="s">
        <v>1234</v>
      </c>
      <c r="O118" s="3">
        <v>45560</v>
      </c>
      <c r="P118" s="3">
        <v>45568</v>
      </c>
      <c r="Q118">
        <v>2024</v>
      </c>
      <c r="R118">
        <v>12</v>
      </c>
      <c r="S118">
        <f t="shared" si="2"/>
        <v>8</v>
      </c>
    </row>
    <row r="119" spans="3:19" x14ac:dyDescent="0.25">
      <c r="C119" s="1">
        <f t="shared" si="3"/>
        <v>117</v>
      </c>
      <c r="D119" t="s">
        <v>132</v>
      </c>
      <c r="E119" t="s">
        <v>1201</v>
      </c>
      <c r="F119" t="s">
        <v>1206</v>
      </c>
      <c r="G119">
        <v>310.68</v>
      </c>
      <c r="H119">
        <v>1</v>
      </c>
      <c r="I119">
        <v>0.42</v>
      </c>
      <c r="J119">
        <v>22.03</v>
      </c>
      <c r="K119" t="s">
        <v>1216</v>
      </c>
      <c r="L119" t="s">
        <v>1221</v>
      </c>
      <c r="M119" t="s">
        <v>1224</v>
      </c>
      <c r="N119" t="s">
        <v>1235</v>
      </c>
      <c r="O119" s="3">
        <v>44950</v>
      </c>
      <c r="P119" s="3">
        <v>44952</v>
      </c>
      <c r="Q119">
        <v>2023</v>
      </c>
      <c r="R119">
        <v>9</v>
      </c>
      <c r="S119">
        <f t="shared" si="2"/>
        <v>2</v>
      </c>
    </row>
    <row r="120" spans="3:19" x14ac:dyDescent="0.25">
      <c r="C120" s="1">
        <f t="shared" si="3"/>
        <v>118</v>
      </c>
      <c r="D120" t="s">
        <v>133</v>
      </c>
      <c r="E120" t="s">
        <v>1203</v>
      </c>
      <c r="F120" t="s">
        <v>1205</v>
      </c>
      <c r="G120">
        <v>442.47</v>
      </c>
      <c r="H120">
        <v>4</v>
      </c>
      <c r="I120">
        <v>0.01</v>
      </c>
      <c r="J120">
        <v>126.98</v>
      </c>
      <c r="K120" t="s">
        <v>1215</v>
      </c>
      <c r="L120" t="s">
        <v>1219</v>
      </c>
      <c r="M120" t="s">
        <v>1226</v>
      </c>
      <c r="N120" t="s">
        <v>1235</v>
      </c>
      <c r="O120" s="3">
        <v>45441</v>
      </c>
      <c r="P120" s="3">
        <v>45449</v>
      </c>
      <c r="Q120">
        <v>2024</v>
      </c>
      <c r="R120">
        <v>8</v>
      </c>
      <c r="S120">
        <f t="shared" si="2"/>
        <v>8</v>
      </c>
    </row>
    <row r="121" spans="3:19" x14ac:dyDescent="0.25">
      <c r="C121" s="1">
        <f t="shared" si="3"/>
        <v>119</v>
      </c>
      <c r="D121" t="s">
        <v>134</v>
      </c>
      <c r="E121" t="s">
        <v>1203</v>
      </c>
      <c r="F121" t="s">
        <v>1206</v>
      </c>
      <c r="G121">
        <v>236.28</v>
      </c>
      <c r="H121">
        <v>1</v>
      </c>
      <c r="I121">
        <v>0.39</v>
      </c>
      <c r="J121">
        <v>10.58</v>
      </c>
      <c r="K121" t="s">
        <v>1217</v>
      </c>
      <c r="L121" t="s">
        <v>1219</v>
      </c>
      <c r="M121" t="s">
        <v>1223</v>
      </c>
      <c r="N121" t="s">
        <v>1234</v>
      </c>
      <c r="O121" s="3">
        <v>44746</v>
      </c>
      <c r="P121" s="3">
        <v>44753</v>
      </c>
      <c r="Q121">
        <v>2022</v>
      </c>
      <c r="R121">
        <v>9</v>
      </c>
      <c r="S121">
        <f t="shared" si="2"/>
        <v>7</v>
      </c>
    </row>
    <row r="122" spans="3:19" x14ac:dyDescent="0.25">
      <c r="C122" s="1">
        <f t="shared" si="3"/>
        <v>120</v>
      </c>
      <c r="D122" t="s">
        <v>135</v>
      </c>
      <c r="E122" t="s">
        <v>1204</v>
      </c>
      <c r="F122" t="s">
        <v>1212</v>
      </c>
      <c r="G122">
        <v>57.97</v>
      </c>
      <c r="H122">
        <v>7</v>
      </c>
      <c r="I122">
        <v>0.1</v>
      </c>
      <c r="J122">
        <v>3.69</v>
      </c>
      <c r="K122" t="s">
        <v>1215</v>
      </c>
      <c r="L122" t="s">
        <v>1219</v>
      </c>
      <c r="M122" t="s">
        <v>1225</v>
      </c>
      <c r="N122" t="s">
        <v>1236</v>
      </c>
      <c r="O122" s="3">
        <v>44756</v>
      </c>
      <c r="P122" s="3">
        <v>44760</v>
      </c>
      <c r="Q122">
        <v>2022</v>
      </c>
      <c r="R122">
        <v>1</v>
      </c>
      <c r="S122">
        <f t="shared" si="2"/>
        <v>4</v>
      </c>
    </row>
    <row r="123" spans="3:19" x14ac:dyDescent="0.25">
      <c r="C123" s="1">
        <f t="shared" si="3"/>
        <v>121</v>
      </c>
      <c r="D123" t="s">
        <v>136</v>
      </c>
      <c r="E123" t="s">
        <v>1204</v>
      </c>
      <c r="F123" t="s">
        <v>1214</v>
      </c>
      <c r="G123">
        <v>9.11</v>
      </c>
      <c r="H123">
        <v>2</v>
      </c>
      <c r="I123">
        <v>0.35</v>
      </c>
      <c r="J123">
        <v>0.47</v>
      </c>
      <c r="K123" t="s">
        <v>1217</v>
      </c>
      <c r="L123" t="s">
        <v>1219</v>
      </c>
      <c r="M123" t="s">
        <v>1222</v>
      </c>
      <c r="N123" t="s">
        <v>1234</v>
      </c>
      <c r="O123" s="3">
        <v>44951</v>
      </c>
      <c r="P123" s="3">
        <v>44957</v>
      </c>
      <c r="Q123">
        <v>2023</v>
      </c>
      <c r="R123">
        <v>8</v>
      </c>
      <c r="S123">
        <f t="shared" si="2"/>
        <v>6</v>
      </c>
    </row>
    <row r="124" spans="3:19" x14ac:dyDescent="0.25">
      <c r="C124" s="1">
        <f t="shared" si="3"/>
        <v>122</v>
      </c>
      <c r="D124" t="s">
        <v>137</v>
      </c>
      <c r="E124" t="s">
        <v>1202</v>
      </c>
      <c r="F124" t="s">
        <v>1209</v>
      </c>
      <c r="G124">
        <v>309.13</v>
      </c>
      <c r="H124">
        <v>9</v>
      </c>
      <c r="I124">
        <v>0.37</v>
      </c>
      <c r="J124">
        <v>33.47</v>
      </c>
      <c r="K124" t="s">
        <v>1217</v>
      </c>
      <c r="L124" t="s">
        <v>1221</v>
      </c>
      <c r="M124" t="s">
        <v>1233</v>
      </c>
      <c r="N124" t="s">
        <v>1235</v>
      </c>
      <c r="O124" s="3">
        <v>45239</v>
      </c>
      <c r="P124" s="3">
        <v>45244</v>
      </c>
      <c r="Q124">
        <v>2023</v>
      </c>
      <c r="R124">
        <v>1</v>
      </c>
      <c r="S124">
        <f t="shared" si="2"/>
        <v>5</v>
      </c>
    </row>
    <row r="125" spans="3:19" x14ac:dyDescent="0.25">
      <c r="C125" s="1">
        <f t="shared" si="3"/>
        <v>123</v>
      </c>
      <c r="D125" t="s">
        <v>138</v>
      </c>
      <c r="E125" t="s">
        <v>1201</v>
      </c>
      <c r="F125" t="s">
        <v>1211</v>
      </c>
      <c r="G125">
        <v>58.23</v>
      </c>
      <c r="H125">
        <v>10</v>
      </c>
      <c r="I125">
        <v>0.13</v>
      </c>
      <c r="J125">
        <v>12.8</v>
      </c>
      <c r="K125" t="s">
        <v>1216</v>
      </c>
      <c r="L125" t="s">
        <v>1218</v>
      </c>
      <c r="M125" t="s">
        <v>1222</v>
      </c>
      <c r="N125" t="s">
        <v>1234</v>
      </c>
      <c r="O125" s="3">
        <v>45395</v>
      </c>
      <c r="P125" s="3">
        <v>45403</v>
      </c>
      <c r="Q125">
        <v>2024</v>
      </c>
      <c r="R125">
        <v>1</v>
      </c>
      <c r="S125">
        <f t="shared" si="2"/>
        <v>8</v>
      </c>
    </row>
    <row r="126" spans="3:19" x14ac:dyDescent="0.25">
      <c r="C126" s="1">
        <f t="shared" si="3"/>
        <v>124</v>
      </c>
      <c r="D126" t="s">
        <v>139</v>
      </c>
      <c r="E126" t="s">
        <v>1202</v>
      </c>
      <c r="F126" t="s">
        <v>1208</v>
      </c>
      <c r="G126">
        <v>441.81</v>
      </c>
      <c r="H126">
        <v>1</v>
      </c>
      <c r="I126">
        <v>0.28000000000000003</v>
      </c>
      <c r="J126">
        <v>85.74</v>
      </c>
      <c r="K126" t="s">
        <v>1217</v>
      </c>
      <c r="L126" t="s">
        <v>1220</v>
      </c>
      <c r="M126" t="s">
        <v>1233</v>
      </c>
      <c r="N126" t="s">
        <v>1235</v>
      </c>
      <c r="O126" s="3">
        <v>45342</v>
      </c>
      <c r="P126" s="3">
        <v>45344</v>
      </c>
      <c r="Q126">
        <v>2024</v>
      </c>
      <c r="R126">
        <v>5</v>
      </c>
      <c r="S126">
        <f t="shared" si="2"/>
        <v>2</v>
      </c>
    </row>
    <row r="127" spans="3:19" x14ac:dyDescent="0.25">
      <c r="C127" s="1">
        <f t="shared" si="3"/>
        <v>125</v>
      </c>
      <c r="D127" t="s">
        <v>140</v>
      </c>
      <c r="E127" t="s">
        <v>1203</v>
      </c>
      <c r="F127" t="s">
        <v>1214</v>
      </c>
      <c r="G127">
        <v>50.42</v>
      </c>
      <c r="H127">
        <v>3</v>
      </c>
      <c r="I127">
        <v>0.04</v>
      </c>
      <c r="J127">
        <v>7.4</v>
      </c>
      <c r="K127" t="s">
        <v>1216</v>
      </c>
      <c r="L127" t="s">
        <v>1221</v>
      </c>
      <c r="M127" t="s">
        <v>1223</v>
      </c>
      <c r="N127" t="s">
        <v>1234</v>
      </c>
      <c r="O127" s="3">
        <v>44789</v>
      </c>
      <c r="P127" s="3">
        <v>44799</v>
      </c>
      <c r="Q127">
        <v>2022</v>
      </c>
      <c r="R127">
        <v>7</v>
      </c>
      <c r="S127">
        <f t="shared" si="2"/>
        <v>10</v>
      </c>
    </row>
    <row r="128" spans="3:19" x14ac:dyDescent="0.25">
      <c r="C128" s="1">
        <f t="shared" si="3"/>
        <v>126</v>
      </c>
      <c r="D128" t="s">
        <v>141</v>
      </c>
      <c r="E128" t="s">
        <v>1202</v>
      </c>
      <c r="F128" t="s">
        <v>1212</v>
      </c>
      <c r="G128">
        <v>365.73</v>
      </c>
      <c r="H128">
        <v>2</v>
      </c>
      <c r="I128">
        <v>0.5</v>
      </c>
      <c r="J128">
        <v>28.07</v>
      </c>
      <c r="K128" t="s">
        <v>1217</v>
      </c>
      <c r="L128" t="s">
        <v>1218</v>
      </c>
      <c r="M128" t="s">
        <v>1232</v>
      </c>
      <c r="N128" t="s">
        <v>1235</v>
      </c>
      <c r="O128" s="3">
        <v>45419</v>
      </c>
      <c r="P128" s="3">
        <v>45423</v>
      </c>
      <c r="Q128">
        <v>2024</v>
      </c>
      <c r="R128">
        <v>3</v>
      </c>
      <c r="S128">
        <f t="shared" si="2"/>
        <v>4</v>
      </c>
    </row>
    <row r="129" spans="3:19" x14ac:dyDescent="0.25">
      <c r="C129" s="1">
        <f t="shared" si="3"/>
        <v>127</v>
      </c>
      <c r="D129" t="s">
        <v>142</v>
      </c>
      <c r="E129" t="s">
        <v>1203</v>
      </c>
      <c r="F129" t="s">
        <v>1209</v>
      </c>
      <c r="G129">
        <v>252.3</v>
      </c>
      <c r="H129">
        <v>3</v>
      </c>
      <c r="I129">
        <v>0.1</v>
      </c>
      <c r="J129">
        <v>58.88</v>
      </c>
      <c r="K129" t="s">
        <v>1217</v>
      </c>
      <c r="L129" t="s">
        <v>1218</v>
      </c>
      <c r="M129" t="s">
        <v>1227</v>
      </c>
      <c r="N129" t="s">
        <v>1236</v>
      </c>
      <c r="O129" s="3">
        <v>44975</v>
      </c>
      <c r="P129" s="3">
        <v>44981</v>
      </c>
      <c r="Q129">
        <v>2023</v>
      </c>
      <c r="R129">
        <v>6</v>
      </c>
      <c r="S129">
        <f t="shared" si="2"/>
        <v>6</v>
      </c>
    </row>
    <row r="130" spans="3:19" x14ac:dyDescent="0.25">
      <c r="C130" s="1">
        <f t="shared" si="3"/>
        <v>128</v>
      </c>
      <c r="D130" t="s">
        <v>143</v>
      </c>
      <c r="E130" t="s">
        <v>1203</v>
      </c>
      <c r="F130" t="s">
        <v>1211</v>
      </c>
      <c r="G130">
        <v>478.84</v>
      </c>
      <c r="H130">
        <v>10</v>
      </c>
      <c r="I130">
        <v>0.13</v>
      </c>
      <c r="J130">
        <v>43.94</v>
      </c>
      <c r="K130" t="s">
        <v>1217</v>
      </c>
      <c r="L130" t="s">
        <v>1221</v>
      </c>
      <c r="M130" t="s">
        <v>1224</v>
      </c>
      <c r="N130" t="s">
        <v>1235</v>
      </c>
      <c r="O130" s="3">
        <v>44988</v>
      </c>
      <c r="P130" s="3">
        <v>44992</v>
      </c>
      <c r="Q130">
        <v>2023</v>
      </c>
      <c r="R130">
        <v>10</v>
      </c>
      <c r="S130">
        <f t="shared" si="2"/>
        <v>4</v>
      </c>
    </row>
    <row r="131" spans="3:19" x14ac:dyDescent="0.25">
      <c r="C131" s="1">
        <f t="shared" si="3"/>
        <v>129</v>
      </c>
      <c r="D131" t="s">
        <v>144</v>
      </c>
      <c r="E131" t="s">
        <v>1204</v>
      </c>
      <c r="F131" t="s">
        <v>1206</v>
      </c>
      <c r="G131">
        <v>38.65</v>
      </c>
      <c r="H131">
        <v>10</v>
      </c>
      <c r="I131">
        <v>0.35</v>
      </c>
      <c r="J131">
        <v>3.89</v>
      </c>
      <c r="K131" t="s">
        <v>1217</v>
      </c>
      <c r="L131" t="s">
        <v>1221</v>
      </c>
      <c r="M131" t="s">
        <v>1228</v>
      </c>
      <c r="N131" t="s">
        <v>1234</v>
      </c>
      <c r="O131" s="3">
        <v>44778</v>
      </c>
      <c r="P131" s="3">
        <v>44786</v>
      </c>
      <c r="Q131">
        <v>2022</v>
      </c>
      <c r="R131">
        <v>5</v>
      </c>
      <c r="S131">
        <f t="shared" si="2"/>
        <v>8</v>
      </c>
    </row>
    <row r="132" spans="3:19" x14ac:dyDescent="0.25">
      <c r="C132" s="1">
        <f t="shared" si="3"/>
        <v>130</v>
      </c>
      <c r="D132" t="s">
        <v>145</v>
      </c>
      <c r="E132" t="s">
        <v>1204</v>
      </c>
      <c r="F132" t="s">
        <v>1214</v>
      </c>
      <c r="G132">
        <v>459.36</v>
      </c>
      <c r="H132">
        <v>9</v>
      </c>
      <c r="I132">
        <v>0.44</v>
      </c>
      <c r="J132">
        <v>35.35</v>
      </c>
      <c r="K132" t="s">
        <v>1215</v>
      </c>
      <c r="L132" t="s">
        <v>1221</v>
      </c>
      <c r="M132" t="s">
        <v>1230</v>
      </c>
      <c r="N132" t="s">
        <v>1236</v>
      </c>
      <c r="O132" s="3">
        <v>45635</v>
      </c>
      <c r="P132" s="3">
        <v>45644</v>
      </c>
      <c r="Q132">
        <v>2024</v>
      </c>
      <c r="R132">
        <v>10</v>
      </c>
      <c r="S132">
        <f t="shared" ref="S132:S195" si="4">P132-O132</f>
        <v>9</v>
      </c>
    </row>
    <row r="133" spans="3:19" x14ac:dyDescent="0.25">
      <c r="C133" s="1">
        <f t="shared" si="3"/>
        <v>131</v>
      </c>
      <c r="D133" t="s">
        <v>146</v>
      </c>
      <c r="E133" t="s">
        <v>1203</v>
      </c>
      <c r="F133" t="s">
        <v>1212</v>
      </c>
      <c r="G133">
        <v>316.62</v>
      </c>
      <c r="H133">
        <v>10</v>
      </c>
      <c r="I133">
        <v>0.22</v>
      </c>
      <c r="J133">
        <v>56.94</v>
      </c>
      <c r="K133" t="s">
        <v>1216</v>
      </c>
      <c r="L133" t="s">
        <v>1220</v>
      </c>
      <c r="M133" t="s">
        <v>1222</v>
      </c>
      <c r="N133" t="s">
        <v>1234</v>
      </c>
      <c r="O133" s="3">
        <v>45600</v>
      </c>
      <c r="P133" s="3">
        <v>45606</v>
      </c>
      <c r="Q133">
        <v>2024</v>
      </c>
      <c r="R133">
        <v>10</v>
      </c>
      <c r="S133">
        <f t="shared" si="4"/>
        <v>6</v>
      </c>
    </row>
    <row r="134" spans="3:19" x14ac:dyDescent="0.25">
      <c r="C134" s="1">
        <f t="shared" si="3"/>
        <v>132</v>
      </c>
      <c r="D134" t="s">
        <v>147</v>
      </c>
      <c r="E134" t="s">
        <v>1203</v>
      </c>
      <c r="F134" t="s">
        <v>1207</v>
      </c>
      <c r="G134">
        <v>62.43</v>
      </c>
      <c r="H134">
        <v>8</v>
      </c>
      <c r="I134">
        <v>0.32</v>
      </c>
      <c r="J134">
        <v>3.37</v>
      </c>
      <c r="K134" t="s">
        <v>1215</v>
      </c>
      <c r="L134" t="s">
        <v>1220</v>
      </c>
      <c r="M134" t="s">
        <v>1233</v>
      </c>
      <c r="N134" t="s">
        <v>1235</v>
      </c>
      <c r="O134" s="3">
        <v>45425</v>
      </c>
      <c r="P134" s="3">
        <v>45434</v>
      </c>
      <c r="Q134">
        <v>2024</v>
      </c>
      <c r="R134">
        <v>4</v>
      </c>
      <c r="S134">
        <f t="shared" si="4"/>
        <v>9</v>
      </c>
    </row>
    <row r="135" spans="3:19" x14ac:dyDescent="0.25">
      <c r="C135" s="1">
        <f t="shared" si="3"/>
        <v>133</v>
      </c>
      <c r="D135" t="s">
        <v>148</v>
      </c>
      <c r="E135" t="s">
        <v>1203</v>
      </c>
      <c r="F135" t="s">
        <v>1207</v>
      </c>
      <c r="G135">
        <v>297.70999999999998</v>
      </c>
      <c r="H135">
        <v>6</v>
      </c>
      <c r="I135">
        <v>0.41</v>
      </c>
      <c r="J135">
        <v>30.85</v>
      </c>
      <c r="K135" t="s">
        <v>1216</v>
      </c>
      <c r="L135" t="s">
        <v>1221</v>
      </c>
      <c r="M135" t="s">
        <v>1228</v>
      </c>
      <c r="N135" t="s">
        <v>1234</v>
      </c>
      <c r="O135" s="3">
        <v>45578</v>
      </c>
      <c r="P135" s="3">
        <v>45585</v>
      </c>
      <c r="Q135">
        <v>2024</v>
      </c>
      <c r="R135">
        <v>6</v>
      </c>
      <c r="S135">
        <f t="shared" si="4"/>
        <v>7</v>
      </c>
    </row>
    <row r="136" spans="3:19" x14ac:dyDescent="0.25">
      <c r="C136" s="1">
        <f t="shared" si="3"/>
        <v>134</v>
      </c>
      <c r="D136" t="s">
        <v>149</v>
      </c>
      <c r="E136" t="s">
        <v>1202</v>
      </c>
      <c r="F136" t="s">
        <v>1212</v>
      </c>
      <c r="G136">
        <v>431.79</v>
      </c>
      <c r="H136">
        <v>1</v>
      </c>
      <c r="I136">
        <v>0.22</v>
      </c>
      <c r="J136">
        <v>64.03</v>
      </c>
      <c r="K136" t="s">
        <v>1215</v>
      </c>
      <c r="L136" t="s">
        <v>1220</v>
      </c>
      <c r="M136" t="s">
        <v>1226</v>
      </c>
      <c r="N136" t="s">
        <v>1235</v>
      </c>
      <c r="O136" s="3">
        <v>45023</v>
      </c>
      <c r="P136" s="3">
        <v>45031</v>
      </c>
      <c r="Q136">
        <v>2023</v>
      </c>
      <c r="R136">
        <v>4</v>
      </c>
      <c r="S136">
        <f t="shared" si="4"/>
        <v>8</v>
      </c>
    </row>
    <row r="137" spans="3:19" x14ac:dyDescent="0.25">
      <c r="C137" s="1">
        <f t="shared" ref="C137:C200" si="5">C136+1</f>
        <v>135</v>
      </c>
      <c r="D137" t="s">
        <v>150</v>
      </c>
      <c r="E137" t="s">
        <v>1203</v>
      </c>
      <c r="F137" t="s">
        <v>1205</v>
      </c>
      <c r="G137">
        <v>111.7</v>
      </c>
      <c r="H137">
        <v>9</v>
      </c>
      <c r="I137">
        <v>0.36</v>
      </c>
      <c r="J137">
        <v>14.26</v>
      </c>
      <c r="K137" t="s">
        <v>1216</v>
      </c>
      <c r="L137" t="s">
        <v>1221</v>
      </c>
      <c r="M137" t="s">
        <v>1231</v>
      </c>
      <c r="N137" t="s">
        <v>1236</v>
      </c>
      <c r="O137" s="3">
        <v>44569</v>
      </c>
      <c r="P137" s="3">
        <v>44573</v>
      </c>
      <c r="Q137">
        <v>2022</v>
      </c>
      <c r="R137">
        <v>5</v>
      </c>
      <c r="S137">
        <f t="shared" si="4"/>
        <v>4</v>
      </c>
    </row>
    <row r="138" spans="3:19" x14ac:dyDescent="0.25">
      <c r="C138" s="1">
        <f t="shared" si="5"/>
        <v>136</v>
      </c>
      <c r="D138" t="s">
        <v>151</v>
      </c>
      <c r="E138" t="s">
        <v>1202</v>
      </c>
      <c r="F138" t="s">
        <v>1205</v>
      </c>
      <c r="G138">
        <v>139.93</v>
      </c>
      <c r="H138">
        <v>4</v>
      </c>
      <c r="I138">
        <v>0.48</v>
      </c>
      <c r="J138">
        <v>16.190000000000001</v>
      </c>
      <c r="K138" t="s">
        <v>1217</v>
      </c>
      <c r="L138" t="s">
        <v>1218</v>
      </c>
      <c r="M138" t="s">
        <v>1222</v>
      </c>
      <c r="N138" t="s">
        <v>1234</v>
      </c>
      <c r="O138" s="3">
        <v>45319</v>
      </c>
      <c r="P138" s="3">
        <v>45326</v>
      </c>
      <c r="Q138">
        <v>2024</v>
      </c>
      <c r="R138">
        <v>1</v>
      </c>
      <c r="S138">
        <f t="shared" si="4"/>
        <v>7</v>
      </c>
    </row>
    <row r="139" spans="3:19" x14ac:dyDescent="0.25">
      <c r="C139" s="1">
        <f t="shared" si="5"/>
        <v>137</v>
      </c>
      <c r="D139" t="s">
        <v>152</v>
      </c>
      <c r="E139" t="s">
        <v>1204</v>
      </c>
      <c r="F139" t="s">
        <v>1214</v>
      </c>
      <c r="G139">
        <v>238.09</v>
      </c>
      <c r="H139">
        <v>7</v>
      </c>
      <c r="I139">
        <v>0.04</v>
      </c>
      <c r="J139">
        <v>34.79</v>
      </c>
      <c r="K139" t="s">
        <v>1217</v>
      </c>
      <c r="L139" t="s">
        <v>1219</v>
      </c>
      <c r="M139" t="s">
        <v>1223</v>
      </c>
      <c r="N139" t="s">
        <v>1234</v>
      </c>
      <c r="O139" s="3">
        <v>45069</v>
      </c>
      <c r="P139" s="3">
        <v>45079</v>
      </c>
      <c r="Q139">
        <v>2023</v>
      </c>
      <c r="R139">
        <v>4</v>
      </c>
      <c r="S139">
        <f t="shared" si="4"/>
        <v>10</v>
      </c>
    </row>
    <row r="140" spans="3:19" x14ac:dyDescent="0.25">
      <c r="C140" s="1">
        <f t="shared" si="5"/>
        <v>138</v>
      </c>
      <c r="D140" t="s">
        <v>153</v>
      </c>
      <c r="E140" t="s">
        <v>1201</v>
      </c>
      <c r="F140" t="s">
        <v>1209</v>
      </c>
      <c r="G140">
        <v>29.15</v>
      </c>
      <c r="H140">
        <v>1</v>
      </c>
      <c r="I140">
        <v>0.47</v>
      </c>
      <c r="J140">
        <v>2.95</v>
      </c>
      <c r="K140" t="s">
        <v>1216</v>
      </c>
      <c r="L140" t="s">
        <v>1220</v>
      </c>
      <c r="M140" t="s">
        <v>1225</v>
      </c>
      <c r="N140" t="s">
        <v>1236</v>
      </c>
      <c r="O140" s="3">
        <v>45464</v>
      </c>
      <c r="P140" s="3">
        <v>45468</v>
      </c>
      <c r="Q140">
        <v>2024</v>
      </c>
      <c r="R140">
        <v>6</v>
      </c>
      <c r="S140">
        <f t="shared" si="4"/>
        <v>4</v>
      </c>
    </row>
    <row r="141" spans="3:19" x14ac:dyDescent="0.25">
      <c r="C141" s="1">
        <f t="shared" si="5"/>
        <v>139</v>
      </c>
      <c r="D141" t="s">
        <v>154</v>
      </c>
      <c r="E141" t="s">
        <v>1202</v>
      </c>
      <c r="F141" t="s">
        <v>1211</v>
      </c>
      <c r="G141">
        <v>428.96</v>
      </c>
      <c r="H141">
        <v>5</v>
      </c>
      <c r="I141">
        <v>0.01</v>
      </c>
      <c r="J141">
        <v>22.61</v>
      </c>
      <c r="K141" t="s">
        <v>1215</v>
      </c>
      <c r="L141" t="s">
        <v>1218</v>
      </c>
      <c r="M141" t="s">
        <v>1232</v>
      </c>
      <c r="N141" t="s">
        <v>1235</v>
      </c>
      <c r="O141" s="3">
        <v>45332</v>
      </c>
      <c r="P141" s="3">
        <v>45336</v>
      </c>
      <c r="Q141">
        <v>2024</v>
      </c>
      <c r="R141">
        <v>2</v>
      </c>
      <c r="S141">
        <f t="shared" si="4"/>
        <v>4</v>
      </c>
    </row>
    <row r="142" spans="3:19" x14ac:dyDescent="0.25">
      <c r="C142" s="1">
        <f t="shared" si="5"/>
        <v>140</v>
      </c>
      <c r="D142" t="s">
        <v>155</v>
      </c>
      <c r="E142" t="s">
        <v>1202</v>
      </c>
      <c r="F142" t="s">
        <v>1208</v>
      </c>
      <c r="G142">
        <v>477.45</v>
      </c>
      <c r="H142">
        <v>3</v>
      </c>
      <c r="I142">
        <v>0.41</v>
      </c>
      <c r="J142">
        <v>30.14</v>
      </c>
      <c r="K142" t="s">
        <v>1215</v>
      </c>
      <c r="L142" t="s">
        <v>1221</v>
      </c>
      <c r="M142" t="s">
        <v>1232</v>
      </c>
      <c r="N142" t="s">
        <v>1235</v>
      </c>
      <c r="O142" s="3">
        <v>44626</v>
      </c>
      <c r="P142" s="3">
        <v>44631</v>
      </c>
      <c r="Q142">
        <v>2022</v>
      </c>
      <c r="R142">
        <v>11</v>
      </c>
      <c r="S142">
        <f t="shared" si="4"/>
        <v>5</v>
      </c>
    </row>
    <row r="143" spans="3:19" x14ac:dyDescent="0.25">
      <c r="C143" s="1">
        <f t="shared" si="5"/>
        <v>141</v>
      </c>
      <c r="D143" t="s">
        <v>156</v>
      </c>
      <c r="E143" t="s">
        <v>1202</v>
      </c>
      <c r="F143" t="s">
        <v>1211</v>
      </c>
      <c r="G143">
        <v>188.51</v>
      </c>
      <c r="H143">
        <v>7</v>
      </c>
      <c r="I143">
        <v>0.06</v>
      </c>
      <c r="J143">
        <v>37.57</v>
      </c>
      <c r="K143" t="s">
        <v>1217</v>
      </c>
      <c r="L143" t="s">
        <v>1218</v>
      </c>
      <c r="M143" t="s">
        <v>1223</v>
      </c>
      <c r="N143" t="s">
        <v>1234</v>
      </c>
      <c r="O143" s="3">
        <v>44826</v>
      </c>
      <c r="P143" s="3">
        <v>44836</v>
      </c>
      <c r="Q143">
        <v>2022</v>
      </c>
      <c r="R143">
        <v>8</v>
      </c>
      <c r="S143">
        <f t="shared" si="4"/>
        <v>10</v>
      </c>
    </row>
    <row r="144" spans="3:19" x14ac:dyDescent="0.25">
      <c r="C144" s="1">
        <f t="shared" si="5"/>
        <v>142</v>
      </c>
      <c r="D144" t="s">
        <v>157</v>
      </c>
      <c r="E144" t="s">
        <v>1203</v>
      </c>
      <c r="F144" t="s">
        <v>1213</v>
      </c>
      <c r="G144">
        <v>73.89</v>
      </c>
      <c r="H144">
        <v>2</v>
      </c>
      <c r="I144">
        <v>0.48</v>
      </c>
      <c r="J144">
        <v>4.7300000000000004</v>
      </c>
      <c r="K144" t="s">
        <v>1217</v>
      </c>
      <c r="L144" t="s">
        <v>1220</v>
      </c>
      <c r="M144" t="s">
        <v>1223</v>
      </c>
      <c r="N144" t="s">
        <v>1234</v>
      </c>
      <c r="O144" s="3">
        <v>44978</v>
      </c>
      <c r="P144" s="3">
        <v>44985</v>
      </c>
      <c r="Q144">
        <v>2023</v>
      </c>
      <c r="R144">
        <v>1</v>
      </c>
      <c r="S144">
        <f t="shared" si="4"/>
        <v>7</v>
      </c>
    </row>
    <row r="145" spans="3:19" x14ac:dyDescent="0.25">
      <c r="C145" s="1">
        <f t="shared" si="5"/>
        <v>143</v>
      </c>
      <c r="D145" t="s">
        <v>158</v>
      </c>
      <c r="E145" t="s">
        <v>1203</v>
      </c>
      <c r="F145" t="s">
        <v>1206</v>
      </c>
      <c r="G145">
        <v>177.06</v>
      </c>
      <c r="H145">
        <v>6</v>
      </c>
      <c r="I145">
        <v>0.15</v>
      </c>
      <c r="J145">
        <v>39.229999999999997</v>
      </c>
      <c r="K145" t="s">
        <v>1216</v>
      </c>
      <c r="L145" t="s">
        <v>1218</v>
      </c>
      <c r="M145" t="s">
        <v>1227</v>
      </c>
      <c r="N145" t="s">
        <v>1236</v>
      </c>
      <c r="O145" s="3">
        <v>45177</v>
      </c>
      <c r="P145" s="3">
        <v>45184</v>
      </c>
      <c r="Q145">
        <v>2023</v>
      </c>
      <c r="R145">
        <v>6</v>
      </c>
      <c r="S145">
        <f t="shared" si="4"/>
        <v>7</v>
      </c>
    </row>
    <row r="146" spans="3:19" x14ac:dyDescent="0.25">
      <c r="C146" s="1">
        <f t="shared" si="5"/>
        <v>144</v>
      </c>
      <c r="D146" t="s">
        <v>159</v>
      </c>
      <c r="E146" t="s">
        <v>1204</v>
      </c>
      <c r="F146" t="s">
        <v>1206</v>
      </c>
      <c r="G146">
        <v>303.72000000000003</v>
      </c>
      <c r="H146">
        <v>10</v>
      </c>
      <c r="I146">
        <v>0.25</v>
      </c>
      <c r="J146">
        <v>50.72</v>
      </c>
      <c r="K146" t="s">
        <v>1217</v>
      </c>
      <c r="L146" t="s">
        <v>1219</v>
      </c>
      <c r="M146" t="s">
        <v>1229</v>
      </c>
      <c r="N146" t="s">
        <v>1234</v>
      </c>
      <c r="O146" s="3">
        <v>45482</v>
      </c>
      <c r="P146" s="3">
        <v>45483</v>
      </c>
      <c r="Q146">
        <v>2024</v>
      </c>
      <c r="R146">
        <v>6</v>
      </c>
      <c r="S146">
        <f t="shared" si="4"/>
        <v>1</v>
      </c>
    </row>
    <row r="147" spans="3:19" x14ac:dyDescent="0.25">
      <c r="C147" s="1">
        <f t="shared" si="5"/>
        <v>145</v>
      </c>
      <c r="D147" t="s">
        <v>160</v>
      </c>
      <c r="E147" t="s">
        <v>1203</v>
      </c>
      <c r="F147" t="s">
        <v>1214</v>
      </c>
      <c r="G147">
        <v>319.25</v>
      </c>
      <c r="H147">
        <v>4</v>
      </c>
      <c r="I147">
        <v>0.1</v>
      </c>
      <c r="J147">
        <v>75.22</v>
      </c>
      <c r="K147" t="s">
        <v>1215</v>
      </c>
      <c r="L147" t="s">
        <v>1218</v>
      </c>
      <c r="M147" t="s">
        <v>1226</v>
      </c>
      <c r="N147" t="s">
        <v>1235</v>
      </c>
      <c r="O147" s="3">
        <v>45140</v>
      </c>
      <c r="P147" s="3">
        <v>45147</v>
      </c>
      <c r="Q147">
        <v>2023</v>
      </c>
      <c r="R147">
        <v>10</v>
      </c>
      <c r="S147">
        <f t="shared" si="4"/>
        <v>7</v>
      </c>
    </row>
    <row r="148" spans="3:19" x14ac:dyDescent="0.25">
      <c r="C148" s="1">
        <f t="shared" si="5"/>
        <v>146</v>
      </c>
      <c r="D148" t="s">
        <v>161</v>
      </c>
      <c r="E148" t="s">
        <v>1204</v>
      </c>
      <c r="F148" t="s">
        <v>1212</v>
      </c>
      <c r="G148">
        <v>202.91</v>
      </c>
      <c r="H148">
        <v>5</v>
      </c>
      <c r="I148">
        <v>0.24</v>
      </c>
      <c r="J148">
        <v>29.72</v>
      </c>
      <c r="K148" t="s">
        <v>1216</v>
      </c>
      <c r="L148" t="s">
        <v>1220</v>
      </c>
      <c r="M148" t="s">
        <v>1227</v>
      </c>
      <c r="N148" t="s">
        <v>1236</v>
      </c>
      <c r="O148" s="3">
        <v>44851</v>
      </c>
      <c r="P148" s="3">
        <v>44858</v>
      </c>
      <c r="Q148">
        <v>2022</v>
      </c>
      <c r="R148">
        <v>4</v>
      </c>
      <c r="S148">
        <f t="shared" si="4"/>
        <v>7</v>
      </c>
    </row>
    <row r="149" spans="3:19" x14ac:dyDescent="0.25">
      <c r="C149" s="1">
        <f t="shared" si="5"/>
        <v>147</v>
      </c>
      <c r="D149" t="s">
        <v>162</v>
      </c>
      <c r="E149" t="s">
        <v>1202</v>
      </c>
      <c r="F149" t="s">
        <v>1214</v>
      </c>
      <c r="G149">
        <v>114.72</v>
      </c>
      <c r="H149">
        <v>4</v>
      </c>
      <c r="I149">
        <v>0.32</v>
      </c>
      <c r="J149">
        <v>5.66</v>
      </c>
      <c r="K149" t="s">
        <v>1216</v>
      </c>
      <c r="L149" t="s">
        <v>1221</v>
      </c>
      <c r="M149" t="s">
        <v>1226</v>
      </c>
      <c r="N149" t="s">
        <v>1235</v>
      </c>
      <c r="O149" s="3">
        <v>45084</v>
      </c>
      <c r="P149" s="3">
        <v>45093</v>
      </c>
      <c r="Q149">
        <v>2023</v>
      </c>
      <c r="R149">
        <v>2</v>
      </c>
      <c r="S149">
        <f t="shared" si="4"/>
        <v>9</v>
      </c>
    </row>
    <row r="150" spans="3:19" x14ac:dyDescent="0.25">
      <c r="C150" s="1">
        <f t="shared" si="5"/>
        <v>148</v>
      </c>
      <c r="D150" t="s">
        <v>163</v>
      </c>
      <c r="E150" t="s">
        <v>1203</v>
      </c>
      <c r="F150" t="s">
        <v>1207</v>
      </c>
      <c r="G150">
        <v>488.6</v>
      </c>
      <c r="H150">
        <v>10</v>
      </c>
      <c r="I150">
        <v>0.25</v>
      </c>
      <c r="J150">
        <v>100.66</v>
      </c>
      <c r="K150" t="s">
        <v>1215</v>
      </c>
      <c r="L150" t="s">
        <v>1220</v>
      </c>
      <c r="M150" t="s">
        <v>1231</v>
      </c>
      <c r="N150" t="s">
        <v>1236</v>
      </c>
      <c r="O150" s="3">
        <v>45552</v>
      </c>
      <c r="P150" s="3">
        <v>45557</v>
      </c>
      <c r="Q150">
        <v>2024</v>
      </c>
      <c r="R150">
        <v>4</v>
      </c>
      <c r="S150">
        <f t="shared" si="4"/>
        <v>5</v>
      </c>
    </row>
    <row r="151" spans="3:19" x14ac:dyDescent="0.25">
      <c r="C151" s="1">
        <f t="shared" si="5"/>
        <v>149</v>
      </c>
      <c r="D151" t="s">
        <v>164</v>
      </c>
      <c r="E151" t="s">
        <v>1204</v>
      </c>
      <c r="F151" t="s">
        <v>1213</v>
      </c>
      <c r="G151">
        <v>364.07</v>
      </c>
      <c r="H151">
        <v>5</v>
      </c>
      <c r="I151">
        <v>0.02</v>
      </c>
      <c r="J151">
        <v>72.2</v>
      </c>
      <c r="K151" t="s">
        <v>1215</v>
      </c>
      <c r="L151" t="s">
        <v>1218</v>
      </c>
      <c r="M151" t="s">
        <v>1225</v>
      </c>
      <c r="N151" t="s">
        <v>1236</v>
      </c>
      <c r="O151" s="3">
        <v>45509</v>
      </c>
      <c r="P151" s="3">
        <v>45511</v>
      </c>
      <c r="Q151">
        <v>2024</v>
      </c>
      <c r="R151">
        <v>11</v>
      </c>
      <c r="S151">
        <f t="shared" si="4"/>
        <v>2</v>
      </c>
    </row>
    <row r="152" spans="3:19" x14ac:dyDescent="0.25">
      <c r="C152" s="1">
        <f t="shared" si="5"/>
        <v>150</v>
      </c>
      <c r="D152" t="s">
        <v>165</v>
      </c>
      <c r="E152" t="s">
        <v>1203</v>
      </c>
      <c r="F152" t="s">
        <v>1208</v>
      </c>
      <c r="G152">
        <v>270.47000000000003</v>
      </c>
      <c r="H152">
        <v>8</v>
      </c>
      <c r="I152">
        <v>0.15</v>
      </c>
      <c r="J152">
        <v>60.79</v>
      </c>
      <c r="K152" t="s">
        <v>1216</v>
      </c>
      <c r="L152" t="s">
        <v>1219</v>
      </c>
      <c r="M152" t="s">
        <v>1225</v>
      </c>
      <c r="N152" t="s">
        <v>1236</v>
      </c>
      <c r="O152" s="3">
        <v>45061</v>
      </c>
      <c r="P152" s="3">
        <v>45067</v>
      </c>
      <c r="Q152">
        <v>2023</v>
      </c>
      <c r="R152">
        <v>1</v>
      </c>
      <c r="S152">
        <f t="shared" si="4"/>
        <v>6</v>
      </c>
    </row>
    <row r="153" spans="3:19" x14ac:dyDescent="0.25">
      <c r="C153" s="1">
        <f t="shared" si="5"/>
        <v>151</v>
      </c>
      <c r="D153" t="s">
        <v>166</v>
      </c>
      <c r="E153" t="s">
        <v>1201</v>
      </c>
      <c r="F153" t="s">
        <v>1213</v>
      </c>
      <c r="G153">
        <v>168.28</v>
      </c>
      <c r="H153">
        <v>9</v>
      </c>
      <c r="I153">
        <v>0.46</v>
      </c>
      <c r="J153">
        <v>23.49</v>
      </c>
      <c r="K153" t="s">
        <v>1216</v>
      </c>
      <c r="L153" t="s">
        <v>1221</v>
      </c>
      <c r="M153" t="s">
        <v>1228</v>
      </c>
      <c r="N153" t="s">
        <v>1234</v>
      </c>
      <c r="O153" s="3">
        <v>45457</v>
      </c>
      <c r="P153" s="3">
        <v>45463</v>
      </c>
      <c r="Q153">
        <v>2024</v>
      </c>
      <c r="R153">
        <v>3</v>
      </c>
      <c r="S153">
        <f t="shared" si="4"/>
        <v>6</v>
      </c>
    </row>
    <row r="154" spans="3:19" x14ac:dyDescent="0.25">
      <c r="C154" s="1">
        <f t="shared" si="5"/>
        <v>152</v>
      </c>
      <c r="D154" t="s">
        <v>167</v>
      </c>
      <c r="E154" t="s">
        <v>1204</v>
      </c>
      <c r="F154" t="s">
        <v>1210</v>
      </c>
      <c r="G154">
        <v>128.71</v>
      </c>
      <c r="H154">
        <v>10</v>
      </c>
      <c r="I154">
        <v>0.03</v>
      </c>
      <c r="J154">
        <v>19.5</v>
      </c>
      <c r="K154" t="s">
        <v>1216</v>
      </c>
      <c r="L154" t="s">
        <v>1220</v>
      </c>
      <c r="M154" t="s">
        <v>1231</v>
      </c>
      <c r="N154" t="s">
        <v>1236</v>
      </c>
      <c r="O154" s="3">
        <v>44861</v>
      </c>
      <c r="P154" s="3">
        <v>44869</v>
      </c>
      <c r="Q154">
        <v>2022</v>
      </c>
      <c r="R154">
        <v>2</v>
      </c>
      <c r="S154">
        <f t="shared" si="4"/>
        <v>8</v>
      </c>
    </row>
    <row r="155" spans="3:19" x14ac:dyDescent="0.25">
      <c r="C155" s="1">
        <f t="shared" si="5"/>
        <v>153</v>
      </c>
      <c r="D155" t="s">
        <v>168</v>
      </c>
      <c r="E155" t="s">
        <v>1202</v>
      </c>
      <c r="F155" t="s">
        <v>1211</v>
      </c>
      <c r="G155">
        <v>199.84</v>
      </c>
      <c r="H155">
        <v>3</v>
      </c>
      <c r="I155">
        <v>0.4</v>
      </c>
      <c r="J155">
        <v>7.73</v>
      </c>
      <c r="K155" t="s">
        <v>1217</v>
      </c>
      <c r="L155" t="s">
        <v>1221</v>
      </c>
      <c r="M155" t="s">
        <v>1226</v>
      </c>
      <c r="N155" t="s">
        <v>1235</v>
      </c>
      <c r="O155" s="3">
        <v>45153</v>
      </c>
      <c r="P155" s="3">
        <v>45157</v>
      </c>
      <c r="Q155">
        <v>2023</v>
      </c>
      <c r="R155">
        <v>10</v>
      </c>
      <c r="S155">
        <f t="shared" si="4"/>
        <v>4</v>
      </c>
    </row>
    <row r="156" spans="3:19" x14ac:dyDescent="0.25">
      <c r="C156" s="1">
        <f t="shared" si="5"/>
        <v>154</v>
      </c>
      <c r="D156" t="s">
        <v>169</v>
      </c>
      <c r="E156" t="s">
        <v>1202</v>
      </c>
      <c r="F156" t="s">
        <v>1205</v>
      </c>
      <c r="G156">
        <v>309.67</v>
      </c>
      <c r="H156">
        <v>7</v>
      </c>
      <c r="I156">
        <v>0.45</v>
      </c>
      <c r="J156">
        <v>31.68</v>
      </c>
      <c r="K156" t="s">
        <v>1215</v>
      </c>
      <c r="L156" t="s">
        <v>1219</v>
      </c>
      <c r="M156" t="s">
        <v>1226</v>
      </c>
      <c r="N156" t="s">
        <v>1235</v>
      </c>
      <c r="O156" s="3">
        <v>45273</v>
      </c>
      <c r="P156" s="3">
        <v>45280</v>
      </c>
      <c r="Q156">
        <v>2023</v>
      </c>
      <c r="R156">
        <v>7</v>
      </c>
      <c r="S156">
        <f t="shared" si="4"/>
        <v>7</v>
      </c>
    </row>
    <row r="157" spans="3:19" x14ac:dyDescent="0.25">
      <c r="C157" s="1">
        <f t="shared" si="5"/>
        <v>155</v>
      </c>
      <c r="D157" t="s">
        <v>170</v>
      </c>
      <c r="E157" t="s">
        <v>1203</v>
      </c>
      <c r="F157" t="s">
        <v>1213</v>
      </c>
      <c r="G157">
        <v>134.29</v>
      </c>
      <c r="H157">
        <v>10</v>
      </c>
      <c r="I157">
        <v>0.14000000000000001</v>
      </c>
      <c r="J157">
        <v>28.06</v>
      </c>
      <c r="K157" t="s">
        <v>1216</v>
      </c>
      <c r="L157" t="s">
        <v>1220</v>
      </c>
      <c r="M157" t="s">
        <v>1224</v>
      </c>
      <c r="N157" t="s">
        <v>1235</v>
      </c>
      <c r="O157" s="3">
        <v>44887</v>
      </c>
      <c r="P157" s="3">
        <v>44892</v>
      </c>
      <c r="Q157">
        <v>2022</v>
      </c>
      <c r="R157">
        <v>6</v>
      </c>
      <c r="S157">
        <f t="shared" si="4"/>
        <v>5</v>
      </c>
    </row>
    <row r="158" spans="3:19" x14ac:dyDescent="0.25">
      <c r="C158" s="1">
        <f t="shared" si="5"/>
        <v>156</v>
      </c>
      <c r="D158" t="s">
        <v>171</v>
      </c>
      <c r="E158" t="s">
        <v>1204</v>
      </c>
      <c r="F158" t="s">
        <v>1205</v>
      </c>
      <c r="G158">
        <v>312.45</v>
      </c>
      <c r="H158">
        <v>4</v>
      </c>
      <c r="I158">
        <v>0.34</v>
      </c>
      <c r="J158">
        <v>22.32</v>
      </c>
      <c r="K158" t="s">
        <v>1217</v>
      </c>
      <c r="L158" t="s">
        <v>1220</v>
      </c>
      <c r="M158" t="s">
        <v>1226</v>
      </c>
      <c r="N158" t="s">
        <v>1235</v>
      </c>
      <c r="O158" s="3">
        <v>45026</v>
      </c>
      <c r="P158" s="3">
        <v>45030</v>
      </c>
      <c r="Q158">
        <v>2023</v>
      </c>
      <c r="R158">
        <v>10</v>
      </c>
      <c r="S158">
        <f t="shared" si="4"/>
        <v>4</v>
      </c>
    </row>
    <row r="159" spans="3:19" x14ac:dyDescent="0.25">
      <c r="C159" s="1">
        <f t="shared" si="5"/>
        <v>157</v>
      </c>
      <c r="D159" t="s">
        <v>172</v>
      </c>
      <c r="E159" t="s">
        <v>1201</v>
      </c>
      <c r="F159" t="s">
        <v>1210</v>
      </c>
      <c r="G159">
        <v>418.7</v>
      </c>
      <c r="H159">
        <v>7</v>
      </c>
      <c r="I159">
        <v>0.26</v>
      </c>
      <c r="J159">
        <v>86.94</v>
      </c>
      <c r="K159" t="s">
        <v>1215</v>
      </c>
      <c r="L159" t="s">
        <v>1218</v>
      </c>
      <c r="M159" t="s">
        <v>1225</v>
      </c>
      <c r="N159" t="s">
        <v>1236</v>
      </c>
      <c r="O159" s="3">
        <v>45341</v>
      </c>
      <c r="P159" s="3">
        <v>45344</v>
      </c>
      <c r="Q159">
        <v>2024</v>
      </c>
      <c r="R159">
        <v>6</v>
      </c>
      <c r="S159">
        <f t="shared" si="4"/>
        <v>3</v>
      </c>
    </row>
    <row r="160" spans="3:19" x14ac:dyDescent="0.25">
      <c r="C160" s="1">
        <f t="shared" si="5"/>
        <v>158</v>
      </c>
      <c r="D160" t="s">
        <v>173</v>
      </c>
      <c r="E160" t="s">
        <v>1203</v>
      </c>
      <c r="F160" t="s">
        <v>1205</v>
      </c>
      <c r="G160">
        <v>473.71</v>
      </c>
      <c r="H160">
        <v>1</v>
      </c>
      <c r="I160">
        <v>0.01</v>
      </c>
      <c r="J160">
        <v>72.150000000000006</v>
      </c>
      <c r="K160" t="s">
        <v>1216</v>
      </c>
      <c r="L160" t="s">
        <v>1221</v>
      </c>
      <c r="M160" t="s">
        <v>1227</v>
      </c>
      <c r="N160" t="s">
        <v>1236</v>
      </c>
      <c r="O160" s="3">
        <v>45252</v>
      </c>
      <c r="P160" s="3">
        <v>45259</v>
      </c>
      <c r="Q160">
        <v>2023</v>
      </c>
      <c r="R160">
        <v>3</v>
      </c>
      <c r="S160">
        <f t="shared" si="4"/>
        <v>7</v>
      </c>
    </row>
    <row r="161" spans="3:19" x14ac:dyDescent="0.25">
      <c r="C161" s="1">
        <f t="shared" si="5"/>
        <v>159</v>
      </c>
      <c r="D161" t="s">
        <v>174</v>
      </c>
      <c r="E161" t="s">
        <v>1202</v>
      </c>
      <c r="F161" t="s">
        <v>1209</v>
      </c>
      <c r="G161">
        <v>124.54</v>
      </c>
      <c r="H161">
        <v>7</v>
      </c>
      <c r="I161">
        <v>0.49</v>
      </c>
      <c r="J161">
        <v>16.57</v>
      </c>
      <c r="K161" t="s">
        <v>1216</v>
      </c>
      <c r="L161" t="s">
        <v>1219</v>
      </c>
      <c r="M161" t="s">
        <v>1222</v>
      </c>
      <c r="N161" t="s">
        <v>1234</v>
      </c>
      <c r="O161" s="3">
        <v>45245</v>
      </c>
      <c r="P161" s="3">
        <v>45252</v>
      </c>
      <c r="Q161">
        <v>2023</v>
      </c>
      <c r="R161">
        <v>4</v>
      </c>
      <c r="S161">
        <f t="shared" si="4"/>
        <v>7</v>
      </c>
    </row>
    <row r="162" spans="3:19" x14ac:dyDescent="0.25">
      <c r="C162" s="1">
        <f t="shared" si="5"/>
        <v>160</v>
      </c>
      <c r="D162" t="s">
        <v>175</v>
      </c>
      <c r="E162" t="s">
        <v>1201</v>
      </c>
      <c r="F162" t="s">
        <v>1214</v>
      </c>
      <c r="G162">
        <v>141.53</v>
      </c>
      <c r="H162">
        <v>8</v>
      </c>
      <c r="I162">
        <v>0.33</v>
      </c>
      <c r="J162">
        <v>13.72</v>
      </c>
      <c r="K162" t="s">
        <v>1215</v>
      </c>
      <c r="L162" t="s">
        <v>1218</v>
      </c>
      <c r="M162" t="s">
        <v>1226</v>
      </c>
      <c r="N162" t="s">
        <v>1235</v>
      </c>
      <c r="O162" s="3">
        <v>45126</v>
      </c>
      <c r="P162" s="3">
        <v>45130</v>
      </c>
      <c r="Q162">
        <v>2023</v>
      </c>
      <c r="R162">
        <v>5</v>
      </c>
      <c r="S162">
        <f t="shared" si="4"/>
        <v>4</v>
      </c>
    </row>
    <row r="163" spans="3:19" x14ac:dyDescent="0.25">
      <c r="C163" s="1">
        <f t="shared" si="5"/>
        <v>161</v>
      </c>
      <c r="D163" t="s">
        <v>176</v>
      </c>
      <c r="E163" t="s">
        <v>1201</v>
      </c>
      <c r="F163" t="s">
        <v>1210</v>
      </c>
      <c r="G163">
        <v>375.89</v>
      </c>
      <c r="H163">
        <v>10</v>
      </c>
      <c r="I163">
        <v>0.45</v>
      </c>
      <c r="J163">
        <v>21.75</v>
      </c>
      <c r="K163" t="s">
        <v>1216</v>
      </c>
      <c r="L163" t="s">
        <v>1218</v>
      </c>
      <c r="M163" t="s">
        <v>1232</v>
      </c>
      <c r="N163" t="s">
        <v>1235</v>
      </c>
      <c r="O163" s="3">
        <v>44931</v>
      </c>
      <c r="P163" s="3">
        <v>44933</v>
      </c>
      <c r="Q163">
        <v>2023</v>
      </c>
      <c r="R163">
        <v>12</v>
      </c>
      <c r="S163">
        <f t="shared" si="4"/>
        <v>2</v>
      </c>
    </row>
    <row r="164" spans="3:19" x14ac:dyDescent="0.25">
      <c r="C164" s="1">
        <f t="shared" si="5"/>
        <v>162</v>
      </c>
      <c r="D164" t="s">
        <v>177</v>
      </c>
      <c r="E164" t="s">
        <v>1201</v>
      </c>
      <c r="F164" t="s">
        <v>1209</v>
      </c>
      <c r="G164">
        <v>228.35</v>
      </c>
      <c r="H164">
        <v>4</v>
      </c>
      <c r="I164">
        <v>0.09</v>
      </c>
      <c r="J164">
        <v>54.79</v>
      </c>
      <c r="K164" t="s">
        <v>1217</v>
      </c>
      <c r="L164" t="s">
        <v>1221</v>
      </c>
      <c r="M164" t="s">
        <v>1223</v>
      </c>
      <c r="N164" t="s">
        <v>1234</v>
      </c>
      <c r="O164" s="3">
        <v>45428</v>
      </c>
      <c r="P164" s="3">
        <v>45429</v>
      </c>
      <c r="Q164">
        <v>2024</v>
      </c>
      <c r="R164">
        <v>3</v>
      </c>
      <c r="S164">
        <f t="shared" si="4"/>
        <v>1</v>
      </c>
    </row>
    <row r="165" spans="3:19" x14ac:dyDescent="0.25">
      <c r="C165" s="1">
        <f t="shared" si="5"/>
        <v>163</v>
      </c>
      <c r="D165" t="s">
        <v>178</v>
      </c>
      <c r="E165" t="s">
        <v>1201</v>
      </c>
      <c r="F165" t="s">
        <v>1208</v>
      </c>
      <c r="G165">
        <v>259.76</v>
      </c>
      <c r="H165">
        <v>1</v>
      </c>
      <c r="I165">
        <v>0.25</v>
      </c>
      <c r="J165">
        <v>49.9</v>
      </c>
      <c r="K165" t="s">
        <v>1215</v>
      </c>
      <c r="L165" t="s">
        <v>1218</v>
      </c>
      <c r="M165" t="s">
        <v>1231</v>
      </c>
      <c r="N165" t="s">
        <v>1236</v>
      </c>
      <c r="O165" s="3">
        <v>45620</v>
      </c>
      <c r="P165" s="3">
        <v>45628</v>
      </c>
      <c r="Q165">
        <v>2024</v>
      </c>
      <c r="R165">
        <v>6</v>
      </c>
      <c r="S165">
        <f t="shared" si="4"/>
        <v>8</v>
      </c>
    </row>
    <row r="166" spans="3:19" x14ac:dyDescent="0.25">
      <c r="C166" s="1">
        <f t="shared" si="5"/>
        <v>164</v>
      </c>
      <c r="D166" t="s">
        <v>179</v>
      </c>
      <c r="E166" t="s">
        <v>1201</v>
      </c>
      <c r="F166" t="s">
        <v>1209</v>
      </c>
      <c r="G166">
        <v>255.63</v>
      </c>
      <c r="H166">
        <v>7</v>
      </c>
      <c r="I166">
        <v>0.27</v>
      </c>
      <c r="J166">
        <v>53.46</v>
      </c>
      <c r="K166" t="s">
        <v>1217</v>
      </c>
      <c r="L166" t="s">
        <v>1219</v>
      </c>
      <c r="M166" t="s">
        <v>1229</v>
      </c>
      <c r="N166" t="s">
        <v>1234</v>
      </c>
      <c r="O166" s="3">
        <v>45208</v>
      </c>
      <c r="P166" s="3">
        <v>45211</v>
      </c>
      <c r="Q166">
        <v>2023</v>
      </c>
      <c r="R166">
        <v>4</v>
      </c>
      <c r="S166">
        <f t="shared" si="4"/>
        <v>3</v>
      </c>
    </row>
    <row r="167" spans="3:19" x14ac:dyDescent="0.25">
      <c r="C167" s="1">
        <f t="shared" si="5"/>
        <v>165</v>
      </c>
      <c r="D167" t="s">
        <v>180</v>
      </c>
      <c r="E167" t="s">
        <v>1203</v>
      </c>
      <c r="F167" t="s">
        <v>1214</v>
      </c>
      <c r="G167">
        <v>74.75</v>
      </c>
      <c r="H167">
        <v>6</v>
      </c>
      <c r="I167">
        <v>0.31</v>
      </c>
      <c r="J167">
        <v>14.22</v>
      </c>
      <c r="K167" t="s">
        <v>1217</v>
      </c>
      <c r="L167" t="s">
        <v>1221</v>
      </c>
      <c r="M167" t="s">
        <v>1225</v>
      </c>
      <c r="N167" t="s">
        <v>1236</v>
      </c>
      <c r="O167" s="3">
        <v>45577</v>
      </c>
      <c r="P167" s="3">
        <v>45587</v>
      </c>
      <c r="Q167">
        <v>2024</v>
      </c>
      <c r="R167">
        <v>6</v>
      </c>
      <c r="S167">
        <f t="shared" si="4"/>
        <v>10</v>
      </c>
    </row>
    <row r="168" spans="3:19" x14ac:dyDescent="0.25">
      <c r="C168" s="1">
        <f t="shared" si="5"/>
        <v>166</v>
      </c>
      <c r="D168" t="s">
        <v>181</v>
      </c>
      <c r="E168" t="s">
        <v>1202</v>
      </c>
      <c r="F168" t="s">
        <v>1214</v>
      </c>
      <c r="G168">
        <v>376.53</v>
      </c>
      <c r="H168">
        <v>3</v>
      </c>
      <c r="I168">
        <v>0.12</v>
      </c>
      <c r="J168">
        <v>28.55</v>
      </c>
      <c r="K168" t="s">
        <v>1215</v>
      </c>
      <c r="L168" t="s">
        <v>1220</v>
      </c>
      <c r="M168" t="s">
        <v>1227</v>
      </c>
      <c r="N168" t="s">
        <v>1236</v>
      </c>
      <c r="O168" s="3">
        <v>44671</v>
      </c>
      <c r="P168" s="3">
        <v>44680</v>
      </c>
      <c r="Q168">
        <v>2022</v>
      </c>
      <c r="R168">
        <v>6</v>
      </c>
      <c r="S168">
        <f t="shared" si="4"/>
        <v>9</v>
      </c>
    </row>
    <row r="169" spans="3:19" x14ac:dyDescent="0.25">
      <c r="C169" s="1">
        <f t="shared" si="5"/>
        <v>167</v>
      </c>
      <c r="D169" t="s">
        <v>182</v>
      </c>
      <c r="E169" t="s">
        <v>1201</v>
      </c>
      <c r="F169" t="s">
        <v>1208</v>
      </c>
      <c r="G169">
        <v>379.57</v>
      </c>
      <c r="H169">
        <v>3</v>
      </c>
      <c r="I169">
        <v>0.25</v>
      </c>
      <c r="J169">
        <v>35.479999999999997</v>
      </c>
      <c r="K169" t="s">
        <v>1217</v>
      </c>
      <c r="L169" t="s">
        <v>1221</v>
      </c>
      <c r="M169" t="s">
        <v>1227</v>
      </c>
      <c r="N169" t="s">
        <v>1236</v>
      </c>
      <c r="O169" s="3">
        <v>45399</v>
      </c>
      <c r="P169" s="3">
        <v>45409</v>
      </c>
      <c r="Q169">
        <v>2024</v>
      </c>
      <c r="R169">
        <v>7</v>
      </c>
      <c r="S169">
        <f t="shared" si="4"/>
        <v>10</v>
      </c>
    </row>
    <row r="170" spans="3:19" x14ac:dyDescent="0.25">
      <c r="C170" s="1">
        <f t="shared" si="5"/>
        <v>168</v>
      </c>
      <c r="D170" t="s">
        <v>183</v>
      </c>
      <c r="E170" t="s">
        <v>1203</v>
      </c>
      <c r="F170" t="s">
        <v>1213</v>
      </c>
      <c r="G170">
        <v>454.87</v>
      </c>
      <c r="H170">
        <v>4</v>
      </c>
      <c r="I170">
        <v>0.28000000000000003</v>
      </c>
      <c r="J170">
        <v>35.270000000000003</v>
      </c>
      <c r="K170" t="s">
        <v>1215</v>
      </c>
      <c r="L170" t="s">
        <v>1221</v>
      </c>
      <c r="M170" t="s">
        <v>1230</v>
      </c>
      <c r="N170" t="s">
        <v>1236</v>
      </c>
      <c r="O170" s="3">
        <v>44672</v>
      </c>
      <c r="P170" s="3">
        <v>44681</v>
      </c>
      <c r="Q170">
        <v>2022</v>
      </c>
      <c r="R170">
        <v>6</v>
      </c>
      <c r="S170">
        <f t="shared" si="4"/>
        <v>9</v>
      </c>
    </row>
    <row r="171" spans="3:19" x14ac:dyDescent="0.25">
      <c r="C171" s="1">
        <f t="shared" si="5"/>
        <v>169</v>
      </c>
      <c r="D171" t="s">
        <v>184</v>
      </c>
      <c r="E171" t="s">
        <v>1202</v>
      </c>
      <c r="F171" t="s">
        <v>1212</v>
      </c>
      <c r="G171">
        <v>6.96</v>
      </c>
      <c r="H171">
        <v>3</v>
      </c>
      <c r="I171">
        <v>0.02</v>
      </c>
      <c r="J171">
        <v>1.52</v>
      </c>
      <c r="K171" t="s">
        <v>1215</v>
      </c>
      <c r="L171" t="s">
        <v>1218</v>
      </c>
      <c r="M171" t="s">
        <v>1223</v>
      </c>
      <c r="N171" t="s">
        <v>1234</v>
      </c>
      <c r="O171" s="3">
        <v>45422</v>
      </c>
      <c r="P171" s="3">
        <v>45423</v>
      </c>
      <c r="Q171">
        <v>2024</v>
      </c>
      <c r="R171">
        <v>1</v>
      </c>
      <c r="S171">
        <f t="shared" si="4"/>
        <v>1</v>
      </c>
    </row>
    <row r="172" spans="3:19" x14ac:dyDescent="0.25">
      <c r="C172" s="1">
        <f t="shared" si="5"/>
        <v>170</v>
      </c>
      <c r="D172" t="s">
        <v>185</v>
      </c>
      <c r="E172" t="s">
        <v>1201</v>
      </c>
      <c r="F172" t="s">
        <v>1207</v>
      </c>
      <c r="G172">
        <v>432.98</v>
      </c>
      <c r="H172">
        <v>9</v>
      </c>
      <c r="I172">
        <v>0.01</v>
      </c>
      <c r="J172">
        <v>61.58</v>
      </c>
      <c r="K172" t="s">
        <v>1215</v>
      </c>
      <c r="L172" t="s">
        <v>1218</v>
      </c>
      <c r="M172" t="s">
        <v>1231</v>
      </c>
      <c r="N172" t="s">
        <v>1236</v>
      </c>
      <c r="O172" s="3">
        <v>44905</v>
      </c>
      <c r="P172" s="3">
        <v>44907</v>
      </c>
      <c r="Q172">
        <v>2022</v>
      </c>
      <c r="R172">
        <v>10</v>
      </c>
      <c r="S172">
        <f t="shared" si="4"/>
        <v>2</v>
      </c>
    </row>
    <row r="173" spans="3:19" x14ac:dyDescent="0.25">
      <c r="C173" s="1">
        <f t="shared" si="5"/>
        <v>171</v>
      </c>
      <c r="D173" t="s">
        <v>186</v>
      </c>
      <c r="E173" t="s">
        <v>1201</v>
      </c>
      <c r="F173" t="s">
        <v>1212</v>
      </c>
      <c r="G173">
        <v>274.54000000000002</v>
      </c>
      <c r="H173">
        <v>4</v>
      </c>
      <c r="I173">
        <v>0.1</v>
      </c>
      <c r="J173">
        <v>55.49</v>
      </c>
      <c r="K173" t="s">
        <v>1216</v>
      </c>
      <c r="L173" t="s">
        <v>1218</v>
      </c>
      <c r="M173" t="s">
        <v>1229</v>
      </c>
      <c r="N173" t="s">
        <v>1234</v>
      </c>
      <c r="O173" s="3">
        <v>45074</v>
      </c>
      <c r="P173" s="3">
        <v>45076</v>
      </c>
      <c r="Q173">
        <v>2023</v>
      </c>
      <c r="R173">
        <v>3</v>
      </c>
      <c r="S173">
        <f t="shared" si="4"/>
        <v>2</v>
      </c>
    </row>
    <row r="174" spans="3:19" x14ac:dyDescent="0.25">
      <c r="C174" s="1">
        <f t="shared" si="5"/>
        <v>172</v>
      </c>
      <c r="D174" t="s">
        <v>187</v>
      </c>
      <c r="E174" t="s">
        <v>1203</v>
      </c>
      <c r="F174" t="s">
        <v>1209</v>
      </c>
      <c r="G174">
        <v>164.6</v>
      </c>
      <c r="H174">
        <v>6</v>
      </c>
      <c r="I174">
        <v>0.38</v>
      </c>
      <c r="J174">
        <v>17.420000000000002</v>
      </c>
      <c r="K174" t="s">
        <v>1217</v>
      </c>
      <c r="L174" t="s">
        <v>1220</v>
      </c>
      <c r="M174" t="s">
        <v>1227</v>
      </c>
      <c r="N174" t="s">
        <v>1236</v>
      </c>
      <c r="O174" s="3">
        <v>44683</v>
      </c>
      <c r="P174" s="3">
        <v>44686</v>
      </c>
      <c r="Q174">
        <v>2022</v>
      </c>
      <c r="R174">
        <v>9</v>
      </c>
      <c r="S174">
        <f t="shared" si="4"/>
        <v>3</v>
      </c>
    </row>
    <row r="175" spans="3:19" x14ac:dyDescent="0.25">
      <c r="C175" s="1">
        <f t="shared" si="5"/>
        <v>173</v>
      </c>
      <c r="D175" t="s">
        <v>188</v>
      </c>
      <c r="E175" t="s">
        <v>1203</v>
      </c>
      <c r="F175" t="s">
        <v>1212</v>
      </c>
      <c r="G175">
        <v>183.21</v>
      </c>
      <c r="H175">
        <v>7</v>
      </c>
      <c r="I175">
        <v>0.39</v>
      </c>
      <c r="J175">
        <v>9.23</v>
      </c>
      <c r="K175" t="s">
        <v>1217</v>
      </c>
      <c r="L175" t="s">
        <v>1219</v>
      </c>
      <c r="M175" t="s">
        <v>1226</v>
      </c>
      <c r="N175" t="s">
        <v>1235</v>
      </c>
      <c r="O175" s="3">
        <v>44827</v>
      </c>
      <c r="P175" s="3">
        <v>44834</v>
      </c>
      <c r="Q175">
        <v>2022</v>
      </c>
      <c r="R175">
        <v>11</v>
      </c>
      <c r="S175">
        <f t="shared" si="4"/>
        <v>7</v>
      </c>
    </row>
    <row r="176" spans="3:19" x14ac:dyDescent="0.25">
      <c r="C176" s="1">
        <f t="shared" si="5"/>
        <v>174</v>
      </c>
      <c r="D176" t="s">
        <v>189</v>
      </c>
      <c r="E176" t="s">
        <v>1203</v>
      </c>
      <c r="F176" t="s">
        <v>1212</v>
      </c>
      <c r="G176">
        <v>355.37</v>
      </c>
      <c r="H176">
        <v>9</v>
      </c>
      <c r="I176">
        <v>0.02</v>
      </c>
      <c r="J176">
        <v>57.85</v>
      </c>
      <c r="K176" t="s">
        <v>1215</v>
      </c>
      <c r="L176" t="s">
        <v>1218</v>
      </c>
      <c r="M176" t="s">
        <v>1228</v>
      </c>
      <c r="N176" t="s">
        <v>1234</v>
      </c>
      <c r="O176" s="3">
        <v>44669</v>
      </c>
      <c r="P176" s="3">
        <v>44675</v>
      </c>
      <c r="Q176">
        <v>2022</v>
      </c>
      <c r="R176">
        <v>7</v>
      </c>
      <c r="S176">
        <f t="shared" si="4"/>
        <v>6</v>
      </c>
    </row>
    <row r="177" spans="3:19" x14ac:dyDescent="0.25">
      <c r="C177" s="1">
        <f t="shared" si="5"/>
        <v>175</v>
      </c>
      <c r="D177" t="s">
        <v>190</v>
      </c>
      <c r="E177" t="s">
        <v>1201</v>
      </c>
      <c r="F177" t="s">
        <v>1213</v>
      </c>
      <c r="G177">
        <v>101.95</v>
      </c>
      <c r="H177">
        <v>6</v>
      </c>
      <c r="I177">
        <v>0.49</v>
      </c>
      <c r="J177">
        <v>5.32</v>
      </c>
      <c r="K177" t="s">
        <v>1217</v>
      </c>
      <c r="L177" t="s">
        <v>1221</v>
      </c>
      <c r="M177" t="s">
        <v>1223</v>
      </c>
      <c r="N177" t="s">
        <v>1234</v>
      </c>
      <c r="O177" s="3">
        <v>44875</v>
      </c>
      <c r="P177" s="3">
        <v>44876</v>
      </c>
      <c r="Q177">
        <v>2022</v>
      </c>
      <c r="R177">
        <v>3</v>
      </c>
      <c r="S177">
        <f t="shared" si="4"/>
        <v>1</v>
      </c>
    </row>
    <row r="178" spans="3:19" x14ac:dyDescent="0.25">
      <c r="C178" s="1">
        <f t="shared" si="5"/>
        <v>176</v>
      </c>
      <c r="D178" t="s">
        <v>191</v>
      </c>
      <c r="E178" t="s">
        <v>1204</v>
      </c>
      <c r="F178" t="s">
        <v>1211</v>
      </c>
      <c r="G178">
        <v>187.93</v>
      </c>
      <c r="H178">
        <v>6</v>
      </c>
      <c r="I178">
        <v>0.42</v>
      </c>
      <c r="J178">
        <v>12.22</v>
      </c>
      <c r="K178" t="s">
        <v>1217</v>
      </c>
      <c r="L178" t="s">
        <v>1221</v>
      </c>
      <c r="M178" t="s">
        <v>1232</v>
      </c>
      <c r="N178" t="s">
        <v>1235</v>
      </c>
      <c r="O178" s="3">
        <v>44668</v>
      </c>
      <c r="P178" s="3">
        <v>44675</v>
      </c>
      <c r="Q178">
        <v>2022</v>
      </c>
      <c r="R178">
        <v>8</v>
      </c>
      <c r="S178">
        <f t="shared" si="4"/>
        <v>7</v>
      </c>
    </row>
    <row r="179" spans="3:19" x14ac:dyDescent="0.25">
      <c r="C179" s="1">
        <f t="shared" si="5"/>
        <v>177</v>
      </c>
      <c r="D179" t="s">
        <v>192</v>
      </c>
      <c r="E179" t="s">
        <v>1203</v>
      </c>
      <c r="F179" t="s">
        <v>1210</v>
      </c>
      <c r="G179">
        <v>482.75</v>
      </c>
      <c r="H179">
        <v>8</v>
      </c>
      <c r="I179">
        <v>0.02</v>
      </c>
      <c r="J179">
        <v>90.3</v>
      </c>
      <c r="K179" t="s">
        <v>1216</v>
      </c>
      <c r="L179" t="s">
        <v>1221</v>
      </c>
      <c r="M179" t="s">
        <v>1230</v>
      </c>
      <c r="N179" t="s">
        <v>1236</v>
      </c>
      <c r="O179" s="3">
        <v>45461</v>
      </c>
      <c r="P179" s="3">
        <v>45463</v>
      </c>
      <c r="Q179">
        <v>2024</v>
      </c>
      <c r="R179">
        <v>12</v>
      </c>
      <c r="S179">
        <f t="shared" si="4"/>
        <v>2</v>
      </c>
    </row>
    <row r="180" spans="3:19" x14ac:dyDescent="0.25">
      <c r="C180" s="1">
        <f t="shared" si="5"/>
        <v>178</v>
      </c>
      <c r="D180" t="s">
        <v>193</v>
      </c>
      <c r="E180" t="s">
        <v>1202</v>
      </c>
      <c r="F180" t="s">
        <v>1206</v>
      </c>
      <c r="G180">
        <v>452.92</v>
      </c>
      <c r="H180">
        <v>5</v>
      </c>
      <c r="I180">
        <v>0.16</v>
      </c>
      <c r="J180">
        <v>35.39</v>
      </c>
      <c r="K180" t="s">
        <v>1217</v>
      </c>
      <c r="L180" t="s">
        <v>1218</v>
      </c>
      <c r="M180" t="s">
        <v>1228</v>
      </c>
      <c r="N180" t="s">
        <v>1234</v>
      </c>
      <c r="O180" s="3">
        <v>44836</v>
      </c>
      <c r="P180" s="3">
        <v>44838</v>
      </c>
      <c r="Q180">
        <v>2022</v>
      </c>
      <c r="R180">
        <v>9</v>
      </c>
      <c r="S180">
        <f t="shared" si="4"/>
        <v>2</v>
      </c>
    </row>
    <row r="181" spans="3:19" x14ac:dyDescent="0.25">
      <c r="C181" s="1">
        <f t="shared" si="5"/>
        <v>179</v>
      </c>
      <c r="D181" t="s">
        <v>194</v>
      </c>
      <c r="E181" t="s">
        <v>1202</v>
      </c>
      <c r="F181" t="s">
        <v>1210</v>
      </c>
      <c r="G181">
        <v>390.53</v>
      </c>
      <c r="H181">
        <v>1</v>
      </c>
      <c r="I181">
        <v>0.42</v>
      </c>
      <c r="J181">
        <v>66.760000000000005</v>
      </c>
      <c r="K181" t="s">
        <v>1215</v>
      </c>
      <c r="L181" t="s">
        <v>1221</v>
      </c>
      <c r="M181" t="s">
        <v>1228</v>
      </c>
      <c r="N181" t="s">
        <v>1234</v>
      </c>
      <c r="O181" s="3">
        <v>44613</v>
      </c>
      <c r="P181" s="3">
        <v>44617</v>
      </c>
      <c r="Q181">
        <v>2022</v>
      </c>
      <c r="R181">
        <v>2</v>
      </c>
      <c r="S181">
        <f t="shared" si="4"/>
        <v>4</v>
      </c>
    </row>
    <row r="182" spans="3:19" x14ac:dyDescent="0.25">
      <c r="C182" s="1">
        <f t="shared" si="5"/>
        <v>180</v>
      </c>
      <c r="D182" t="s">
        <v>195</v>
      </c>
      <c r="E182" t="s">
        <v>1203</v>
      </c>
      <c r="F182" t="s">
        <v>1210</v>
      </c>
      <c r="G182">
        <v>243.78</v>
      </c>
      <c r="H182">
        <v>5</v>
      </c>
      <c r="I182">
        <v>0.05</v>
      </c>
      <c r="J182">
        <v>38.07</v>
      </c>
      <c r="K182" t="s">
        <v>1217</v>
      </c>
      <c r="L182" t="s">
        <v>1221</v>
      </c>
      <c r="M182" t="s">
        <v>1225</v>
      </c>
      <c r="N182" t="s">
        <v>1236</v>
      </c>
      <c r="O182" s="3">
        <v>45046</v>
      </c>
      <c r="P182" s="3">
        <v>45050</v>
      </c>
      <c r="Q182">
        <v>2023</v>
      </c>
      <c r="R182">
        <v>6</v>
      </c>
      <c r="S182">
        <f t="shared" si="4"/>
        <v>4</v>
      </c>
    </row>
    <row r="183" spans="3:19" x14ac:dyDescent="0.25">
      <c r="C183" s="1">
        <f t="shared" si="5"/>
        <v>181</v>
      </c>
      <c r="D183" t="s">
        <v>196</v>
      </c>
      <c r="E183" t="s">
        <v>1203</v>
      </c>
      <c r="F183" t="s">
        <v>1212</v>
      </c>
      <c r="G183">
        <v>421.03</v>
      </c>
      <c r="H183">
        <v>2</v>
      </c>
      <c r="I183">
        <v>0.28999999999999998</v>
      </c>
      <c r="J183">
        <v>53.13</v>
      </c>
      <c r="K183" t="s">
        <v>1217</v>
      </c>
      <c r="L183" t="s">
        <v>1218</v>
      </c>
      <c r="M183" t="s">
        <v>1227</v>
      </c>
      <c r="N183" t="s">
        <v>1236</v>
      </c>
      <c r="O183" s="3">
        <v>45151</v>
      </c>
      <c r="P183" s="3">
        <v>45159</v>
      </c>
      <c r="Q183">
        <v>2023</v>
      </c>
      <c r="R183">
        <v>11</v>
      </c>
      <c r="S183">
        <f t="shared" si="4"/>
        <v>8</v>
      </c>
    </row>
    <row r="184" spans="3:19" x14ac:dyDescent="0.25">
      <c r="C184" s="1">
        <f t="shared" si="5"/>
        <v>182</v>
      </c>
      <c r="D184" t="s">
        <v>197</v>
      </c>
      <c r="E184" t="s">
        <v>1201</v>
      </c>
      <c r="F184" t="s">
        <v>1205</v>
      </c>
      <c r="G184">
        <v>99.81</v>
      </c>
      <c r="H184">
        <v>8</v>
      </c>
      <c r="I184">
        <v>0.32</v>
      </c>
      <c r="J184">
        <v>15.3</v>
      </c>
      <c r="K184" t="s">
        <v>1215</v>
      </c>
      <c r="L184" t="s">
        <v>1219</v>
      </c>
      <c r="M184" t="s">
        <v>1228</v>
      </c>
      <c r="N184" t="s">
        <v>1234</v>
      </c>
      <c r="O184" s="3">
        <v>44595</v>
      </c>
      <c r="P184" s="3">
        <v>44604</v>
      </c>
      <c r="Q184">
        <v>2022</v>
      </c>
      <c r="R184">
        <v>9</v>
      </c>
      <c r="S184">
        <f t="shared" si="4"/>
        <v>9</v>
      </c>
    </row>
    <row r="185" spans="3:19" x14ac:dyDescent="0.25">
      <c r="C185" s="1">
        <f t="shared" si="5"/>
        <v>183</v>
      </c>
      <c r="D185" t="s">
        <v>198</v>
      </c>
      <c r="E185" t="s">
        <v>1204</v>
      </c>
      <c r="F185" t="s">
        <v>1210</v>
      </c>
      <c r="G185">
        <v>242.67</v>
      </c>
      <c r="H185">
        <v>4</v>
      </c>
      <c r="I185">
        <v>0.21</v>
      </c>
      <c r="J185">
        <v>20.37</v>
      </c>
      <c r="K185" t="s">
        <v>1216</v>
      </c>
      <c r="L185" t="s">
        <v>1220</v>
      </c>
      <c r="M185" t="s">
        <v>1226</v>
      </c>
      <c r="N185" t="s">
        <v>1235</v>
      </c>
      <c r="O185" s="3">
        <v>44671</v>
      </c>
      <c r="P185" s="3">
        <v>44672</v>
      </c>
      <c r="Q185">
        <v>2022</v>
      </c>
      <c r="R185">
        <v>5</v>
      </c>
      <c r="S185">
        <f t="shared" si="4"/>
        <v>1</v>
      </c>
    </row>
    <row r="186" spans="3:19" x14ac:dyDescent="0.25">
      <c r="C186" s="1">
        <f t="shared" si="5"/>
        <v>184</v>
      </c>
      <c r="D186" t="s">
        <v>199</v>
      </c>
      <c r="E186" t="s">
        <v>1202</v>
      </c>
      <c r="F186" t="s">
        <v>1212</v>
      </c>
      <c r="G186">
        <v>329.33</v>
      </c>
      <c r="H186">
        <v>7</v>
      </c>
      <c r="I186">
        <v>0.41</v>
      </c>
      <c r="J186">
        <v>33.869999999999997</v>
      </c>
      <c r="K186" t="s">
        <v>1215</v>
      </c>
      <c r="L186" t="s">
        <v>1218</v>
      </c>
      <c r="M186" t="s">
        <v>1233</v>
      </c>
      <c r="N186" t="s">
        <v>1235</v>
      </c>
      <c r="O186" s="3">
        <v>45225</v>
      </c>
      <c r="P186" s="3">
        <v>45226</v>
      </c>
      <c r="Q186">
        <v>2023</v>
      </c>
      <c r="R186">
        <v>9</v>
      </c>
      <c r="S186">
        <f t="shared" si="4"/>
        <v>1</v>
      </c>
    </row>
    <row r="187" spans="3:19" x14ac:dyDescent="0.25">
      <c r="C187" s="1">
        <f t="shared" si="5"/>
        <v>185</v>
      </c>
      <c r="D187" t="s">
        <v>200</v>
      </c>
      <c r="E187" t="s">
        <v>1204</v>
      </c>
      <c r="F187" t="s">
        <v>1209</v>
      </c>
      <c r="G187">
        <v>104.67</v>
      </c>
      <c r="H187">
        <v>10</v>
      </c>
      <c r="I187">
        <v>0.11</v>
      </c>
      <c r="J187">
        <v>6.41</v>
      </c>
      <c r="K187" t="s">
        <v>1217</v>
      </c>
      <c r="L187" t="s">
        <v>1221</v>
      </c>
      <c r="M187" t="s">
        <v>1223</v>
      </c>
      <c r="N187" t="s">
        <v>1234</v>
      </c>
      <c r="O187" s="3">
        <v>45453</v>
      </c>
      <c r="P187" s="3">
        <v>45458</v>
      </c>
      <c r="Q187">
        <v>2024</v>
      </c>
      <c r="R187">
        <v>7</v>
      </c>
      <c r="S187">
        <f t="shared" si="4"/>
        <v>5</v>
      </c>
    </row>
    <row r="188" spans="3:19" x14ac:dyDescent="0.25">
      <c r="C188" s="1">
        <f t="shared" si="5"/>
        <v>186</v>
      </c>
      <c r="D188" t="s">
        <v>201</v>
      </c>
      <c r="E188" t="s">
        <v>1204</v>
      </c>
      <c r="F188" t="s">
        <v>1211</v>
      </c>
      <c r="G188">
        <v>176.45</v>
      </c>
      <c r="H188">
        <v>1</v>
      </c>
      <c r="I188">
        <v>0.09</v>
      </c>
      <c r="J188">
        <v>37.729999999999997</v>
      </c>
      <c r="K188" t="s">
        <v>1217</v>
      </c>
      <c r="L188" t="s">
        <v>1220</v>
      </c>
      <c r="M188" t="s">
        <v>1230</v>
      </c>
      <c r="N188" t="s">
        <v>1236</v>
      </c>
      <c r="O188" s="3">
        <v>45598</v>
      </c>
      <c r="P188" s="3">
        <v>45606</v>
      </c>
      <c r="Q188">
        <v>2024</v>
      </c>
      <c r="R188">
        <v>1</v>
      </c>
      <c r="S188">
        <f t="shared" si="4"/>
        <v>8</v>
      </c>
    </row>
    <row r="189" spans="3:19" x14ac:dyDescent="0.25">
      <c r="C189" s="1">
        <f t="shared" si="5"/>
        <v>187</v>
      </c>
      <c r="D189" t="s">
        <v>202</v>
      </c>
      <c r="E189" t="s">
        <v>1204</v>
      </c>
      <c r="F189" t="s">
        <v>1207</v>
      </c>
      <c r="G189">
        <v>263.5</v>
      </c>
      <c r="H189">
        <v>1</v>
      </c>
      <c r="I189">
        <v>0.19</v>
      </c>
      <c r="J189">
        <v>55.64</v>
      </c>
      <c r="K189" t="s">
        <v>1217</v>
      </c>
      <c r="L189" t="s">
        <v>1221</v>
      </c>
      <c r="M189" t="s">
        <v>1232</v>
      </c>
      <c r="N189" t="s">
        <v>1235</v>
      </c>
      <c r="O189" s="3">
        <v>45565</v>
      </c>
      <c r="P189" s="3">
        <v>45572</v>
      </c>
      <c r="Q189">
        <v>2024</v>
      </c>
      <c r="R189">
        <v>4</v>
      </c>
      <c r="S189">
        <f t="shared" si="4"/>
        <v>7</v>
      </c>
    </row>
    <row r="190" spans="3:19" x14ac:dyDescent="0.25">
      <c r="C190" s="1">
        <f t="shared" si="5"/>
        <v>188</v>
      </c>
      <c r="D190" t="s">
        <v>203</v>
      </c>
      <c r="E190" t="s">
        <v>1204</v>
      </c>
      <c r="F190" t="s">
        <v>1207</v>
      </c>
      <c r="G190">
        <v>455.88</v>
      </c>
      <c r="H190">
        <v>4</v>
      </c>
      <c r="I190">
        <v>0.18</v>
      </c>
      <c r="J190">
        <v>63.39</v>
      </c>
      <c r="K190" t="s">
        <v>1216</v>
      </c>
      <c r="L190" t="s">
        <v>1220</v>
      </c>
      <c r="M190" t="s">
        <v>1224</v>
      </c>
      <c r="N190" t="s">
        <v>1235</v>
      </c>
      <c r="O190" s="3">
        <v>45243</v>
      </c>
      <c r="P190" s="3">
        <v>45251</v>
      </c>
      <c r="Q190">
        <v>2023</v>
      </c>
      <c r="R190">
        <v>7</v>
      </c>
      <c r="S190">
        <f t="shared" si="4"/>
        <v>8</v>
      </c>
    </row>
    <row r="191" spans="3:19" x14ac:dyDescent="0.25">
      <c r="C191" s="1">
        <f t="shared" si="5"/>
        <v>189</v>
      </c>
      <c r="D191" t="s">
        <v>204</v>
      </c>
      <c r="E191" t="s">
        <v>1202</v>
      </c>
      <c r="F191" t="s">
        <v>1207</v>
      </c>
      <c r="G191">
        <v>355.52</v>
      </c>
      <c r="H191">
        <v>7</v>
      </c>
      <c r="I191">
        <v>0.1</v>
      </c>
      <c r="J191">
        <v>28.63</v>
      </c>
      <c r="K191" t="s">
        <v>1217</v>
      </c>
      <c r="L191" t="s">
        <v>1219</v>
      </c>
      <c r="M191" t="s">
        <v>1225</v>
      </c>
      <c r="N191" t="s">
        <v>1236</v>
      </c>
      <c r="O191" s="3">
        <v>44882</v>
      </c>
      <c r="P191" s="3">
        <v>44892</v>
      </c>
      <c r="Q191">
        <v>2022</v>
      </c>
      <c r="R191">
        <v>8</v>
      </c>
      <c r="S191">
        <f t="shared" si="4"/>
        <v>10</v>
      </c>
    </row>
    <row r="192" spans="3:19" x14ac:dyDescent="0.25">
      <c r="C192" s="1">
        <f t="shared" si="5"/>
        <v>190</v>
      </c>
      <c r="D192" t="s">
        <v>205</v>
      </c>
      <c r="E192" t="s">
        <v>1201</v>
      </c>
      <c r="F192" t="s">
        <v>1208</v>
      </c>
      <c r="G192">
        <v>465.03</v>
      </c>
      <c r="H192">
        <v>7</v>
      </c>
      <c r="I192">
        <v>0.36</v>
      </c>
      <c r="J192">
        <v>37.450000000000003</v>
      </c>
      <c r="K192" t="s">
        <v>1215</v>
      </c>
      <c r="L192" t="s">
        <v>1221</v>
      </c>
      <c r="M192" t="s">
        <v>1231</v>
      </c>
      <c r="N192" t="s">
        <v>1236</v>
      </c>
      <c r="O192" s="3">
        <v>45060</v>
      </c>
      <c r="P192" s="3">
        <v>45066</v>
      </c>
      <c r="Q192">
        <v>2023</v>
      </c>
      <c r="R192">
        <v>4</v>
      </c>
      <c r="S192">
        <f t="shared" si="4"/>
        <v>6</v>
      </c>
    </row>
    <row r="193" spans="3:19" x14ac:dyDescent="0.25">
      <c r="C193" s="1">
        <f t="shared" si="5"/>
        <v>191</v>
      </c>
      <c r="D193" t="s">
        <v>206</v>
      </c>
      <c r="E193" t="s">
        <v>1202</v>
      </c>
      <c r="F193" t="s">
        <v>1213</v>
      </c>
      <c r="G193">
        <v>8.51</v>
      </c>
      <c r="H193">
        <v>1</v>
      </c>
      <c r="I193">
        <v>0.33</v>
      </c>
      <c r="J193">
        <v>1.47</v>
      </c>
      <c r="K193" t="s">
        <v>1215</v>
      </c>
      <c r="L193" t="s">
        <v>1218</v>
      </c>
      <c r="M193" t="s">
        <v>1227</v>
      </c>
      <c r="N193" t="s">
        <v>1236</v>
      </c>
      <c r="O193" s="3">
        <v>44615</v>
      </c>
      <c r="P193" s="3">
        <v>44622</v>
      </c>
      <c r="Q193">
        <v>2022</v>
      </c>
      <c r="R193">
        <v>5</v>
      </c>
      <c r="S193">
        <f t="shared" si="4"/>
        <v>7</v>
      </c>
    </row>
    <row r="194" spans="3:19" x14ac:dyDescent="0.25">
      <c r="C194" s="1">
        <f t="shared" si="5"/>
        <v>192</v>
      </c>
      <c r="D194" t="s">
        <v>207</v>
      </c>
      <c r="E194" t="s">
        <v>1201</v>
      </c>
      <c r="F194" t="s">
        <v>1213</v>
      </c>
      <c r="G194">
        <v>214.93</v>
      </c>
      <c r="H194">
        <v>1</v>
      </c>
      <c r="I194">
        <v>0.32</v>
      </c>
      <c r="J194">
        <v>20.440000000000001</v>
      </c>
      <c r="K194" t="s">
        <v>1215</v>
      </c>
      <c r="L194" t="s">
        <v>1219</v>
      </c>
      <c r="M194" t="s">
        <v>1223</v>
      </c>
      <c r="N194" t="s">
        <v>1234</v>
      </c>
      <c r="O194" s="3">
        <v>45043</v>
      </c>
      <c r="P194" s="3">
        <v>45049</v>
      </c>
      <c r="Q194">
        <v>2023</v>
      </c>
      <c r="R194">
        <v>11</v>
      </c>
      <c r="S194">
        <f t="shared" si="4"/>
        <v>6</v>
      </c>
    </row>
    <row r="195" spans="3:19" x14ac:dyDescent="0.25">
      <c r="C195" s="1">
        <f t="shared" si="5"/>
        <v>193</v>
      </c>
      <c r="D195" t="s">
        <v>208</v>
      </c>
      <c r="E195" t="s">
        <v>1202</v>
      </c>
      <c r="F195" t="s">
        <v>1206</v>
      </c>
      <c r="G195">
        <v>230.46</v>
      </c>
      <c r="H195">
        <v>2</v>
      </c>
      <c r="I195">
        <v>7.0000000000000007E-2</v>
      </c>
      <c r="J195">
        <v>45.73</v>
      </c>
      <c r="K195" t="s">
        <v>1215</v>
      </c>
      <c r="L195" t="s">
        <v>1218</v>
      </c>
      <c r="M195" t="s">
        <v>1225</v>
      </c>
      <c r="N195" t="s">
        <v>1236</v>
      </c>
      <c r="O195" s="3">
        <v>44641</v>
      </c>
      <c r="P195" s="3">
        <v>44645</v>
      </c>
      <c r="Q195">
        <v>2022</v>
      </c>
      <c r="R195">
        <v>3</v>
      </c>
      <c r="S195">
        <f t="shared" si="4"/>
        <v>4</v>
      </c>
    </row>
    <row r="196" spans="3:19" x14ac:dyDescent="0.25">
      <c r="C196" s="1">
        <f t="shared" si="5"/>
        <v>194</v>
      </c>
      <c r="D196" t="s">
        <v>209</v>
      </c>
      <c r="E196" t="s">
        <v>1201</v>
      </c>
      <c r="F196" t="s">
        <v>1210</v>
      </c>
      <c r="G196">
        <v>237.9</v>
      </c>
      <c r="H196">
        <v>2</v>
      </c>
      <c r="I196">
        <v>0.28000000000000003</v>
      </c>
      <c r="J196">
        <v>19.82</v>
      </c>
      <c r="K196" t="s">
        <v>1217</v>
      </c>
      <c r="L196" t="s">
        <v>1218</v>
      </c>
      <c r="M196" t="s">
        <v>1232</v>
      </c>
      <c r="N196" t="s">
        <v>1235</v>
      </c>
      <c r="O196" s="3">
        <v>45026</v>
      </c>
      <c r="P196" s="3">
        <v>45033</v>
      </c>
      <c r="Q196">
        <v>2023</v>
      </c>
      <c r="R196">
        <v>6</v>
      </c>
      <c r="S196">
        <f t="shared" ref="S196:S259" si="6">P196-O196</f>
        <v>7</v>
      </c>
    </row>
    <row r="197" spans="3:19" x14ac:dyDescent="0.25">
      <c r="C197" s="1">
        <f t="shared" si="5"/>
        <v>195</v>
      </c>
      <c r="D197" t="s">
        <v>210</v>
      </c>
      <c r="E197" t="s">
        <v>1204</v>
      </c>
      <c r="F197" t="s">
        <v>1209</v>
      </c>
      <c r="G197">
        <v>118.29</v>
      </c>
      <c r="H197">
        <v>9</v>
      </c>
      <c r="I197">
        <v>0.43</v>
      </c>
      <c r="J197">
        <v>9.73</v>
      </c>
      <c r="K197" t="s">
        <v>1217</v>
      </c>
      <c r="L197" t="s">
        <v>1220</v>
      </c>
      <c r="M197" t="s">
        <v>1232</v>
      </c>
      <c r="N197" t="s">
        <v>1235</v>
      </c>
      <c r="O197" s="3">
        <v>44829</v>
      </c>
      <c r="P197" s="3">
        <v>44838</v>
      </c>
      <c r="Q197">
        <v>2022</v>
      </c>
      <c r="R197">
        <v>10</v>
      </c>
      <c r="S197">
        <f t="shared" si="6"/>
        <v>9</v>
      </c>
    </row>
    <row r="198" spans="3:19" x14ac:dyDescent="0.25">
      <c r="C198" s="1">
        <f t="shared" si="5"/>
        <v>196</v>
      </c>
      <c r="D198" t="s">
        <v>211</v>
      </c>
      <c r="E198" t="s">
        <v>1203</v>
      </c>
      <c r="F198" t="s">
        <v>1207</v>
      </c>
      <c r="G198">
        <v>10.119999999999999</v>
      </c>
      <c r="H198">
        <v>3</v>
      </c>
      <c r="I198">
        <v>0.06</v>
      </c>
      <c r="J198">
        <v>-1150</v>
      </c>
      <c r="K198" t="s">
        <v>1215</v>
      </c>
      <c r="L198" t="s">
        <v>1220</v>
      </c>
      <c r="M198" t="s">
        <v>1228</v>
      </c>
      <c r="N198" t="s">
        <v>1234</v>
      </c>
      <c r="O198" s="3">
        <v>45323</v>
      </c>
      <c r="P198" s="3">
        <v>45330</v>
      </c>
      <c r="Q198">
        <v>2024</v>
      </c>
      <c r="R198">
        <v>7</v>
      </c>
      <c r="S198">
        <f t="shared" si="6"/>
        <v>7</v>
      </c>
    </row>
    <row r="199" spans="3:19" x14ac:dyDescent="0.25">
      <c r="C199" s="1">
        <f t="shared" si="5"/>
        <v>197</v>
      </c>
      <c r="D199" t="s">
        <v>212</v>
      </c>
      <c r="E199" t="s">
        <v>1203</v>
      </c>
      <c r="F199" t="s">
        <v>1209</v>
      </c>
      <c r="G199">
        <v>176.56</v>
      </c>
      <c r="H199">
        <v>4</v>
      </c>
      <c r="I199">
        <v>0.28999999999999998</v>
      </c>
      <c r="J199">
        <v>16.62</v>
      </c>
      <c r="K199" t="s">
        <v>1215</v>
      </c>
      <c r="L199" t="s">
        <v>1218</v>
      </c>
      <c r="M199" t="s">
        <v>1223</v>
      </c>
      <c r="N199" t="s">
        <v>1234</v>
      </c>
      <c r="O199" s="3">
        <v>44578</v>
      </c>
      <c r="P199" s="3">
        <v>44583</v>
      </c>
      <c r="Q199">
        <v>2022</v>
      </c>
      <c r="R199">
        <v>1</v>
      </c>
      <c r="S199">
        <f t="shared" si="6"/>
        <v>5</v>
      </c>
    </row>
    <row r="200" spans="3:19" x14ac:dyDescent="0.25">
      <c r="C200" s="1">
        <f t="shared" si="5"/>
        <v>198</v>
      </c>
      <c r="D200" t="s">
        <v>213</v>
      </c>
      <c r="E200" t="s">
        <v>1203</v>
      </c>
      <c r="F200" t="s">
        <v>1213</v>
      </c>
      <c r="G200">
        <v>91.92</v>
      </c>
      <c r="H200">
        <v>7</v>
      </c>
      <c r="I200">
        <v>0.04</v>
      </c>
      <c r="J200">
        <v>24.05</v>
      </c>
      <c r="K200" t="s">
        <v>1217</v>
      </c>
      <c r="L200" t="s">
        <v>1218</v>
      </c>
      <c r="M200" t="s">
        <v>1232</v>
      </c>
      <c r="N200" t="s">
        <v>1235</v>
      </c>
      <c r="O200" s="3">
        <v>45551</v>
      </c>
      <c r="P200" s="3">
        <v>45558</v>
      </c>
      <c r="Q200">
        <v>2024</v>
      </c>
      <c r="R200">
        <v>6</v>
      </c>
      <c r="S200">
        <f t="shared" si="6"/>
        <v>7</v>
      </c>
    </row>
    <row r="201" spans="3:19" x14ac:dyDescent="0.25">
      <c r="C201" s="1">
        <f t="shared" ref="C201:C264" si="7">C200+1</f>
        <v>199</v>
      </c>
      <c r="D201" t="s">
        <v>214</v>
      </c>
      <c r="E201" t="s">
        <v>1203</v>
      </c>
      <c r="F201" t="s">
        <v>1211</v>
      </c>
      <c r="G201">
        <v>322.56</v>
      </c>
      <c r="H201">
        <v>1</v>
      </c>
      <c r="I201">
        <v>0.01</v>
      </c>
      <c r="J201">
        <v>59.47</v>
      </c>
      <c r="K201" t="s">
        <v>1215</v>
      </c>
      <c r="L201" t="s">
        <v>1218</v>
      </c>
      <c r="M201" t="s">
        <v>1222</v>
      </c>
      <c r="N201" t="s">
        <v>1234</v>
      </c>
      <c r="O201" s="3">
        <v>45331</v>
      </c>
      <c r="P201" s="3">
        <v>45333</v>
      </c>
      <c r="Q201">
        <v>2024</v>
      </c>
      <c r="R201">
        <v>10</v>
      </c>
      <c r="S201">
        <f t="shared" si="6"/>
        <v>2</v>
      </c>
    </row>
    <row r="202" spans="3:19" x14ac:dyDescent="0.25">
      <c r="C202" s="1">
        <f t="shared" si="7"/>
        <v>200</v>
      </c>
      <c r="D202" t="s">
        <v>215</v>
      </c>
      <c r="E202" t="s">
        <v>1204</v>
      </c>
      <c r="F202" t="s">
        <v>1209</v>
      </c>
      <c r="G202">
        <v>313.33999999999997</v>
      </c>
      <c r="H202">
        <v>5</v>
      </c>
      <c r="I202">
        <v>0.06</v>
      </c>
      <c r="J202">
        <v>29.39</v>
      </c>
      <c r="K202" t="s">
        <v>1216</v>
      </c>
      <c r="L202" t="s">
        <v>1219</v>
      </c>
      <c r="M202" t="s">
        <v>1228</v>
      </c>
      <c r="N202" t="s">
        <v>1234</v>
      </c>
      <c r="O202" s="3">
        <v>45235</v>
      </c>
      <c r="P202" s="3">
        <v>45241</v>
      </c>
      <c r="Q202">
        <v>2023</v>
      </c>
      <c r="R202">
        <v>4</v>
      </c>
      <c r="S202">
        <f t="shared" si="6"/>
        <v>6</v>
      </c>
    </row>
    <row r="203" spans="3:19" x14ac:dyDescent="0.25">
      <c r="C203" s="1">
        <f t="shared" si="7"/>
        <v>201</v>
      </c>
      <c r="D203" t="s">
        <v>216</v>
      </c>
      <c r="E203" t="s">
        <v>1204</v>
      </c>
      <c r="F203" t="s">
        <v>1212</v>
      </c>
      <c r="G203">
        <v>213.67</v>
      </c>
      <c r="H203">
        <v>10</v>
      </c>
      <c r="I203">
        <v>0.06</v>
      </c>
      <c r="J203">
        <v>34.26</v>
      </c>
      <c r="K203" t="s">
        <v>1216</v>
      </c>
      <c r="L203" t="s">
        <v>1220</v>
      </c>
      <c r="M203" t="s">
        <v>1231</v>
      </c>
      <c r="N203" t="s">
        <v>1236</v>
      </c>
      <c r="O203" s="3">
        <v>45155</v>
      </c>
      <c r="P203" s="3">
        <v>45159</v>
      </c>
      <c r="Q203">
        <v>2023</v>
      </c>
      <c r="R203">
        <v>6</v>
      </c>
      <c r="S203">
        <f t="shared" si="6"/>
        <v>4</v>
      </c>
    </row>
    <row r="204" spans="3:19" x14ac:dyDescent="0.25">
      <c r="C204" s="1">
        <f t="shared" si="7"/>
        <v>202</v>
      </c>
      <c r="D204" t="s">
        <v>217</v>
      </c>
      <c r="E204" t="s">
        <v>1203</v>
      </c>
      <c r="F204" t="s">
        <v>1206</v>
      </c>
      <c r="G204">
        <v>461.34</v>
      </c>
      <c r="H204">
        <v>5</v>
      </c>
      <c r="I204">
        <v>0.46</v>
      </c>
      <c r="J204">
        <v>42.53</v>
      </c>
      <c r="K204" t="s">
        <v>1216</v>
      </c>
      <c r="L204" t="s">
        <v>1218</v>
      </c>
      <c r="M204" t="s">
        <v>1223</v>
      </c>
      <c r="N204" t="s">
        <v>1234</v>
      </c>
      <c r="O204" s="3">
        <v>45430</v>
      </c>
      <c r="P204" s="3">
        <v>45436</v>
      </c>
      <c r="Q204">
        <v>2024</v>
      </c>
      <c r="R204">
        <v>12</v>
      </c>
      <c r="S204">
        <f t="shared" si="6"/>
        <v>6</v>
      </c>
    </row>
    <row r="205" spans="3:19" x14ac:dyDescent="0.25">
      <c r="C205" s="1">
        <f t="shared" si="7"/>
        <v>203</v>
      </c>
      <c r="D205" t="s">
        <v>218</v>
      </c>
      <c r="E205" t="s">
        <v>1202</v>
      </c>
      <c r="F205" t="s">
        <v>1206</v>
      </c>
      <c r="G205">
        <v>487.6</v>
      </c>
      <c r="H205">
        <v>5</v>
      </c>
      <c r="I205">
        <v>0.15</v>
      </c>
      <c r="J205">
        <v>107.69</v>
      </c>
      <c r="K205" t="s">
        <v>1215</v>
      </c>
      <c r="L205" t="s">
        <v>1221</v>
      </c>
      <c r="M205" t="s">
        <v>1231</v>
      </c>
      <c r="N205" t="s">
        <v>1236</v>
      </c>
      <c r="O205" s="3">
        <v>44762</v>
      </c>
      <c r="P205" s="3">
        <v>44767</v>
      </c>
      <c r="Q205">
        <v>2022</v>
      </c>
      <c r="R205">
        <v>3</v>
      </c>
      <c r="S205">
        <f t="shared" si="6"/>
        <v>5</v>
      </c>
    </row>
    <row r="206" spans="3:19" x14ac:dyDescent="0.25">
      <c r="C206" s="1">
        <f t="shared" si="7"/>
        <v>204</v>
      </c>
      <c r="D206" t="s">
        <v>219</v>
      </c>
      <c r="E206" t="s">
        <v>1201</v>
      </c>
      <c r="F206" t="s">
        <v>1209</v>
      </c>
      <c r="G206">
        <v>429.5</v>
      </c>
      <c r="H206">
        <v>2</v>
      </c>
      <c r="I206">
        <v>0.49</v>
      </c>
      <c r="J206">
        <v>43.19</v>
      </c>
      <c r="K206" t="s">
        <v>1215</v>
      </c>
      <c r="L206" t="s">
        <v>1221</v>
      </c>
      <c r="M206" t="s">
        <v>1230</v>
      </c>
      <c r="N206" t="s">
        <v>1236</v>
      </c>
      <c r="O206" s="3">
        <v>45355</v>
      </c>
      <c r="P206" s="3">
        <v>45360</v>
      </c>
      <c r="Q206">
        <v>2024</v>
      </c>
      <c r="R206">
        <v>11</v>
      </c>
      <c r="S206">
        <f t="shared" si="6"/>
        <v>5</v>
      </c>
    </row>
    <row r="207" spans="3:19" x14ac:dyDescent="0.25">
      <c r="C207" s="1">
        <f t="shared" si="7"/>
        <v>205</v>
      </c>
      <c r="D207" t="s">
        <v>220</v>
      </c>
      <c r="E207" t="s">
        <v>1202</v>
      </c>
      <c r="F207" t="s">
        <v>1206</v>
      </c>
      <c r="G207">
        <v>371.73</v>
      </c>
      <c r="H207">
        <v>3</v>
      </c>
      <c r="I207">
        <v>0.14000000000000001</v>
      </c>
      <c r="J207">
        <v>34.770000000000003</v>
      </c>
      <c r="K207" t="s">
        <v>1215</v>
      </c>
      <c r="L207" t="s">
        <v>1219</v>
      </c>
      <c r="M207" t="s">
        <v>1224</v>
      </c>
      <c r="N207" t="s">
        <v>1235</v>
      </c>
      <c r="O207" s="3">
        <v>44733</v>
      </c>
      <c r="P207" s="3">
        <v>44742</v>
      </c>
      <c r="Q207">
        <v>2022</v>
      </c>
      <c r="R207">
        <v>8</v>
      </c>
      <c r="S207">
        <f t="shared" si="6"/>
        <v>9</v>
      </c>
    </row>
    <row r="208" spans="3:19" x14ac:dyDescent="0.25">
      <c r="C208" s="1">
        <f t="shared" si="7"/>
        <v>206</v>
      </c>
      <c r="D208" t="s">
        <v>221</v>
      </c>
      <c r="E208" t="s">
        <v>1204</v>
      </c>
      <c r="F208" t="s">
        <v>1214</v>
      </c>
      <c r="G208">
        <v>487.3</v>
      </c>
      <c r="H208">
        <v>6</v>
      </c>
      <c r="I208">
        <v>0.01</v>
      </c>
      <c r="J208">
        <v>46.7</v>
      </c>
      <c r="K208" t="s">
        <v>1216</v>
      </c>
      <c r="L208" t="s">
        <v>1218</v>
      </c>
      <c r="M208" t="s">
        <v>1232</v>
      </c>
      <c r="N208" t="s">
        <v>1235</v>
      </c>
      <c r="O208" s="3">
        <v>45259</v>
      </c>
      <c r="P208" s="3">
        <v>45265</v>
      </c>
      <c r="Q208">
        <v>2023</v>
      </c>
      <c r="R208">
        <v>8</v>
      </c>
      <c r="S208">
        <f t="shared" si="6"/>
        <v>6</v>
      </c>
    </row>
    <row r="209" spans="3:19" x14ac:dyDescent="0.25">
      <c r="C209" s="1">
        <f t="shared" si="7"/>
        <v>207</v>
      </c>
      <c r="D209" t="s">
        <v>222</v>
      </c>
      <c r="E209" t="s">
        <v>1204</v>
      </c>
      <c r="F209" t="s">
        <v>1205</v>
      </c>
      <c r="G209">
        <v>236.02</v>
      </c>
      <c r="H209">
        <v>8</v>
      </c>
      <c r="I209">
        <v>0.46</v>
      </c>
      <c r="J209">
        <v>37.49</v>
      </c>
      <c r="K209" t="s">
        <v>1217</v>
      </c>
      <c r="L209" t="s">
        <v>1218</v>
      </c>
      <c r="M209" t="s">
        <v>1223</v>
      </c>
      <c r="N209" t="s">
        <v>1234</v>
      </c>
      <c r="O209" s="3">
        <v>45061</v>
      </c>
      <c r="P209" s="3">
        <v>45064</v>
      </c>
      <c r="Q209">
        <v>2023</v>
      </c>
      <c r="R209">
        <v>7</v>
      </c>
      <c r="S209">
        <f t="shared" si="6"/>
        <v>3</v>
      </c>
    </row>
    <row r="210" spans="3:19" x14ac:dyDescent="0.25">
      <c r="C210" s="1">
        <f t="shared" si="7"/>
        <v>208</v>
      </c>
      <c r="D210" t="s">
        <v>223</v>
      </c>
      <c r="E210" t="s">
        <v>1204</v>
      </c>
      <c r="F210" t="s">
        <v>1214</v>
      </c>
      <c r="G210">
        <v>151.93</v>
      </c>
      <c r="H210">
        <v>3</v>
      </c>
      <c r="I210">
        <v>0.08</v>
      </c>
      <c r="J210">
        <v>25.87</v>
      </c>
      <c r="K210" t="s">
        <v>1215</v>
      </c>
      <c r="L210" t="s">
        <v>1221</v>
      </c>
      <c r="M210" t="s">
        <v>1231</v>
      </c>
      <c r="N210" t="s">
        <v>1236</v>
      </c>
      <c r="O210" s="3">
        <v>45070</v>
      </c>
      <c r="P210" s="3">
        <v>45074</v>
      </c>
      <c r="Q210">
        <v>2023</v>
      </c>
      <c r="R210">
        <v>8</v>
      </c>
      <c r="S210">
        <f t="shared" si="6"/>
        <v>4</v>
      </c>
    </row>
    <row r="211" spans="3:19" x14ac:dyDescent="0.25">
      <c r="C211" s="1">
        <f t="shared" si="7"/>
        <v>209</v>
      </c>
      <c r="D211" t="s">
        <v>224</v>
      </c>
      <c r="E211" t="s">
        <v>1201</v>
      </c>
      <c r="F211" t="s">
        <v>1214</v>
      </c>
      <c r="G211">
        <v>7</v>
      </c>
      <c r="H211">
        <v>3</v>
      </c>
      <c r="I211">
        <v>0.15</v>
      </c>
      <c r="J211">
        <v>1.78</v>
      </c>
      <c r="K211" t="s">
        <v>1215</v>
      </c>
      <c r="L211" t="s">
        <v>1220</v>
      </c>
      <c r="M211" t="s">
        <v>1228</v>
      </c>
      <c r="N211" t="s">
        <v>1234</v>
      </c>
      <c r="O211" s="3">
        <v>44568</v>
      </c>
      <c r="P211" s="3">
        <v>44574</v>
      </c>
      <c r="Q211">
        <v>2022</v>
      </c>
      <c r="R211">
        <v>8</v>
      </c>
      <c r="S211">
        <f t="shared" si="6"/>
        <v>6</v>
      </c>
    </row>
    <row r="212" spans="3:19" x14ac:dyDescent="0.25">
      <c r="C212" s="1">
        <f t="shared" si="7"/>
        <v>210</v>
      </c>
      <c r="D212" t="s">
        <v>225</v>
      </c>
      <c r="E212" t="s">
        <v>1202</v>
      </c>
      <c r="F212" t="s">
        <v>1209</v>
      </c>
      <c r="G212">
        <v>441</v>
      </c>
      <c r="H212">
        <v>4</v>
      </c>
      <c r="I212">
        <v>0.1</v>
      </c>
      <c r="J212">
        <v>53.38</v>
      </c>
      <c r="K212" t="s">
        <v>1216</v>
      </c>
      <c r="L212" t="s">
        <v>1219</v>
      </c>
      <c r="M212" t="s">
        <v>1224</v>
      </c>
      <c r="N212" t="s">
        <v>1235</v>
      </c>
      <c r="O212" s="3">
        <v>45283</v>
      </c>
      <c r="P212" s="3">
        <v>45291</v>
      </c>
      <c r="Q212">
        <v>2023</v>
      </c>
      <c r="R212">
        <v>5</v>
      </c>
      <c r="S212">
        <f t="shared" si="6"/>
        <v>8</v>
      </c>
    </row>
    <row r="213" spans="3:19" x14ac:dyDescent="0.25">
      <c r="C213" s="1">
        <f t="shared" si="7"/>
        <v>211</v>
      </c>
      <c r="D213" t="s">
        <v>226</v>
      </c>
      <c r="E213" t="s">
        <v>1202</v>
      </c>
      <c r="F213" t="s">
        <v>1214</v>
      </c>
      <c r="G213">
        <v>499.94</v>
      </c>
      <c r="H213">
        <v>9</v>
      </c>
      <c r="I213">
        <v>0.46</v>
      </c>
      <c r="J213">
        <v>31.02</v>
      </c>
      <c r="K213" t="s">
        <v>1215</v>
      </c>
      <c r="L213" t="s">
        <v>1218</v>
      </c>
      <c r="M213" t="s">
        <v>1222</v>
      </c>
      <c r="N213" t="s">
        <v>1234</v>
      </c>
      <c r="O213" s="3">
        <v>45240</v>
      </c>
      <c r="P213" s="3">
        <v>45242</v>
      </c>
      <c r="Q213">
        <v>2023</v>
      </c>
      <c r="R213">
        <v>12</v>
      </c>
      <c r="S213">
        <f t="shared" si="6"/>
        <v>2</v>
      </c>
    </row>
    <row r="214" spans="3:19" x14ac:dyDescent="0.25">
      <c r="C214" s="1">
        <f t="shared" si="7"/>
        <v>212</v>
      </c>
      <c r="D214" t="s">
        <v>227</v>
      </c>
      <c r="E214" t="s">
        <v>1204</v>
      </c>
      <c r="F214" t="s">
        <v>1206</v>
      </c>
      <c r="G214">
        <v>233.94</v>
      </c>
      <c r="H214">
        <v>7</v>
      </c>
      <c r="I214">
        <v>0.47</v>
      </c>
      <c r="J214">
        <v>28.92</v>
      </c>
      <c r="K214" t="s">
        <v>1217</v>
      </c>
      <c r="L214" t="s">
        <v>1218</v>
      </c>
      <c r="M214" t="s">
        <v>1229</v>
      </c>
      <c r="N214" t="s">
        <v>1234</v>
      </c>
      <c r="O214" s="3">
        <v>45583</v>
      </c>
      <c r="P214" s="3">
        <v>45593</v>
      </c>
      <c r="Q214">
        <v>2024</v>
      </c>
      <c r="R214">
        <v>8</v>
      </c>
      <c r="S214">
        <f t="shared" si="6"/>
        <v>10</v>
      </c>
    </row>
    <row r="215" spans="3:19" x14ac:dyDescent="0.25">
      <c r="C215" s="1">
        <f t="shared" si="7"/>
        <v>213</v>
      </c>
      <c r="D215" t="s">
        <v>228</v>
      </c>
      <c r="E215" t="s">
        <v>1201</v>
      </c>
      <c r="F215" t="s">
        <v>1213</v>
      </c>
      <c r="G215">
        <v>442.07</v>
      </c>
      <c r="H215">
        <v>2</v>
      </c>
      <c r="I215">
        <v>0.34</v>
      </c>
      <c r="J215">
        <v>43.89</v>
      </c>
      <c r="K215" t="s">
        <v>1216</v>
      </c>
      <c r="L215" t="s">
        <v>1221</v>
      </c>
      <c r="M215" t="s">
        <v>1232</v>
      </c>
      <c r="N215" t="s">
        <v>1235</v>
      </c>
      <c r="O215" s="3">
        <v>45199</v>
      </c>
      <c r="P215" s="3">
        <v>45204</v>
      </c>
      <c r="Q215">
        <v>2023</v>
      </c>
      <c r="R215">
        <v>5</v>
      </c>
      <c r="S215">
        <f t="shared" si="6"/>
        <v>5</v>
      </c>
    </row>
    <row r="216" spans="3:19" x14ac:dyDescent="0.25">
      <c r="C216" s="1">
        <f t="shared" si="7"/>
        <v>214</v>
      </c>
      <c r="D216" t="s">
        <v>229</v>
      </c>
      <c r="E216" t="s">
        <v>1201</v>
      </c>
      <c r="F216" t="s">
        <v>1205</v>
      </c>
      <c r="G216">
        <v>128.78</v>
      </c>
      <c r="H216">
        <v>4</v>
      </c>
      <c r="I216">
        <v>0.09</v>
      </c>
      <c r="J216">
        <v>12.32</v>
      </c>
      <c r="K216" t="s">
        <v>1216</v>
      </c>
      <c r="L216" t="s">
        <v>1218</v>
      </c>
      <c r="M216" t="s">
        <v>1224</v>
      </c>
      <c r="N216" t="s">
        <v>1235</v>
      </c>
      <c r="O216" s="3">
        <v>45603</v>
      </c>
      <c r="P216" s="3">
        <v>45604</v>
      </c>
      <c r="Q216">
        <v>2024</v>
      </c>
      <c r="R216">
        <v>4</v>
      </c>
      <c r="S216">
        <f t="shared" si="6"/>
        <v>1</v>
      </c>
    </row>
    <row r="217" spans="3:19" x14ac:dyDescent="0.25">
      <c r="C217" s="1">
        <f t="shared" si="7"/>
        <v>215</v>
      </c>
      <c r="D217" t="s">
        <v>230</v>
      </c>
      <c r="E217" t="s">
        <v>1204</v>
      </c>
      <c r="F217" t="s">
        <v>1211</v>
      </c>
      <c r="G217">
        <v>259.55</v>
      </c>
      <c r="H217">
        <v>2</v>
      </c>
      <c r="I217">
        <v>0.44</v>
      </c>
      <c r="J217">
        <v>42.66</v>
      </c>
      <c r="K217" t="s">
        <v>1215</v>
      </c>
      <c r="L217" t="s">
        <v>1220</v>
      </c>
      <c r="M217" t="s">
        <v>1232</v>
      </c>
      <c r="N217" t="s">
        <v>1235</v>
      </c>
      <c r="O217" s="3">
        <v>45628</v>
      </c>
      <c r="P217" s="3">
        <v>45629</v>
      </c>
      <c r="Q217">
        <v>2024</v>
      </c>
      <c r="R217">
        <v>7</v>
      </c>
      <c r="S217">
        <f t="shared" si="6"/>
        <v>1</v>
      </c>
    </row>
    <row r="218" spans="3:19" x14ac:dyDescent="0.25">
      <c r="C218" s="1">
        <f t="shared" si="7"/>
        <v>216</v>
      </c>
      <c r="D218" t="s">
        <v>231</v>
      </c>
      <c r="E218" t="s">
        <v>1202</v>
      </c>
      <c r="F218" t="s">
        <v>1211</v>
      </c>
      <c r="G218">
        <v>350.08</v>
      </c>
      <c r="H218">
        <v>2</v>
      </c>
      <c r="I218">
        <v>0.23</v>
      </c>
      <c r="J218">
        <v>33.92</v>
      </c>
      <c r="K218" t="s">
        <v>1215</v>
      </c>
      <c r="L218" t="s">
        <v>1221</v>
      </c>
      <c r="M218" t="s">
        <v>1229</v>
      </c>
      <c r="N218" t="s">
        <v>1234</v>
      </c>
      <c r="O218" s="3">
        <v>45550</v>
      </c>
      <c r="P218" s="3">
        <v>45554</v>
      </c>
      <c r="Q218">
        <v>2024</v>
      </c>
      <c r="R218">
        <v>11</v>
      </c>
      <c r="S218">
        <f t="shared" si="6"/>
        <v>4</v>
      </c>
    </row>
    <row r="219" spans="3:19" x14ac:dyDescent="0.25">
      <c r="C219" s="1">
        <f t="shared" si="7"/>
        <v>217</v>
      </c>
      <c r="D219" t="s">
        <v>232</v>
      </c>
      <c r="E219" t="s">
        <v>1202</v>
      </c>
      <c r="F219" t="s">
        <v>1208</v>
      </c>
      <c r="G219">
        <v>382.76</v>
      </c>
      <c r="H219">
        <v>9</v>
      </c>
      <c r="I219">
        <v>0.46</v>
      </c>
      <c r="J219">
        <v>39.130000000000003</v>
      </c>
      <c r="K219" t="s">
        <v>1215</v>
      </c>
      <c r="L219" t="s">
        <v>1218</v>
      </c>
      <c r="M219" t="s">
        <v>1232</v>
      </c>
      <c r="N219" t="s">
        <v>1235</v>
      </c>
      <c r="O219" s="3">
        <v>45072</v>
      </c>
      <c r="P219" s="3">
        <v>45077</v>
      </c>
      <c r="Q219">
        <v>2023</v>
      </c>
      <c r="R219">
        <v>9</v>
      </c>
      <c r="S219">
        <f t="shared" si="6"/>
        <v>5</v>
      </c>
    </row>
    <row r="220" spans="3:19" x14ac:dyDescent="0.25">
      <c r="C220" s="1">
        <f t="shared" si="7"/>
        <v>218</v>
      </c>
      <c r="D220" t="s">
        <v>233</v>
      </c>
      <c r="E220" t="s">
        <v>1201</v>
      </c>
      <c r="F220" t="s">
        <v>1212</v>
      </c>
      <c r="G220">
        <v>418.26</v>
      </c>
      <c r="H220">
        <v>6</v>
      </c>
      <c r="I220">
        <v>0.48</v>
      </c>
      <c r="J220">
        <v>19.14</v>
      </c>
      <c r="K220" t="s">
        <v>1215</v>
      </c>
      <c r="L220" t="s">
        <v>1221</v>
      </c>
      <c r="M220" t="s">
        <v>1228</v>
      </c>
      <c r="N220" t="s">
        <v>1234</v>
      </c>
      <c r="O220" s="3">
        <v>45460</v>
      </c>
      <c r="P220" s="3">
        <v>45468</v>
      </c>
      <c r="Q220">
        <v>2024</v>
      </c>
      <c r="R220">
        <v>6</v>
      </c>
      <c r="S220">
        <f t="shared" si="6"/>
        <v>8</v>
      </c>
    </row>
    <row r="221" spans="3:19" x14ac:dyDescent="0.25">
      <c r="C221" s="1">
        <f t="shared" si="7"/>
        <v>219</v>
      </c>
      <c r="D221" t="s">
        <v>234</v>
      </c>
      <c r="E221" t="s">
        <v>1202</v>
      </c>
      <c r="F221" t="s">
        <v>1205</v>
      </c>
      <c r="G221">
        <v>440.62</v>
      </c>
      <c r="H221">
        <v>6</v>
      </c>
      <c r="I221">
        <v>0.33</v>
      </c>
      <c r="J221">
        <v>36.770000000000003</v>
      </c>
      <c r="K221" t="s">
        <v>1217</v>
      </c>
      <c r="L221" t="s">
        <v>1220</v>
      </c>
      <c r="M221" t="s">
        <v>1228</v>
      </c>
      <c r="N221" t="s">
        <v>1234</v>
      </c>
      <c r="O221" s="3">
        <v>44800</v>
      </c>
      <c r="P221" s="3">
        <v>44810</v>
      </c>
      <c r="Q221">
        <v>2022</v>
      </c>
      <c r="R221">
        <v>1</v>
      </c>
      <c r="S221">
        <f t="shared" si="6"/>
        <v>10</v>
      </c>
    </row>
    <row r="222" spans="3:19" x14ac:dyDescent="0.25">
      <c r="C222" s="1">
        <f t="shared" si="7"/>
        <v>220</v>
      </c>
      <c r="D222" t="s">
        <v>235</v>
      </c>
      <c r="E222" t="s">
        <v>1203</v>
      </c>
      <c r="F222" t="s">
        <v>1213</v>
      </c>
      <c r="G222">
        <v>165.55</v>
      </c>
      <c r="H222">
        <v>10</v>
      </c>
      <c r="I222">
        <v>0.28000000000000003</v>
      </c>
      <c r="J222">
        <v>7.89</v>
      </c>
      <c r="K222" t="s">
        <v>1216</v>
      </c>
      <c r="L222" t="s">
        <v>1219</v>
      </c>
      <c r="M222" t="s">
        <v>1226</v>
      </c>
      <c r="N222" t="s">
        <v>1235</v>
      </c>
      <c r="O222" s="3">
        <v>44605</v>
      </c>
      <c r="P222" s="3">
        <v>44608</v>
      </c>
      <c r="Q222">
        <v>2022</v>
      </c>
      <c r="R222">
        <v>8</v>
      </c>
      <c r="S222">
        <f t="shared" si="6"/>
        <v>3</v>
      </c>
    </row>
    <row r="223" spans="3:19" x14ac:dyDescent="0.25">
      <c r="C223" s="1">
        <f t="shared" si="7"/>
        <v>221</v>
      </c>
      <c r="D223" t="s">
        <v>236</v>
      </c>
      <c r="E223" t="s">
        <v>1202</v>
      </c>
      <c r="F223" t="s">
        <v>1209</v>
      </c>
      <c r="G223">
        <v>347.3</v>
      </c>
      <c r="H223">
        <v>1</v>
      </c>
      <c r="I223">
        <v>0.22</v>
      </c>
      <c r="J223">
        <v>15.82</v>
      </c>
      <c r="K223" t="s">
        <v>1217</v>
      </c>
      <c r="L223" t="s">
        <v>1221</v>
      </c>
      <c r="M223" t="s">
        <v>1225</v>
      </c>
      <c r="N223" t="s">
        <v>1236</v>
      </c>
      <c r="O223" s="3">
        <v>44902</v>
      </c>
      <c r="P223" s="3">
        <v>44904</v>
      </c>
      <c r="Q223">
        <v>2022</v>
      </c>
      <c r="R223">
        <v>1</v>
      </c>
      <c r="S223">
        <f t="shared" si="6"/>
        <v>2</v>
      </c>
    </row>
    <row r="224" spans="3:19" x14ac:dyDescent="0.25">
      <c r="C224" s="1">
        <f t="shared" si="7"/>
        <v>222</v>
      </c>
      <c r="D224" t="s">
        <v>237</v>
      </c>
      <c r="E224" t="s">
        <v>1202</v>
      </c>
      <c r="F224" t="s">
        <v>1213</v>
      </c>
      <c r="G224">
        <v>162.76</v>
      </c>
      <c r="H224">
        <v>5</v>
      </c>
      <c r="I224">
        <v>0.06</v>
      </c>
      <c r="J224">
        <v>45.41</v>
      </c>
      <c r="K224" t="s">
        <v>1215</v>
      </c>
      <c r="L224" t="s">
        <v>1219</v>
      </c>
      <c r="M224" t="s">
        <v>1228</v>
      </c>
      <c r="N224" t="s">
        <v>1234</v>
      </c>
      <c r="O224" s="3">
        <v>45556</v>
      </c>
      <c r="P224" s="3">
        <v>45562</v>
      </c>
      <c r="Q224">
        <v>2024</v>
      </c>
      <c r="R224">
        <v>8</v>
      </c>
      <c r="S224">
        <f t="shared" si="6"/>
        <v>6</v>
      </c>
    </row>
    <row r="225" spans="3:19" x14ac:dyDescent="0.25">
      <c r="C225" s="1">
        <f t="shared" si="7"/>
        <v>223</v>
      </c>
      <c r="D225" t="s">
        <v>238</v>
      </c>
      <c r="E225" t="s">
        <v>1201</v>
      </c>
      <c r="F225" t="s">
        <v>1205</v>
      </c>
      <c r="G225">
        <v>74.010000000000005</v>
      </c>
      <c r="H225">
        <v>5</v>
      </c>
      <c r="I225">
        <v>0.39</v>
      </c>
      <c r="J225">
        <v>3.95</v>
      </c>
      <c r="K225" t="s">
        <v>1216</v>
      </c>
      <c r="L225" t="s">
        <v>1221</v>
      </c>
      <c r="M225" t="s">
        <v>1230</v>
      </c>
      <c r="N225" t="s">
        <v>1236</v>
      </c>
      <c r="O225" s="3">
        <v>44793</v>
      </c>
      <c r="P225" s="3">
        <v>44799</v>
      </c>
      <c r="Q225">
        <v>2022</v>
      </c>
      <c r="R225">
        <v>2</v>
      </c>
      <c r="S225">
        <f t="shared" si="6"/>
        <v>6</v>
      </c>
    </row>
    <row r="226" spans="3:19" x14ac:dyDescent="0.25">
      <c r="C226" s="1">
        <f t="shared" si="7"/>
        <v>224</v>
      </c>
      <c r="D226" t="s">
        <v>239</v>
      </c>
      <c r="E226" t="s">
        <v>1204</v>
      </c>
      <c r="F226" t="s">
        <v>1205</v>
      </c>
      <c r="G226">
        <v>400.67</v>
      </c>
      <c r="H226">
        <v>4</v>
      </c>
      <c r="I226">
        <v>0.24</v>
      </c>
      <c r="J226">
        <v>37.28</v>
      </c>
      <c r="K226" t="s">
        <v>1215</v>
      </c>
      <c r="L226" t="s">
        <v>1220</v>
      </c>
      <c r="M226" t="s">
        <v>1225</v>
      </c>
      <c r="N226" t="s">
        <v>1236</v>
      </c>
      <c r="O226" s="3">
        <v>45386</v>
      </c>
      <c r="P226" s="3">
        <v>45387</v>
      </c>
      <c r="Q226">
        <v>2024</v>
      </c>
      <c r="R226">
        <v>12</v>
      </c>
      <c r="S226">
        <f t="shared" si="6"/>
        <v>1</v>
      </c>
    </row>
    <row r="227" spans="3:19" x14ac:dyDescent="0.25">
      <c r="C227" s="1">
        <f t="shared" si="7"/>
        <v>225</v>
      </c>
      <c r="D227" t="s">
        <v>240</v>
      </c>
      <c r="E227" t="s">
        <v>1204</v>
      </c>
      <c r="F227" t="s">
        <v>1205</v>
      </c>
      <c r="G227">
        <v>456.29</v>
      </c>
      <c r="H227">
        <v>9</v>
      </c>
      <c r="I227">
        <v>0.01</v>
      </c>
      <c r="J227">
        <v>50</v>
      </c>
      <c r="K227" t="s">
        <v>1217</v>
      </c>
      <c r="L227" t="s">
        <v>1221</v>
      </c>
      <c r="M227" t="s">
        <v>1230</v>
      </c>
      <c r="N227" t="s">
        <v>1236</v>
      </c>
      <c r="O227" s="3">
        <v>45279</v>
      </c>
      <c r="P227" s="3">
        <v>45286</v>
      </c>
      <c r="Q227">
        <v>2023</v>
      </c>
      <c r="R227">
        <v>10</v>
      </c>
      <c r="S227">
        <f t="shared" si="6"/>
        <v>7</v>
      </c>
    </row>
    <row r="228" spans="3:19" x14ac:dyDescent="0.25">
      <c r="C228" s="1">
        <f t="shared" si="7"/>
        <v>226</v>
      </c>
      <c r="D228" t="s">
        <v>241</v>
      </c>
      <c r="E228" t="s">
        <v>1202</v>
      </c>
      <c r="F228" t="s">
        <v>1210</v>
      </c>
      <c r="G228">
        <v>335.81</v>
      </c>
      <c r="H228">
        <v>10</v>
      </c>
      <c r="I228">
        <v>0.03</v>
      </c>
      <c r="J228">
        <v>83.4</v>
      </c>
      <c r="K228" t="s">
        <v>1215</v>
      </c>
      <c r="L228" t="s">
        <v>1220</v>
      </c>
      <c r="M228" t="s">
        <v>1224</v>
      </c>
      <c r="N228" t="s">
        <v>1235</v>
      </c>
      <c r="O228" s="3">
        <v>44593</v>
      </c>
      <c r="P228" s="3">
        <v>44594</v>
      </c>
      <c r="Q228">
        <v>2022</v>
      </c>
      <c r="R228">
        <v>9</v>
      </c>
      <c r="S228">
        <f t="shared" si="6"/>
        <v>1</v>
      </c>
    </row>
    <row r="229" spans="3:19" x14ac:dyDescent="0.25">
      <c r="C229" s="1">
        <f t="shared" si="7"/>
        <v>227</v>
      </c>
      <c r="D229" t="s">
        <v>242</v>
      </c>
      <c r="E229" t="s">
        <v>1202</v>
      </c>
      <c r="F229" t="s">
        <v>1205</v>
      </c>
      <c r="G229">
        <v>362.08</v>
      </c>
      <c r="H229">
        <v>5</v>
      </c>
      <c r="I229">
        <v>0.1</v>
      </c>
      <c r="J229">
        <v>37.92</v>
      </c>
      <c r="K229" t="s">
        <v>1217</v>
      </c>
      <c r="L229" t="s">
        <v>1220</v>
      </c>
      <c r="M229" t="s">
        <v>1227</v>
      </c>
      <c r="N229" t="s">
        <v>1236</v>
      </c>
      <c r="O229" s="3">
        <v>44757</v>
      </c>
      <c r="P229" s="3">
        <v>44766</v>
      </c>
      <c r="Q229">
        <v>2022</v>
      </c>
      <c r="R229">
        <v>2</v>
      </c>
      <c r="S229">
        <f t="shared" si="6"/>
        <v>9</v>
      </c>
    </row>
    <row r="230" spans="3:19" x14ac:dyDescent="0.25">
      <c r="C230" s="1">
        <f t="shared" si="7"/>
        <v>228</v>
      </c>
      <c r="D230" t="s">
        <v>243</v>
      </c>
      <c r="E230" t="s">
        <v>1204</v>
      </c>
      <c r="F230" t="s">
        <v>1205</v>
      </c>
      <c r="G230">
        <v>146.30000000000001</v>
      </c>
      <c r="H230">
        <v>9</v>
      </c>
      <c r="I230">
        <v>0.22</v>
      </c>
      <c r="J230">
        <v>18.43</v>
      </c>
      <c r="K230" t="s">
        <v>1217</v>
      </c>
      <c r="L230" t="s">
        <v>1221</v>
      </c>
      <c r="M230" t="s">
        <v>1230</v>
      </c>
      <c r="N230" t="s">
        <v>1236</v>
      </c>
      <c r="O230" s="3">
        <v>44681</v>
      </c>
      <c r="P230" s="3">
        <v>44683</v>
      </c>
      <c r="Q230">
        <v>2022</v>
      </c>
      <c r="R230">
        <v>1</v>
      </c>
      <c r="S230">
        <f t="shared" si="6"/>
        <v>2</v>
      </c>
    </row>
    <row r="231" spans="3:19" x14ac:dyDescent="0.25">
      <c r="C231" s="1">
        <f t="shared" si="7"/>
        <v>229</v>
      </c>
      <c r="D231" t="s">
        <v>244</v>
      </c>
      <c r="E231" t="s">
        <v>1204</v>
      </c>
      <c r="F231" t="s">
        <v>1211</v>
      </c>
      <c r="G231">
        <v>298.51</v>
      </c>
      <c r="H231">
        <v>8</v>
      </c>
      <c r="I231">
        <v>0.08</v>
      </c>
      <c r="J231">
        <v>42.22</v>
      </c>
      <c r="K231" t="s">
        <v>1215</v>
      </c>
      <c r="L231" t="s">
        <v>1218</v>
      </c>
      <c r="M231" t="s">
        <v>1228</v>
      </c>
      <c r="N231" t="s">
        <v>1234</v>
      </c>
      <c r="O231" s="3">
        <v>45538</v>
      </c>
      <c r="P231" s="3">
        <v>45543</v>
      </c>
      <c r="Q231">
        <v>2024</v>
      </c>
      <c r="R231">
        <v>11</v>
      </c>
      <c r="S231">
        <f t="shared" si="6"/>
        <v>5</v>
      </c>
    </row>
    <row r="232" spans="3:19" x14ac:dyDescent="0.25">
      <c r="C232" s="1">
        <f t="shared" si="7"/>
        <v>230</v>
      </c>
      <c r="D232" t="s">
        <v>245</v>
      </c>
      <c r="E232" t="s">
        <v>1202</v>
      </c>
      <c r="F232" t="s">
        <v>1210</v>
      </c>
      <c r="G232">
        <v>255.25</v>
      </c>
      <c r="H232">
        <v>7</v>
      </c>
      <c r="I232">
        <v>0.33</v>
      </c>
      <c r="J232">
        <v>22.32</v>
      </c>
      <c r="K232" t="s">
        <v>1217</v>
      </c>
      <c r="L232" t="s">
        <v>1218</v>
      </c>
      <c r="M232" t="s">
        <v>1228</v>
      </c>
      <c r="N232" t="s">
        <v>1234</v>
      </c>
      <c r="O232" s="3">
        <v>45003</v>
      </c>
      <c r="P232" s="3">
        <v>45013</v>
      </c>
      <c r="Q232">
        <v>2023</v>
      </c>
      <c r="R232">
        <v>1</v>
      </c>
      <c r="S232">
        <f t="shared" si="6"/>
        <v>10</v>
      </c>
    </row>
    <row r="233" spans="3:19" x14ac:dyDescent="0.25">
      <c r="C233" s="1">
        <f t="shared" si="7"/>
        <v>231</v>
      </c>
      <c r="D233" t="s">
        <v>246</v>
      </c>
      <c r="E233" t="s">
        <v>1202</v>
      </c>
      <c r="F233" t="s">
        <v>1209</v>
      </c>
      <c r="G233">
        <v>424.6</v>
      </c>
      <c r="H233">
        <v>3</v>
      </c>
      <c r="I233">
        <v>0.04</v>
      </c>
      <c r="J233">
        <v>40.53</v>
      </c>
      <c r="K233" t="s">
        <v>1215</v>
      </c>
      <c r="L233" t="s">
        <v>1220</v>
      </c>
      <c r="M233" t="s">
        <v>1230</v>
      </c>
      <c r="N233" t="s">
        <v>1236</v>
      </c>
      <c r="O233" s="3">
        <v>44679</v>
      </c>
      <c r="P233" s="3">
        <v>44688</v>
      </c>
      <c r="Q233">
        <v>2022</v>
      </c>
      <c r="R233">
        <v>7</v>
      </c>
      <c r="S233">
        <f t="shared" si="6"/>
        <v>9</v>
      </c>
    </row>
    <row r="234" spans="3:19" x14ac:dyDescent="0.25">
      <c r="C234" s="1">
        <f t="shared" si="7"/>
        <v>232</v>
      </c>
      <c r="D234" t="s">
        <v>247</v>
      </c>
      <c r="E234" t="s">
        <v>1201</v>
      </c>
      <c r="F234" t="s">
        <v>1212</v>
      </c>
      <c r="G234">
        <v>35.67</v>
      </c>
      <c r="H234">
        <v>10</v>
      </c>
      <c r="I234">
        <v>0.28000000000000003</v>
      </c>
      <c r="J234">
        <v>3.48</v>
      </c>
      <c r="K234" t="s">
        <v>1216</v>
      </c>
      <c r="L234" t="s">
        <v>1221</v>
      </c>
      <c r="M234" t="s">
        <v>1233</v>
      </c>
      <c r="N234" t="s">
        <v>1235</v>
      </c>
      <c r="O234" s="3">
        <v>44867</v>
      </c>
      <c r="P234" s="3">
        <v>44874</v>
      </c>
      <c r="Q234">
        <v>2022</v>
      </c>
      <c r="R234">
        <v>1</v>
      </c>
      <c r="S234">
        <f t="shared" si="6"/>
        <v>7</v>
      </c>
    </row>
    <row r="235" spans="3:19" x14ac:dyDescent="0.25">
      <c r="C235" s="1">
        <f t="shared" si="7"/>
        <v>233</v>
      </c>
      <c r="D235" t="s">
        <v>248</v>
      </c>
      <c r="E235" t="s">
        <v>1202</v>
      </c>
      <c r="F235" t="s">
        <v>1208</v>
      </c>
      <c r="G235">
        <v>88.98</v>
      </c>
      <c r="H235">
        <v>7</v>
      </c>
      <c r="I235">
        <v>0.37</v>
      </c>
      <c r="J235">
        <v>7.06</v>
      </c>
      <c r="K235" t="s">
        <v>1217</v>
      </c>
      <c r="L235" t="s">
        <v>1219</v>
      </c>
      <c r="M235" t="s">
        <v>1222</v>
      </c>
      <c r="N235" t="s">
        <v>1234</v>
      </c>
      <c r="O235" s="3">
        <v>45573</v>
      </c>
      <c r="P235" s="3">
        <v>45578</v>
      </c>
      <c r="Q235">
        <v>2024</v>
      </c>
      <c r="R235">
        <v>10</v>
      </c>
      <c r="S235">
        <f t="shared" si="6"/>
        <v>5</v>
      </c>
    </row>
    <row r="236" spans="3:19" x14ac:dyDescent="0.25">
      <c r="C236" s="1">
        <f t="shared" si="7"/>
        <v>234</v>
      </c>
      <c r="D236" t="s">
        <v>249</v>
      </c>
      <c r="E236" t="s">
        <v>1202</v>
      </c>
      <c r="F236" t="s">
        <v>1214</v>
      </c>
      <c r="G236">
        <v>311.58999999999997</v>
      </c>
      <c r="H236">
        <v>9</v>
      </c>
      <c r="I236">
        <v>7.0000000000000007E-2</v>
      </c>
      <c r="J236">
        <v>29.53</v>
      </c>
      <c r="K236" t="s">
        <v>1215</v>
      </c>
      <c r="L236" t="s">
        <v>1220</v>
      </c>
      <c r="M236" t="s">
        <v>1224</v>
      </c>
      <c r="N236" t="s">
        <v>1235</v>
      </c>
      <c r="O236" s="3">
        <v>44982</v>
      </c>
      <c r="P236" s="3">
        <v>44984</v>
      </c>
      <c r="Q236">
        <v>2023</v>
      </c>
      <c r="R236">
        <v>11</v>
      </c>
      <c r="S236">
        <f t="shared" si="6"/>
        <v>2</v>
      </c>
    </row>
    <row r="237" spans="3:19" x14ac:dyDescent="0.25">
      <c r="C237" s="1">
        <f t="shared" si="7"/>
        <v>235</v>
      </c>
      <c r="D237" t="s">
        <v>250</v>
      </c>
      <c r="E237" t="s">
        <v>1202</v>
      </c>
      <c r="F237" t="s">
        <v>1209</v>
      </c>
      <c r="G237">
        <v>33.549999999999997</v>
      </c>
      <c r="H237">
        <v>6</v>
      </c>
      <c r="I237">
        <v>0.13</v>
      </c>
      <c r="J237">
        <v>8.4700000000000006</v>
      </c>
      <c r="K237" t="s">
        <v>1216</v>
      </c>
      <c r="L237" t="s">
        <v>1219</v>
      </c>
      <c r="M237" t="s">
        <v>1233</v>
      </c>
      <c r="N237" t="s">
        <v>1235</v>
      </c>
      <c r="O237" s="3">
        <v>45604</v>
      </c>
      <c r="P237" s="3">
        <v>45607</v>
      </c>
      <c r="Q237">
        <v>2024</v>
      </c>
      <c r="R237">
        <v>2</v>
      </c>
      <c r="S237">
        <f t="shared" si="6"/>
        <v>3</v>
      </c>
    </row>
    <row r="238" spans="3:19" x14ac:dyDescent="0.25">
      <c r="C238" s="1">
        <f t="shared" si="7"/>
        <v>236</v>
      </c>
      <c r="D238" t="s">
        <v>251</v>
      </c>
      <c r="E238" t="s">
        <v>1201</v>
      </c>
      <c r="F238" t="s">
        <v>1210</v>
      </c>
      <c r="G238">
        <v>493.92</v>
      </c>
      <c r="H238">
        <v>3</v>
      </c>
      <c r="I238">
        <v>0.47</v>
      </c>
      <c r="J238">
        <v>20.84</v>
      </c>
      <c r="K238" t="s">
        <v>1215</v>
      </c>
      <c r="L238" t="s">
        <v>1218</v>
      </c>
      <c r="M238" t="s">
        <v>1222</v>
      </c>
      <c r="N238" t="s">
        <v>1234</v>
      </c>
      <c r="O238" s="3">
        <v>44721</v>
      </c>
      <c r="P238" s="3">
        <v>44727</v>
      </c>
      <c r="Q238">
        <v>2022</v>
      </c>
      <c r="R238">
        <v>7</v>
      </c>
      <c r="S238">
        <f t="shared" si="6"/>
        <v>6</v>
      </c>
    </row>
    <row r="239" spans="3:19" x14ac:dyDescent="0.25">
      <c r="C239" s="1">
        <f t="shared" si="7"/>
        <v>237</v>
      </c>
      <c r="D239" t="s">
        <v>252</v>
      </c>
      <c r="E239" t="s">
        <v>1203</v>
      </c>
      <c r="F239" t="s">
        <v>1213</v>
      </c>
      <c r="G239">
        <v>195.47</v>
      </c>
      <c r="H239">
        <v>4</v>
      </c>
      <c r="I239">
        <v>0.15</v>
      </c>
      <c r="J239">
        <v>41.76</v>
      </c>
      <c r="K239" t="s">
        <v>1217</v>
      </c>
      <c r="L239" t="s">
        <v>1220</v>
      </c>
      <c r="M239" t="s">
        <v>1232</v>
      </c>
      <c r="N239" t="s">
        <v>1235</v>
      </c>
      <c r="O239" s="3">
        <v>44981</v>
      </c>
      <c r="P239" s="3">
        <v>44989</v>
      </c>
      <c r="Q239">
        <v>2023</v>
      </c>
      <c r="R239">
        <v>6</v>
      </c>
      <c r="S239">
        <f t="shared" si="6"/>
        <v>8</v>
      </c>
    </row>
    <row r="240" spans="3:19" x14ac:dyDescent="0.25">
      <c r="C240" s="1">
        <f t="shared" si="7"/>
        <v>238</v>
      </c>
      <c r="D240" t="s">
        <v>253</v>
      </c>
      <c r="E240" t="s">
        <v>1204</v>
      </c>
      <c r="F240" t="s">
        <v>1214</v>
      </c>
      <c r="G240">
        <v>320.58</v>
      </c>
      <c r="H240">
        <v>5</v>
      </c>
      <c r="I240">
        <v>0.45</v>
      </c>
      <c r="J240">
        <v>28.33</v>
      </c>
      <c r="K240" t="s">
        <v>1217</v>
      </c>
      <c r="L240" t="s">
        <v>1220</v>
      </c>
      <c r="M240" t="s">
        <v>1222</v>
      </c>
      <c r="N240" t="s">
        <v>1234</v>
      </c>
      <c r="O240" s="3">
        <v>44671</v>
      </c>
      <c r="P240" s="3">
        <v>44680</v>
      </c>
      <c r="Q240">
        <v>2022</v>
      </c>
      <c r="R240">
        <v>3</v>
      </c>
      <c r="S240">
        <f t="shared" si="6"/>
        <v>9</v>
      </c>
    </row>
    <row r="241" spans="3:19" x14ac:dyDescent="0.25">
      <c r="C241" s="1">
        <f t="shared" si="7"/>
        <v>239</v>
      </c>
      <c r="D241" t="s">
        <v>254</v>
      </c>
      <c r="E241" t="s">
        <v>1204</v>
      </c>
      <c r="F241" t="s">
        <v>1211</v>
      </c>
      <c r="G241">
        <v>299.89</v>
      </c>
      <c r="H241">
        <v>1</v>
      </c>
      <c r="I241">
        <v>0.47</v>
      </c>
      <c r="J241">
        <v>13.98</v>
      </c>
      <c r="K241" t="s">
        <v>1215</v>
      </c>
      <c r="L241" t="s">
        <v>1220</v>
      </c>
      <c r="M241" t="s">
        <v>1231</v>
      </c>
      <c r="N241" t="s">
        <v>1236</v>
      </c>
      <c r="O241" s="3">
        <v>44634</v>
      </c>
      <c r="P241" s="3">
        <v>44639</v>
      </c>
      <c r="Q241">
        <v>2022</v>
      </c>
      <c r="R241">
        <v>5</v>
      </c>
      <c r="S241">
        <f t="shared" si="6"/>
        <v>5</v>
      </c>
    </row>
    <row r="242" spans="3:19" x14ac:dyDescent="0.25">
      <c r="C242" s="1">
        <f t="shared" si="7"/>
        <v>240</v>
      </c>
      <c r="D242" t="s">
        <v>255</v>
      </c>
      <c r="E242" t="s">
        <v>1201</v>
      </c>
      <c r="F242" t="s">
        <v>1208</v>
      </c>
      <c r="G242">
        <v>164.52</v>
      </c>
      <c r="H242">
        <v>4</v>
      </c>
      <c r="I242">
        <v>0.47</v>
      </c>
      <c r="J242">
        <v>18.7</v>
      </c>
      <c r="K242" t="s">
        <v>1215</v>
      </c>
      <c r="L242" t="s">
        <v>1218</v>
      </c>
      <c r="M242" t="s">
        <v>1223</v>
      </c>
      <c r="N242" t="s">
        <v>1234</v>
      </c>
      <c r="O242" s="3">
        <v>45003</v>
      </c>
      <c r="P242" s="3">
        <v>45008</v>
      </c>
      <c r="Q242">
        <v>2023</v>
      </c>
      <c r="R242">
        <v>6</v>
      </c>
      <c r="S242">
        <f t="shared" si="6"/>
        <v>5</v>
      </c>
    </row>
    <row r="243" spans="3:19" x14ac:dyDescent="0.25">
      <c r="C243" s="1">
        <f t="shared" si="7"/>
        <v>241</v>
      </c>
      <c r="D243" t="s">
        <v>256</v>
      </c>
      <c r="E243" t="s">
        <v>1204</v>
      </c>
      <c r="F243" t="s">
        <v>1210</v>
      </c>
      <c r="G243">
        <v>260.52999999999997</v>
      </c>
      <c r="H243">
        <v>7</v>
      </c>
      <c r="I243">
        <v>0.36</v>
      </c>
      <c r="J243">
        <v>20.48</v>
      </c>
      <c r="K243" t="s">
        <v>1216</v>
      </c>
      <c r="L243" t="s">
        <v>1220</v>
      </c>
      <c r="M243" t="s">
        <v>1230</v>
      </c>
      <c r="N243" t="s">
        <v>1236</v>
      </c>
      <c r="O243" s="3">
        <v>45649</v>
      </c>
      <c r="P243" s="3">
        <v>45658</v>
      </c>
      <c r="Q243">
        <v>2024</v>
      </c>
      <c r="R243">
        <v>6</v>
      </c>
      <c r="S243">
        <f t="shared" si="6"/>
        <v>9</v>
      </c>
    </row>
    <row r="244" spans="3:19" x14ac:dyDescent="0.25">
      <c r="C244" s="1">
        <f t="shared" si="7"/>
        <v>242</v>
      </c>
      <c r="D244" t="s">
        <v>257</v>
      </c>
      <c r="E244" t="s">
        <v>1202</v>
      </c>
      <c r="F244" t="s">
        <v>1207</v>
      </c>
      <c r="G244">
        <v>451.44</v>
      </c>
      <c r="H244">
        <v>2</v>
      </c>
      <c r="I244">
        <v>0.28999999999999998</v>
      </c>
      <c r="J244">
        <v>83.58</v>
      </c>
      <c r="K244" t="s">
        <v>1216</v>
      </c>
      <c r="L244" t="s">
        <v>1219</v>
      </c>
      <c r="M244" t="s">
        <v>1226</v>
      </c>
      <c r="N244" t="s">
        <v>1235</v>
      </c>
      <c r="O244" s="3">
        <v>45424</v>
      </c>
      <c r="P244" s="3">
        <v>45429</v>
      </c>
      <c r="Q244">
        <v>2024</v>
      </c>
      <c r="R244">
        <v>12</v>
      </c>
      <c r="S244">
        <f t="shared" si="6"/>
        <v>5</v>
      </c>
    </row>
    <row r="245" spans="3:19" x14ac:dyDescent="0.25">
      <c r="C245" s="1">
        <f t="shared" si="7"/>
        <v>243</v>
      </c>
      <c r="D245" t="s">
        <v>258</v>
      </c>
      <c r="E245" t="s">
        <v>1202</v>
      </c>
      <c r="F245" t="s">
        <v>1210</v>
      </c>
      <c r="G245">
        <v>439.95</v>
      </c>
      <c r="H245">
        <v>8</v>
      </c>
      <c r="I245">
        <v>0.16</v>
      </c>
      <c r="J245">
        <v>47.54</v>
      </c>
      <c r="K245" t="s">
        <v>1217</v>
      </c>
      <c r="L245" t="s">
        <v>1221</v>
      </c>
      <c r="M245" t="s">
        <v>1231</v>
      </c>
      <c r="N245" t="s">
        <v>1236</v>
      </c>
      <c r="O245" s="3">
        <v>45592</v>
      </c>
      <c r="P245" s="3">
        <v>45598</v>
      </c>
      <c r="Q245">
        <v>2024</v>
      </c>
      <c r="R245">
        <v>12</v>
      </c>
      <c r="S245">
        <f t="shared" si="6"/>
        <v>6</v>
      </c>
    </row>
    <row r="246" spans="3:19" x14ac:dyDescent="0.25">
      <c r="C246" s="1">
        <f t="shared" si="7"/>
        <v>244</v>
      </c>
      <c r="D246" t="s">
        <v>259</v>
      </c>
      <c r="E246" t="s">
        <v>1203</v>
      </c>
      <c r="F246" t="s">
        <v>1207</v>
      </c>
      <c r="G246">
        <v>77.2</v>
      </c>
      <c r="H246">
        <v>4</v>
      </c>
      <c r="I246">
        <v>0.06</v>
      </c>
      <c r="J246">
        <v>9.77</v>
      </c>
      <c r="K246" t="s">
        <v>1216</v>
      </c>
      <c r="L246" t="s">
        <v>1220</v>
      </c>
      <c r="M246" t="s">
        <v>1230</v>
      </c>
      <c r="N246" t="s">
        <v>1236</v>
      </c>
      <c r="O246" s="3">
        <v>45122</v>
      </c>
      <c r="P246" s="3">
        <v>45132</v>
      </c>
      <c r="Q246">
        <v>2023</v>
      </c>
      <c r="R246">
        <v>9</v>
      </c>
      <c r="S246">
        <f t="shared" si="6"/>
        <v>10</v>
      </c>
    </row>
    <row r="247" spans="3:19" x14ac:dyDescent="0.25">
      <c r="C247" s="1">
        <f t="shared" si="7"/>
        <v>245</v>
      </c>
      <c r="D247" t="s">
        <v>260</v>
      </c>
      <c r="E247" t="s">
        <v>1201</v>
      </c>
      <c r="F247" t="s">
        <v>1212</v>
      </c>
      <c r="G247">
        <v>50.6</v>
      </c>
      <c r="H247">
        <v>10</v>
      </c>
      <c r="I247">
        <v>0.24</v>
      </c>
      <c r="J247">
        <v>3.48</v>
      </c>
      <c r="K247" t="s">
        <v>1215</v>
      </c>
      <c r="L247" t="s">
        <v>1220</v>
      </c>
      <c r="M247" t="s">
        <v>1223</v>
      </c>
      <c r="N247" t="s">
        <v>1234</v>
      </c>
      <c r="O247" s="3">
        <v>45629</v>
      </c>
      <c r="P247" s="3">
        <v>45634</v>
      </c>
      <c r="Q247">
        <v>2024</v>
      </c>
      <c r="R247">
        <v>4</v>
      </c>
      <c r="S247">
        <f t="shared" si="6"/>
        <v>5</v>
      </c>
    </row>
    <row r="248" spans="3:19" x14ac:dyDescent="0.25">
      <c r="C248" s="1">
        <f t="shared" si="7"/>
        <v>246</v>
      </c>
      <c r="D248" t="s">
        <v>261</v>
      </c>
      <c r="E248" t="s">
        <v>1204</v>
      </c>
      <c r="F248" t="s">
        <v>1207</v>
      </c>
      <c r="G248">
        <v>200.14</v>
      </c>
      <c r="H248">
        <v>7</v>
      </c>
      <c r="I248">
        <v>0.46</v>
      </c>
      <c r="J248">
        <v>11.99</v>
      </c>
      <c r="K248" t="s">
        <v>1216</v>
      </c>
      <c r="L248" t="s">
        <v>1221</v>
      </c>
      <c r="M248" t="s">
        <v>1232</v>
      </c>
      <c r="N248" t="s">
        <v>1235</v>
      </c>
      <c r="O248" s="3">
        <v>44746</v>
      </c>
      <c r="P248" s="3">
        <v>44749</v>
      </c>
      <c r="Q248">
        <v>2022</v>
      </c>
      <c r="R248">
        <v>9</v>
      </c>
      <c r="S248">
        <f t="shared" si="6"/>
        <v>3</v>
      </c>
    </row>
    <row r="249" spans="3:19" x14ac:dyDescent="0.25">
      <c r="C249" s="1">
        <f t="shared" si="7"/>
        <v>247</v>
      </c>
      <c r="D249" t="s">
        <v>262</v>
      </c>
      <c r="E249" t="s">
        <v>1203</v>
      </c>
      <c r="F249" t="s">
        <v>1211</v>
      </c>
      <c r="G249">
        <v>278.26</v>
      </c>
      <c r="H249">
        <v>9</v>
      </c>
      <c r="I249">
        <v>0.47</v>
      </c>
      <c r="J249">
        <v>27.68</v>
      </c>
      <c r="K249" t="s">
        <v>1216</v>
      </c>
      <c r="L249" t="s">
        <v>1218</v>
      </c>
      <c r="M249" t="s">
        <v>1232</v>
      </c>
      <c r="N249" t="s">
        <v>1235</v>
      </c>
      <c r="O249" s="3">
        <v>44642</v>
      </c>
      <c r="P249" s="3">
        <v>44651</v>
      </c>
      <c r="Q249">
        <v>2022</v>
      </c>
      <c r="R249">
        <v>3</v>
      </c>
      <c r="S249">
        <f t="shared" si="6"/>
        <v>9</v>
      </c>
    </row>
    <row r="250" spans="3:19" x14ac:dyDescent="0.25">
      <c r="C250" s="1">
        <f t="shared" si="7"/>
        <v>248</v>
      </c>
      <c r="D250" t="s">
        <v>263</v>
      </c>
      <c r="E250" t="s">
        <v>1204</v>
      </c>
      <c r="F250" t="s">
        <v>1210</v>
      </c>
      <c r="G250">
        <v>471.85</v>
      </c>
      <c r="H250">
        <v>2</v>
      </c>
      <c r="I250">
        <v>0.35</v>
      </c>
      <c r="J250">
        <v>86.97</v>
      </c>
      <c r="K250" t="s">
        <v>1217</v>
      </c>
      <c r="L250" t="s">
        <v>1218</v>
      </c>
      <c r="M250" t="s">
        <v>1232</v>
      </c>
      <c r="N250" t="s">
        <v>1235</v>
      </c>
      <c r="O250" s="3">
        <v>44951</v>
      </c>
      <c r="P250" s="3">
        <v>44959</v>
      </c>
      <c r="Q250">
        <v>2023</v>
      </c>
      <c r="R250">
        <v>11</v>
      </c>
      <c r="S250">
        <f t="shared" si="6"/>
        <v>8</v>
      </c>
    </row>
    <row r="251" spans="3:19" x14ac:dyDescent="0.25">
      <c r="C251" s="1">
        <f t="shared" si="7"/>
        <v>249</v>
      </c>
      <c r="D251" t="s">
        <v>264</v>
      </c>
      <c r="E251" t="s">
        <v>1204</v>
      </c>
      <c r="F251" t="s">
        <v>1210</v>
      </c>
      <c r="G251">
        <v>329.6</v>
      </c>
      <c r="H251">
        <v>3</v>
      </c>
      <c r="I251">
        <v>0.34</v>
      </c>
      <c r="J251">
        <v>39.79</v>
      </c>
      <c r="K251" t="s">
        <v>1216</v>
      </c>
      <c r="L251" t="s">
        <v>1221</v>
      </c>
      <c r="M251" t="s">
        <v>1223</v>
      </c>
      <c r="N251" t="s">
        <v>1234</v>
      </c>
      <c r="O251" s="3">
        <v>45330</v>
      </c>
      <c r="P251" s="3">
        <v>45332</v>
      </c>
      <c r="Q251">
        <v>2024</v>
      </c>
      <c r="R251">
        <v>12</v>
      </c>
      <c r="S251">
        <f t="shared" si="6"/>
        <v>2</v>
      </c>
    </row>
    <row r="252" spans="3:19" x14ac:dyDescent="0.25">
      <c r="C252" s="1">
        <f t="shared" si="7"/>
        <v>250</v>
      </c>
      <c r="D252" t="s">
        <v>265</v>
      </c>
      <c r="E252" t="s">
        <v>1201</v>
      </c>
      <c r="F252" t="s">
        <v>1207</v>
      </c>
      <c r="G252">
        <v>462.71</v>
      </c>
      <c r="H252">
        <v>6</v>
      </c>
      <c r="I252">
        <v>0.33</v>
      </c>
      <c r="J252">
        <v>90.21</v>
      </c>
      <c r="K252" t="s">
        <v>1215</v>
      </c>
      <c r="L252" t="s">
        <v>1219</v>
      </c>
      <c r="M252" t="s">
        <v>1232</v>
      </c>
      <c r="N252" t="s">
        <v>1235</v>
      </c>
      <c r="O252" s="3">
        <v>44802</v>
      </c>
      <c r="P252" s="3">
        <v>44812</v>
      </c>
      <c r="Q252">
        <v>2022</v>
      </c>
      <c r="R252">
        <v>11</v>
      </c>
      <c r="S252">
        <f t="shared" si="6"/>
        <v>10</v>
      </c>
    </row>
    <row r="253" spans="3:19" x14ac:dyDescent="0.25">
      <c r="C253" s="1">
        <f t="shared" si="7"/>
        <v>251</v>
      </c>
      <c r="D253" t="s">
        <v>266</v>
      </c>
      <c r="E253" t="s">
        <v>1201</v>
      </c>
      <c r="F253" t="s">
        <v>1214</v>
      </c>
      <c r="G253">
        <v>208.87</v>
      </c>
      <c r="H253">
        <v>5</v>
      </c>
      <c r="I253">
        <v>0.23</v>
      </c>
      <c r="J253">
        <v>10.76</v>
      </c>
      <c r="K253" t="s">
        <v>1215</v>
      </c>
      <c r="L253" t="s">
        <v>1218</v>
      </c>
      <c r="M253" t="s">
        <v>1223</v>
      </c>
      <c r="N253" t="s">
        <v>1234</v>
      </c>
      <c r="O253" s="3">
        <v>45013</v>
      </c>
      <c r="P253" s="3">
        <v>45016</v>
      </c>
      <c r="Q253">
        <v>2023</v>
      </c>
      <c r="R253">
        <v>5</v>
      </c>
      <c r="S253">
        <f t="shared" si="6"/>
        <v>3</v>
      </c>
    </row>
    <row r="254" spans="3:19" x14ac:dyDescent="0.25">
      <c r="C254" s="1">
        <f t="shared" si="7"/>
        <v>252</v>
      </c>
      <c r="D254" t="s">
        <v>267</v>
      </c>
      <c r="E254" t="s">
        <v>1201</v>
      </c>
      <c r="F254" t="s">
        <v>1205</v>
      </c>
      <c r="G254">
        <v>361.51</v>
      </c>
      <c r="H254">
        <v>2</v>
      </c>
      <c r="I254">
        <v>0.46</v>
      </c>
      <c r="J254">
        <v>41.37</v>
      </c>
      <c r="K254" t="s">
        <v>1215</v>
      </c>
      <c r="L254" t="s">
        <v>1219</v>
      </c>
      <c r="M254" t="s">
        <v>1231</v>
      </c>
      <c r="N254" t="s">
        <v>1236</v>
      </c>
      <c r="O254" s="3">
        <v>44643</v>
      </c>
      <c r="P254" s="3">
        <v>44649</v>
      </c>
      <c r="Q254">
        <v>2022</v>
      </c>
      <c r="R254">
        <v>12</v>
      </c>
      <c r="S254">
        <f t="shared" si="6"/>
        <v>6</v>
      </c>
    </row>
    <row r="255" spans="3:19" x14ac:dyDescent="0.25">
      <c r="C255" s="1">
        <f t="shared" si="7"/>
        <v>253</v>
      </c>
      <c r="D255" t="s">
        <v>268</v>
      </c>
      <c r="E255" t="s">
        <v>1203</v>
      </c>
      <c r="F255" t="s">
        <v>1206</v>
      </c>
      <c r="G255">
        <v>111.37</v>
      </c>
      <c r="H255">
        <v>8</v>
      </c>
      <c r="I255">
        <v>0.31</v>
      </c>
      <c r="J255">
        <v>19.059999999999999</v>
      </c>
      <c r="K255" t="s">
        <v>1215</v>
      </c>
      <c r="L255" t="s">
        <v>1219</v>
      </c>
      <c r="M255" t="s">
        <v>1227</v>
      </c>
      <c r="N255" t="s">
        <v>1236</v>
      </c>
      <c r="O255" s="3">
        <v>44730</v>
      </c>
      <c r="P255" s="3">
        <v>44736</v>
      </c>
      <c r="Q255">
        <v>2022</v>
      </c>
      <c r="R255">
        <v>5</v>
      </c>
      <c r="S255">
        <f t="shared" si="6"/>
        <v>6</v>
      </c>
    </row>
    <row r="256" spans="3:19" x14ac:dyDescent="0.25">
      <c r="C256" s="1">
        <f t="shared" si="7"/>
        <v>254</v>
      </c>
      <c r="D256" t="s">
        <v>269</v>
      </c>
      <c r="E256" t="s">
        <v>1203</v>
      </c>
      <c r="F256" t="s">
        <v>1212</v>
      </c>
      <c r="G256">
        <v>25.84</v>
      </c>
      <c r="H256">
        <v>2</v>
      </c>
      <c r="I256">
        <v>0.44</v>
      </c>
      <c r="J256">
        <v>1.35</v>
      </c>
      <c r="K256" t="s">
        <v>1216</v>
      </c>
      <c r="L256" t="s">
        <v>1221</v>
      </c>
      <c r="M256" t="s">
        <v>1232</v>
      </c>
      <c r="N256" t="s">
        <v>1235</v>
      </c>
      <c r="O256" s="3">
        <v>44754</v>
      </c>
      <c r="P256" s="3">
        <v>44756</v>
      </c>
      <c r="Q256">
        <v>2022</v>
      </c>
      <c r="R256">
        <v>4</v>
      </c>
      <c r="S256">
        <f t="shared" si="6"/>
        <v>2</v>
      </c>
    </row>
    <row r="257" spans="3:19" x14ac:dyDescent="0.25">
      <c r="C257" s="1">
        <f t="shared" si="7"/>
        <v>255</v>
      </c>
      <c r="D257" t="s">
        <v>270</v>
      </c>
      <c r="E257" t="s">
        <v>1202</v>
      </c>
      <c r="F257" t="s">
        <v>1209</v>
      </c>
      <c r="G257">
        <v>369.27</v>
      </c>
      <c r="H257">
        <v>5</v>
      </c>
      <c r="I257">
        <v>0.04</v>
      </c>
      <c r="J257">
        <v>93.62</v>
      </c>
      <c r="K257" t="s">
        <v>1215</v>
      </c>
      <c r="L257" t="s">
        <v>1218</v>
      </c>
      <c r="M257" t="s">
        <v>1225</v>
      </c>
      <c r="N257" t="s">
        <v>1236</v>
      </c>
      <c r="O257" s="3">
        <v>45368</v>
      </c>
      <c r="P257" s="3">
        <v>45377</v>
      </c>
      <c r="Q257">
        <v>2024</v>
      </c>
      <c r="R257">
        <v>8</v>
      </c>
      <c r="S257">
        <f t="shared" si="6"/>
        <v>9</v>
      </c>
    </row>
    <row r="258" spans="3:19" x14ac:dyDescent="0.25">
      <c r="C258" s="1">
        <f t="shared" si="7"/>
        <v>256</v>
      </c>
      <c r="D258" t="s">
        <v>271</v>
      </c>
      <c r="E258" t="s">
        <v>1203</v>
      </c>
      <c r="F258" t="s">
        <v>1207</v>
      </c>
      <c r="G258">
        <v>331.36</v>
      </c>
      <c r="H258">
        <v>10</v>
      </c>
      <c r="I258">
        <v>0.41</v>
      </c>
      <c r="J258">
        <v>10.81</v>
      </c>
      <c r="K258" t="s">
        <v>1217</v>
      </c>
      <c r="L258" t="s">
        <v>1220</v>
      </c>
      <c r="M258" t="s">
        <v>1233</v>
      </c>
      <c r="N258" t="s">
        <v>1235</v>
      </c>
      <c r="O258" s="3">
        <v>45627</v>
      </c>
      <c r="P258" s="3">
        <v>45632</v>
      </c>
      <c r="Q258">
        <v>2024</v>
      </c>
      <c r="R258">
        <v>7</v>
      </c>
      <c r="S258">
        <f t="shared" si="6"/>
        <v>5</v>
      </c>
    </row>
    <row r="259" spans="3:19" x14ac:dyDescent="0.25">
      <c r="C259" s="1">
        <f t="shared" si="7"/>
        <v>257</v>
      </c>
      <c r="D259" t="s">
        <v>272</v>
      </c>
      <c r="E259" t="s">
        <v>1203</v>
      </c>
      <c r="F259" t="s">
        <v>1211</v>
      </c>
      <c r="G259">
        <v>432.66</v>
      </c>
      <c r="H259">
        <v>7</v>
      </c>
      <c r="I259">
        <v>0.14000000000000001</v>
      </c>
      <c r="J259">
        <v>25.69</v>
      </c>
      <c r="K259" t="s">
        <v>1216</v>
      </c>
      <c r="L259" t="s">
        <v>1219</v>
      </c>
      <c r="M259" t="s">
        <v>1230</v>
      </c>
      <c r="N259" t="s">
        <v>1236</v>
      </c>
      <c r="O259" s="3">
        <v>44875</v>
      </c>
      <c r="P259" s="3">
        <v>44880</v>
      </c>
      <c r="Q259">
        <v>2022</v>
      </c>
      <c r="R259">
        <v>2</v>
      </c>
      <c r="S259">
        <f t="shared" si="6"/>
        <v>5</v>
      </c>
    </row>
    <row r="260" spans="3:19" x14ac:dyDescent="0.25">
      <c r="C260" s="1">
        <f t="shared" si="7"/>
        <v>258</v>
      </c>
      <c r="D260" t="s">
        <v>273</v>
      </c>
      <c r="E260" t="s">
        <v>1201</v>
      </c>
      <c r="F260" t="s">
        <v>1207</v>
      </c>
      <c r="G260">
        <v>235.24</v>
      </c>
      <c r="H260">
        <v>6</v>
      </c>
      <c r="I260">
        <v>0.12</v>
      </c>
      <c r="J260">
        <v>31.6</v>
      </c>
      <c r="K260" t="s">
        <v>1217</v>
      </c>
      <c r="L260" t="s">
        <v>1221</v>
      </c>
      <c r="M260" t="s">
        <v>1222</v>
      </c>
      <c r="N260" t="s">
        <v>1234</v>
      </c>
      <c r="O260" s="3">
        <v>45164</v>
      </c>
      <c r="P260" s="3">
        <v>45174</v>
      </c>
      <c r="Q260">
        <v>2023</v>
      </c>
      <c r="R260">
        <v>9</v>
      </c>
      <c r="S260">
        <f t="shared" ref="S260:S323" si="8">P260-O260</f>
        <v>10</v>
      </c>
    </row>
    <row r="261" spans="3:19" x14ac:dyDescent="0.25">
      <c r="C261" s="1">
        <f t="shared" si="7"/>
        <v>259</v>
      </c>
      <c r="D261" t="s">
        <v>274</v>
      </c>
      <c r="E261" t="s">
        <v>1202</v>
      </c>
      <c r="F261" t="s">
        <v>1210</v>
      </c>
      <c r="G261">
        <v>262.08999999999997</v>
      </c>
      <c r="H261">
        <v>7</v>
      </c>
      <c r="I261">
        <v>0.42</v>
      </c>
      <c r="J261">
        <v>24.44</v>
      </c>
      <c r="K261" t="s">
        <v>1216</v>
      </c>
      <c r="L261" t="s">
        <v>1219</v>
      </c>
      <c r="M261" t="s">
        <v>1232</v>
      </c>
      <c r="N261" t="s">
        <v>1235</v>
      </c>
      <c r="O261" s="3">
        <v>44683</v>
      </c>
      <c r="P261" s="3">
        <v>44686</v>
      </c>
      <c r="Q261">
        <v>2022</v>
      </c>
      <c r="R261">
        <v>3</v>
      </c>
      <c r="S261">
        <f t="shared" si="8"/>
        <v>3</v>
      </c>
    </row>
    <row r="262" spans="3:19" x14ac:dyDescent="0.25">
      <c r="C262" s="1">
        <f t="shared" si="7"/>
        <v>260</v>
      </c>
      <c r="D262" t="s">
        <v>275</v>
      </c>
      <c r="E262" t="s">
        <v>1204</v>
      </c>
      <c r="F262" t="s">
        <v>1212</v>
      </c>
      <c r="G262">
        <v>211.56</v>
      </c>
      <c r="H262">
        <v>4</v>
      </c>
      <c r="I262">
        <v>0.44</v>
      </c>
      <c r="J262">
        <v>33.020000000000003</v>
      </c>
      <c r="K262" t="s">
        <v>1217</v>
      </c>
      <c r="L262" t="s">
        <v>1219</v>
      </c>
      <c r="M262" t="s">
        <v>1231</v>
      </c>
      <c r="N262" t="s">
        <v>1236</v>
      </c>
      <c r="O262" s="3">
        <v>44827</v>
      </c>
      <c r="P262" s="3">
        <v>44831</v>
      </c>
      <c r="Q262">
        <v>2022</v>
      </c>
      <c r="R262">
        <v>12</v>
      </c>
      <c r="S262">
        <f t="shared" si="8"/>
        <v>4</v>
      </c>
    </row>
    <row r="263" spans="3:19" x14ac:dyDescent="0.25">
      <c r="C263" s="1">
        <f t="shared" si="7"/>
        <v>261</v>
      </c>
      <c r="D263" t="s">
        <v>276</v>
      </c>
      <c r="E263" t="s">
        <v>1201</v>
      </c>
      <c r="F263" t="s">
        <v>1209</v>
      </c>
      <c r="G263">
        <v>421.95</v>
      </c>
      <c r="H263">
        <v>7</v>
      </c>
      <c r="I263">
        <v>0.19</v>
      </c>
      <c r="J263">
        <v>89.74</v>
      </c>
      <c r="K263" t="s">
        <v>1216</v>
      </c>
      <c r="L263" t="s">
        <v>1220</v>
      </c>
      <c r="M263" t="s">
        <v>1227</v>
      </c>
      <c r="N263" t="s">
        <v>1236</v>
      </c>
      <c r="O263" s="3">
        <v>45628</v>
      </c>
      <c r="P263" s="3">
        <v>45634</v>
      </c>
      <c r="Q263">
        <v>2024</v>
      </c>
      <c r="R263">
        <v>12</v>
      </c>
      <c r="S263">
        <f t="shared" si="8"/>
        <v>6</v>
      </c>
    </row>
    <row r="264" spans="3:19" x14ac:dyDescent="0.25">
      <c r="C264" s="1">
        <f t="shared" si="7"/>
        <v>262</v>
      </c>
      <c r="D264" t="s">
        <v>277</v>
      </c>
      <c r="E264" t="s">
        <v>1204</v>
      </c>
      <c r="F264" t="s">
        <v>1210</v>
      </c>
      <c r="G264">
        <v>330.37</v>
      </c>
      <c r="H264">
        <v>10</v>
      </c>
      <c r="I264">
        <v>0.06</v>
      </c>
      <c r="J264">
        <v>66.28</v>
      </c>
      <c r="K264" t="s">
        <v>1216</v>
      </c>
      <c r="L264" t="s">
        <v>1220</v>
      </c>
      <c r="M264" t="s">
        <v>1226</v>
      </c>
      <c r="N264" t="s">
        <v>1235</v>
      </c>
      <c r="O264" s="3">
        <v>45169</v>
      </c>
      <c r="P264" s="3">
        <v>45178</v>
      </c>
      <c r="Q264">
        <v>2023</v>
      </c>
      <c r="R264">
        <v>1</v>
      </c>
      <c r="S264">
        <f t="shared" si="8"/>
        <v>9</v>
      </c>
    </row>
    <row r="265" spans="3:19" x14ac:dyDescent="0.25">
      <c r="C265" s="1">
        <f t="shared" ref="C265:C328" si="9">C264+1</f>
        <v>263</v>
      </c>
      <c r="D265" t="s">
        <v>278</v>
      </c>
      <c r="E265" t="s">
        <v>1202</v>
      </c>
      <c r="F265" t="s">
        <v>1206</v>
      </c>
      <c r="G265">
        <v>451.74</v>
      </c>
      <c r="H265">
        <v>8</v>
      </c>
      <c r="I265">
        <v>0.46</v>
      </c>
      <c r="J265">
        <v>20.5</v>
      </c>
      <c r="K265" t="s">
        <v>1217</v>
      </c>
      <c r="L265" t="s">
        <v>1219</v>
      </c>
      <c r="M265" t="s">
        <v>1223</v>
      </c>
      <c r="N265" t="s">
        <v>1234</v>
      </c>
      <c r="O265" s="3">
        <v>44640</v>
      </c>
      <c r="P265" s="3">
        <v>44646</v>
      </c>
      <c r="Q265">
        <v>2022</v>
      </c>
      <c r="R265">
        <v>2</v>
      </c>
      <c r="S265">
        <f t="shared" si="8"/>
        <v>6</v>
      </c>
    </row>
    <row r="266" spans="3:19" x14ac:dyDescent="0.25">
      <c r="C266" s="1">
        <f t="shared" si="9"/>
        <v>264</v>
      </c>
      <c r="D266" t="s">
        <v>279</v>
      </c>
      <c r="E266" t="s">
        <v>1201</v>
      </c>
      <c r="F266" t="s">
        <v>1208</v>
      </c>
      <c r="G266">
        <v>273.99</v>
      </c>
      <c r="H266">
        <v>10</v>
      </c>
      <c r="I266">
        <v>0.22</v>
      </c>
      <c r="J266">
        <v>42.05</v>
      </c>
      <c r="K266" t="s">
        <v>1216</v>
      </c>
      <c r="L266" t="s">
        <v>1219</v>
      </c>
      <c r="M266" t="s">
        <v>1225</v>
      </c>
      <c r="N266" t="s">
        <v>1236</v>
      </c>
      <c r="O266" s="3">
        <v>45497</v>
      </c>
      <c r="P266" s="3">
        <v>45500</v>
      </c>
      <c r="Q266">
        <v>2024</v>
      </c>
      <c r="R266">
        <v>4</v>
      </c>
      <c r="S266">
        <f t="shared" si="8"/>
        <v>3</v>
      </c>
    </row>
    <row r="267" spans="3:19" x14ac:dyDescent="0.25">
      <c r="C267" s="1">
        <f t="shared" si="9"/>
        <v>265</v>
      </c>
      <c r="D267" t="s">
        <v>280</v>
      </c>
      <c r="E267" t="s">
        <v>1202</v>
      </c>
      <c r="F267" t="s">
        <v>1212</v>
      </c>
      <c r="G267">
        <v>355.55</v>
      </c>
      <c r="H267">
        <v>8</v>
      </c>
      <c r="I267">
        <v>0.09</v>
      </c>
      <c r="J267">
        <v>19.72</v>
      </c>
      <c r="K267" t="s">
        <v>1217</v>
      </c>
      <c r="L267" t="s">
        <v>1221</v>
      </c>
      <c r="M267" t="s">
        <v>1233</v>
      </c>
      <c r="N267" t="s">
        <v>1235</v>
      </c>
      <c r="O267" s="3">
        <v>45035</v>
      </c>
      <c r="P267" s="3">
        <v>45041</v>
      </c>
      <c r="Q267">
        <v>2023</v>
      </c>
      <c r="R267">
        <v>3</v>
      </c>
      <c r="S267">
        <f t="shared" si="8"/>
        <v>6</v>
      </c>
    </row>
    <row r="268" spans="3:19" x14ac:dyDescent="0.25">
      <c r="C268" s="1">
        <f t="shared" si="9"/>
        <v>266</v>
      </c>
      <c r="D268" t="s">
        <v>281</v>
      </c>
      <c r="E268" t="s">
        <v>1204</v>
      </c>
      <c r="F268" t="s">
        <v>1214</v>
      </c>
      <c r="G268">
        <v>120.38</v>
      </c>
      <c r="H268">
        <v>8</v>
      </c>
      <c r="I268">
        <v>0.05</v>
      </c>
      <c r="J268">
        <v>21.48</v>
      </c>
      <c r="K268" t="s">
        <v>1217</v>
      </c>
      <c r="L268" t="s">
        <v>1221</v>
      </c>
      <c r="M268" t="s">
        <v>1229</v>
      </c>
      <c r="N268" t="s">
        <v>1234</v>
      </c>
      <c r="O268" s="3">
        <v>45000</v>
      </c>
      <c r="P268" s="3">
        <v>45002</v>
      </c>
      <c r="Q268">
        <v>2023</v>
      </c>
      <c r="R268">
        <v>4</v>
      </c>
      <c r="S268">
        <f t="shared" si="8"/>
        <v>2</v>
      </c>
    </row>
    <row r="269" spans="3:19" x14ac:dyDescent="0.25">
      <c r="C269" s="1">
        <f t="shared" si="9"/>
        <v>267</v>
      </c>
      <c r="D269" t="s">
        <v>282</v>
      </c>
      <c r="E269" t="s">
        <v>1204</v>
      </c>
      <c r="F269" t="s">
        <v>1206</v>
      </c>
      <c r="G269">
        <v>160.01</v>
      </c>
      <c r="H269">
        <v>5</v>
      </c>
      <c r="I269">
        <v>0.39</v>
      </c>
      <c r="J269">
        <v>25.48</v>
      </c>
      <c r="K269" t="s">
        <v>1216</v>
      </c>
      <c r="L269" t="s">
        <v>1221</v>
      </c>
      <c r="M269" t="s">
        <v>1233</v>
      </c>
      <c r="N269" t="s">
        <v>1235</v>
      </c>
      <c r="O269" s="3">
        <v>45653</v>
      </c>
      <c r="P269" s="3">
        <v>45658</v>
      </c>
      <c r="Q269">
        <v>2024</v>
      </c>
      <c r="R269">
        <v>7</v>
      </c>
      <c r="S269">
        <f t="shared" si="8"/>
        <v>5</v>
      </c>
    </row>
    <row r="270" spans="3:19" x14ac:dyDescent="0.25">
      <c r="C270" s="1">
        <f t="shared" si="9"/>
        <v>268</v>
      </c>
      <c r="D270" t="s">
        <v>283</v>
      </c>
      <c r="E270" t="s">
        <v>1204</v>
      </c>
      <c r="F270" t="s">
        <v>1213</v>
      </c>
      <c r="G270">
        <v>376.05</v>
      </c>
      <c r="H270">
        <v>1</v>
      </c>
      <c r="I270">
        <v>0.28999999999999998</v>
      </c>
      <c r="J270">
        <v>65.14</v>
      </c>
      <c r="K270" t="s">
        <v>1216</v>
      </c>
      <c r="L270" t="s">
        <v>1219</v>
      </c>
      <c r="M270" t="s">
        <v>1225</v>
      </c>
      <c r="N270" t="s">
        <v>1236</v>
      </c>
      <c r="O270" s="3">
        <v>45570</v>
      </c>
      <c r="P270" s="3">
        <v>45579</v>
      </c>
      <c r="Q270">
        <v>2024</v>
      </c>
      <c r="R270">
        <v>4</v>
      </c>
      <c r="S270">
        <f t="shared" si="8"/>
        <v>9</v>
      </c>
    </row>
    <row r="271" spans="3:19" x14ac:dyDescent="0.25">
      <c r="C271" s="1">
        <f t="shared" si="9"/>
        <v>269</v>
      </c>
      <c r="D271" t="s">
        <v>284</v>
      </c>
      <c r="E271" t="s">
        <v>1203</v>
      </c>
      <c r="F271" t="s">
        <v>1207</v>
      </c>
      <c r="G271">
        <v>384.18</v>
      </c>
      <c r="H271">
        <v>6</v>
      </c>
      <c r="I271">
        <v>0.09</v>
      </c>
      <c r="J271">
        <v>50.57</v>
      </c>
      <c r="K271" t="s">
        <v>1215</v>
      </c>
      <c r="L271" t="s">
        <v>1220</v>
      </c>
      <c r="M271" t="s">
        <v>1228</v>
      </c>
      <c r="N271" t="s">
        <v>1234</v>
      </c>
      <c r="O271" s="3">
        <v>45029</v>
      </c>
      <c r="P271" s="3">
        <v>45031</v>
      </c>
      <c r="Q271">
        <v>2023</v>
      </c>
      <c r="R271">
        <v>9</v>
      </c>
      <c r="S271">
        <f t="shared" si="8"/>
        <v>2</v>
      </c>
    </row>
    <row r="272" spans="3:19" x14ac:dyDescent="0.25">
      <c r="C272" s="1">
        <f t="shared" si="9"/>
        <v>270</v>
      </c>
      <c r="D272" t="s">
        <v>285</v>
      </c>
      <c r="E272" t="s">
        <v>1204</v>
      </c>
      <c r="F272" t="s">
        <v>1205</v>
      </c>
      <c r="G272">
        <v>68.2</v>
      </c>
      <c r="H272">
        <v>5</v>
      </c>
      <c r="I272">
        <v>0.27</v>
      </c>
      <c r="J272">
        <v>11.85</v>
      </c>
      <c r="K272" t="s">
        <v>1215</v>
      </c>
      <c r="L272" t="s">
        <v>1221</v>
      </c>
      <c r="M272" t="s">
        <v>1223</v>
      </c>
      <c r="N272" t="s">
        <v>1234</v>
      </c>
      <c r="O272" s="3">
        <v>44810</v>
      </c>
      <c r="P272" s="3">
        <v>44812</v>
      </c>
      <c r="Q272">
        <v>2022</v>
      </c>
      <c r="R272">
        <v>7</v>
      </c>
      <c r="S272">
        <f t="shared" si="8"/>
        <v>2</v>
      </c>
    </row>
    <row r="273" spans="3:19" x14ac:dyDescent="0.25">
      <c r="C273" s="1">
        <f t="shared" si="9"/>
        <v>271</v>
      </c>
      <c r="D273" t="s">
        <v>286</v>
      </c>
      <c r="E273" t="s">
        <v>1204</v>
      </c>
      <c r="F273" t="s">
        <v>1213</v>
      </c>
      <c r="G273">
        <v>69.489999999999995</v>
      </c>
      <c r="H273">
        <v>10</v>
      </c>
      <c r="I273">
        <v>0.04</v>
      </c>
      <c r="J273">
        <v>11.35</v>
      </c>
      <c r="K273" t="s">
        <v>1216</v>
      </c>
      <c r="L273" t="s">
        <v>1219</v>
      </c>
      <c r="M273" t="s">
        <v>1222</v>
      </c>
      <c r="N273" t="s">
        <v>1234</v>
      </c>
      <c r="O273" s="3">
        <v>45088</v>
      </c>
      <c r="P273" s="3">
        <v>45095</v>
      </c>
      <c r="Q273">
        <v>2023</v>
      </c>
      <c r="R273">
        <v>3</v>
      </c>
      <c r="S273">
        <f t="shared" si="8"/>
        <v>7</v>
      </c>
    </row>
    <row r="274" spans="3:19" x14ac:dyDescent="0.25">
      <c r="C274" s="1">
        <f t="shared" si="9"/>
        <v>272</v>
      </c>
      <c r="D274" t="s">
        <v>287</v>
      </c>
      <c r="E274" t="s">
        <v>1202</v>
      </c>
      <c r="F274" t="s">
        <v>1205</v>
      </c>
      <c r="G274">
        <v>466.1</v>
      </c>
      <c r="H274">
        <v>10</v>
      </c>
      <c r="I274">
        <v>0.34</v>
      </c>
      <c r="J274">
        <v>48.95</v>
      </c>
      <c r="K274" t="s">
        <v>1217</v>
      </c>
      <c r="L274" t="s">
        <v>1218</v>
      </c>
      <c r="M274" t="s">
        <v>1230</v>
      </c>
      <c r="N274" t="s">
        <v>1236</v>
      </c>
      <c r="O274" s="3">
        <v>45254</v>
      </c>
      <c r="P274" s="3">
        <v>45257</v>
      </c>
      <c r="Q274">
        <v>2023</v>
      </c>
      <c r="R274">
        <v>8</v>
      </c>
      <c r="S274">
        <f t="shared" si="8"/>
        <v>3</v>
      </c>
    </row>
    <row r="275" spans="3:19" x14ac:dyDescent="0.25">
      <c r="C275" s="1">
        <f t="shared" si="9"/>
        <v>273</v>
      </c>
      <c r="D275" t="s">
        <v>288</v>
      </c>
      <c r="E275" t="s">
        <v>1204</v>
      </c>
      <c r="F275" t="s">
        <v>1207</v>
      </c>
      <c r="G275">
        <v>75.17</v>
      </c>
      <c r="H275">
        <v>4</v>
      </c>
      <c r="I275">
        <v>0</v>
      </c>
      <c r="J275">
        <v>7.1</v>
      </c>
      <c r="K275" t="s">
        <v>1216</v>
      </c>
      <c r="L275" t="s">
        <v>1219</v>
      </c>
      <c r="M275" t="s">
        <v>1223</v>
      </c>
      <c r="N275" t="s">
        <v>1234</v>
      </c>
      <c r="O275" s="3">
        <v>45591</v>
      </c>
      <c r="P275" s="3">
        <v>45599</v>
      </c>
      <c r="Q275">
        <v>2024</v>
      </c>
      <c r="R275">
        <v>2</v>
      </c>
      <c r="S275">
        <f t="shared" si="8"/>
        <v>8</v>
      </c>
    </row>
    <row r="276" spans="3:19" x14ac:dyDescent="0.25">
      <c r="C276" s="1">
        <f t="shared" si="9"/>
        <v>274</v>
      </c>
      <c r="D276" t="s">
        <v>289</v>
      </c>
      <c r="E276" t="s">
        <v>1202</v>
      </c>
      <c r="F276" t="s">
        <v>1205</v>
      </c>
      <c r="G276">
        <v>260.68</v>
      </c>
      <c r="H276">
        <v>1</v>
      </c>
      <c r="I276">
        <v>0.34</v>
      </c>
      <c r="J276">
        <v>12.18</v>
      </c>
      <c r="K276" t="s">
        <v>1216</v>
      </c>
      <c r="L276" t="s">
        <v>1219</v>
      </c>
      <c r="M276" t="s">
        <v>1227</v>
      </c>
      <c r="N276" t="s">
        <v>1236</v>
      </c>
      <c r="O276" s="3">
        <v>45386</v>
      </c>
      <c r="P276" s="3">
        <v>45387</v>
      </c>
      <c r="Q276">
        <v>2024</v>
      </c>
      <c r="R276">
        <v>6</v>
      </c>
      <c r="S276">
        <f t="shared" si="8"/>
        <v>1</v>
      </c>
    </row>
    <row r="277" spans="3:19" x14ac:dyDescent="0.25">
      <c r="C277" s="1">
        <f t="shared" si="9"/>
        <v>275</v>
      </c>
      <c r="D277" t="s">
        <v>290</v>
      </c>
      <c r="E277" t="s">
        <v>1201</v>
      </c>
      <c r="F277" t="s">
        <v>1211</v>
      </c>
      <c r="G277">
        <v>487.78</v>
      </c>
      <c r="H277">
        <v>4</v>
      </c>
      <c r="I277">
        <v>0.01</v>
      </c>
      <c r="J277">
        <v>84.88</v>
      </c>
      <c r="K277" t="s">
        <v>1216</v>
      </c>
      <c r="L277" t="s">
        <v>1220</v>
      </c>
      <c r="M277" t="s">
        <v>1231</v>
      </c>
      <c r="N277" t="s">
        <v>1236</v>
      </c>
      <c r="O277" s="3">
        <v>45218</v>
      </c>
      <c r="P277" s="3">
        <v>45219</v>
      </c>
      <c r="Q277">
        <v>2023</v>
      </c>
      <c r="R277">
        <v>11</v>
      </c>
      <c r="S277">
        <f t="shared" si="8"/>
        <v>1</v>
      </c>
    </row>
    <row r="278" spans="3:19" x14ac:dyDescent="0.25">
      <c r="C278" s="1">
        <f t="shared" si="9"/>
        <v>276</v>
      </c>
      <c r="D278" t="s">
        <v>291</v>
      </c>
      <c r="E278" t="s">
        <v>1204</v>
      </c>
      <c r="F278" t="s">
        <v>1213</v>
      </c>
      <c r="G278">
        <v>271.05</v>
      </c>
      <c r="H278">
        <v>8</v>
      </c>
      <c r="I278">
        <v>0.11</v>
      </c>
      <c r="J278">
        <v>18.55</v>
      </c>
      <c r="K278" t="s">
        <v>1215</v>
      </c>
      <c r="L278" t="s">
        <v>1220</v>
      </c>
      <c r="M278" t="s">
        <v>1231</v>
      </c>
      <c r="N278" t="s">
        <v>1236</v>
      </c>
      <c r="O278" s="3">
        <v>45423</v>
      </c>
      <c r="P278" s="3">
        <v>45428</v>
      </c>
      <c r="Q278">
        <v>2024</v>
      </c>
      <c r="R278">
        <v>9</v>
      </c>
      <c r="S278">
        <f t="shared" si="8"/>
        <v>5</v>
      </c>
    </row>
    <row r="279" spans="3:19" x14ac:dyDescent="0.25">
      <c r="C279" s="1">
        <f t="shared" si="9"/>
        <v>277</v>
      </c>
      <c r="D279" t="s">
        <v>292</v>
      </c>
      <c r="E279" t="s">
        <v>1204</v>
      </c>
      <c r="F279" t="s">
        <v>1211</v>
      </c>
      <c r="G279">
        <v>19.71</v>
      </c>
      <c r="H279">
        <v>4</v>
      </c>
      <c r="I279">
        <v>0.46</v>
      </c>
      <c r="J279">
        <v>3.08</v>
      </c>
      <c r="K279" t="s">
        <v>1215</v>
      </c>
      <c r="L279" t="s">
        <v>1220</v>
      </c>
      <c r="M279" t="s">
        <v>1230</v>
      </c>
      <c r="N279" t="s">
        <v>1236</v>
      </c>
      <c r="O279" s="3">
        <v>45114</v>
      </c>
      <c r="P279" s="3">
        <v>45116</v>
      </c>
      <c r="Q279">
        <v>2023</v>
      </c>
      <c r="R279">
        <v>4</v>
      </c>
      <c r="S279">
        <f t="shared" si="8"/>
        <v>2</v>
      </c>
    </row>
    <row r="280" spans="3:19" x14ac:dyDescent="0.25">
      <c r="C280" s="1">
        <f t="shared" si="9"/>
        <v>278</v>
      </c>
      <c r="D280" t="s">
        <v>293</v>
      </c>
      <c r="E280" t="s">
        <v>1203</v>
      </c>
      <c r="F280" t="s">
        <v>1210</v>
      </c>
      <c r="G280">
        <v>442.64</v>
      </c>
      <c r="H280">
        <v>7</v>
      </c>
      <c r="I280">
        <v>0.16</v>
      </c>
      <c r="J280">
        <v>81.819999999999993</v>
      </c>
      <c r="K280" t="s">
        <v>1215</v>
      </c>
      <c r="L280" t="s">
        <v>1218</v>
      </c>
      <c r="M280" t="s">
        <v>1225</v>
      </c>
      <c r="N280" t="s">
        <v>1236</v>
      </c>
      <c r="O280" s="3">
        <v>44858</v>
      </c>
      <c r="P280" s="3">
        <v>44862</v>
      </c>
      <c r="Q280">
        <v>2022</v>
      </c>
      <c r="R280">
        <v>6</v>
      </c>
      <c r="S280">
        <f t="shared" si="8"/>
        <v>4</v>
      </c>
    </row>
    <row r="281" spans="3:19" x14ac:dyDescent="0.25">
      <c r="C281" s="1">
        <f t="shared" si="9"/>
        <v>279</v>
      </c>
      <c r="D281" t="s">
        <v>294</v>
      </c>
      <c r="E281" t="s">
        <v>1202</v>
      </c>
      <c r="F281" t="s">
        <v>1214</v>
      </c>
      <c r="G281">
        <v>153.15</v>
      </c>
      <c r="H281">
        <v>5</v>
      </c>
      <c r="I281">
        <v>0.35</v>
      </c>
      <c r="J281">
        <v>26.86</v>
      </c>
      <c r="K281" t="s">
        <v>1216</v>
      </c>
      <c r="L281" t="s">
        <v>1218</v>
      </c>
      <c r="M281" t="s">
        <v>1226</v>
      </c>
      <c r="N281" t="s">
        <v>1235</v>
      </c>
      <c r="O281" s="3">
        <v>45279</v>
      </c>
      <c r="P281" s="3">
        <v>45285</v>
      </c>
      <c r="Q281">
        <v>2023</v>
      </c>
      <c r="R281">
        <v>1</v>
      </c>
      <c r="S281">
        <f t="shared" si="8"/>
        <v>6</v>
      </c>
    </row>
    <row r="282" spans="3:19" x14ac:dyDescent="0.25">
      <c r="C282" s="1">
        <f t="shared" si="9"/>
        <v>280</v>
      </c>
      <c r="D282" t="s">
        <v>295</v>
      </c>
      <c r="E282" t="s">
        <v>1203</v>
      </c>
      <c r="F282" t="s">
        <v>1206</v>
      </c>
      <c r="G282">
        <v>155.99</v>
      </c>
      <c r="H282">
        <v>5</v>
      </c>
      <c r="I282">
        <v>0.37</v>
      </c>
      <c r="J282">
        <v>15.51</v>
      </c>
      <c r="K282" t="s">
        <v>1217</v>
      </c>
      <c r="L282" t="s">
        <v>1218</v>
      </c>
      <c r="M282" t="s">
        <v>1233</v>
      </c>
      <c r="N282" t="s">
        <v>1235</v>
      </c>
      <c r="O282" s="3">
        <v>44710</v>
      </c>
      <c r="P282" s="3">
        <v>44713</v>
      </c>
      <c r="Q282">
        <v>2022</v>
      </c>
      <c r="R282">
        <v>11</v>
      </c>
      <c r="S282">
        <f t="shared" si="8"/>
        <v>3</v>
      </c>
    </row>
    <row r="283" spans="3:19" x14ac:dyDescent="0.25">
      <c r="C283" s="1">
        <f t="shared" si="9"/>
        <v>281</v>
      </c>
      <c r="D283" t="s">
        <v>296</v>
      </c>
      <c r="E283" t="s">
        <v>1204</v>
      </c>
      <c r="F283" t="s">
        <v>1210</v>
      </c>
      <c r="G283">
        <v>82.13</v>
      </c>
      <c r="H283">
        <v>4</v>
      </c>
      <c r="I283">
        <v>0.36</v>
      </c>
      <c r="J283">
        <v>5.27</v>
      </c>
      <c r="K283" t="s">
        <v>1217</v>
      </c>
      <c r="L283" t="s">
        <v>1219</v>
      </c>
      <c r="M283" t="s">
        <v>1229</v>
      </c>
      <c r="N283" t="s">
        <v>1234</v>
      </c>
      <c r="O283" s="3">
        <v>44610</v>
      </c>
      <c r="P283" s="3">
        <v>44615</v>
      </c>
      <c r="Q283">
        <v>2022</v>
      </c>
      <c r="R283">
        <v>4</v>
      </c>
      <c r="S283">
        <f t="shared" si="8"/>
        <v>5</v>
      </c>
    </row>
    <row r="284" spans="3:19" x14ac:dyDescent="0.25">
      <c r="C284" s="1">
        <f t="shared" si="9"/>
        <v>282</v>
      </c>
      <c r="D284" t="s">
        <v>297</v>
      </c>
      <c r="E284" t="s">
        <v>1202</v>
      </c>
      <c r="F284" t="s">
        <v>1213</v>
      </c>
      <c r="G284">
        <v>140.24</v>
      </c>
      <c r="H284">
        <v>9</v>
      </c>
      <c r="I284">
        <v>0.22</v>
      </c>
      <c r="J284">
        <v>26.72</v>
      </c>
      <c r="K284" t="s">
        <v>1215</v>
      </c>
      <c r="L284" t="s">
        <v>1219</v>
      </c>
      <c r="M284" t="s">
        <v>1227</v>
      </c>
      <c r="N284" t="s">
        <v>1236</v>
      </c>
      <c r="O284" s="3">
        <v>45367</v>
      </c>
      <c r="P284" s="3">
        <v>45377</v>
      </c>
      <c r="Q284">
        <v>2024</v>
      </c>
      <c r="R284">
        <v>8</v>
      </c>
      <c r="S284">
        <f t="shared" si="8"/>
        <v>10</v>
      </c>
    </row>
    <row r="285" spans="3:19" x14ac:dyDescent="0.25">
      <c r="C285" s="1">
        <f t="shared" si="9"/>
        <v>283</v>
      </c>
      <c r="D285" t="s">
        <v>298</v>
      </c>
      <c r="E285" t="s">
        <v>1203</v>
      </c>
      <c r="F285" t="s">
        <v>1205</v>
      </c>
      <c r="G285">
        <v>157.18</v>
      </c>
      <c r="H285">
        <v>7</v>
      </c>
      <c r="I285">
        <v>0.19</v>
      </c>
      <c r="J285">
        <v>15.18</v>
      </c>
      <c r="K285" t="s">
        <v>1216</v>
      </c>
      <c r="L285" t="s">
        <v>1218</v>
      </c>
      <c r="M285" t="s">
        <v>1229</v>
      </c>
      <c r="N285" t="s">
        <v>1234</v>
      </c>
      <c r="O285" s="3">
        <v>44662</v>
      </c>
      <c r="P285" s="3">
        <v>44667</v>
      </c>
      <c r="Q285">
        <v>2022</v>
      </c>
      <c r="R285">
        <v>9</v>
      </c>
      <c r="S285">
        <f t="shared" si="8"/>
        <v>5</v>
      </c>
    </row>
    <row r="286" spans="3:19" x14ac:dyDescent="0.25">
      <c r="C286" s="1">
        <f t="shared" si="9"/>
        <v>284</v>
      </c>
      <c r="D286" t="s">
        <v>299</v>
      </c>
      <c r="E286" t="s">
        <v>1204</v>
      </c>
      <c r="F286" t="s">
        <v>1212</v>
      </c>
      <c r="G286">
        <v>465.66</v>
      </c>
      <c r="H286">
        <v>2</v>
      </c>
      <c r="I286">
        <v>0.22</v>
      </c>
      <c r="J286">
        <v>102.56</v>
      </c>
      <c r="K286" t="s">
        <v>1217</v>
      </c>
      <c r="L286" t="s">
        <v>1218</v>
      </c>
      <c r="M286" t="s">
        <v>1222</v>
      </c>
      <c r="N286" t="s">
        <v>1234</v>
      </c>
      <c r="O286" s="3">
        <v>45158</v>
      </c>
      <c r="P286" s="3">
        <v>45164</v>
      </c>
      <c r="Q286">
        <v>2023</v>
      </c>
      <c r="R286">
        <v>5</v>
      </c>
      <c r="S286">
        <f t="shared" si="8"/>
        <v>6</v>
      </c>
    </row>
    <row r="287" spans="3:19" x14ac:dyDescent="0.25">
      <c r="C287" s="1">
        <f t="shared" si="9"/>
        <v>285</v>
      </c>
      <c r="D287" t="s">
        <v>300</v>
      </c>
      <c r="E287" t="s">
        <v>1203</v>
      </c>
      <c r="F287" t="s">
        <v>1211</v>
      </c>
      <c r="G287">
        <v>110.43</v>
      </c>
      <c r="H287">
        <v>1</v>
      </c>
      <c r="I287">
        <v>0.39</v>
      </c>
      <c r="J287">
        <v>11.75</v>
      </c>
      <c r="K287" t="s">
        <v>1217</v>
      </c>
      <c r="L287" t="s">
        <v>1218</v>
      </c>
      <c r="M287" t="s">
        <v>1232</v>
      </c>
      <c r="N287" t="s">
        <v>1235</v>
      </c>
      <c r="O287" s="3">
        <v>44761</v>
      </c>
      <c r="P287" s="3">
        <v>44769</v>
      </c>
      <c r="Q287">
        <v>2022</v>
      </c>
      <c r="R287">
        <v>7</v>
      </c>
      <c r="S287">
        <f t="shared" si="8"/>
        <v>8</v>
      </c>
    </row>
    <row r="288" spans="3:19" x14ac:dyDescent="0.25">
      <c r="C288" s="1">
        <f t="shared" si="9"/>
        <v>286</v>
      </c>
      <c r="D288" t="s">
        <v>301</v>
      </c>
      <c r="E288" t="s">
        <v>1202</v>
      </c>
      <c r="F288" t="s">
        <v>1209</v>
      </c>
      <c r="G288">
        <v>358.17</v>
      </c>
      <c r="H288">
        <v>1</v>
      </c>
      <c r="I288">
        <v>0.06</v>
      </c>
      <c r="J288">
        <v>23.99</v>
      </c>
      <c r="K288" t="s">
        <v>1216</v>
      </c>
      <c r="L288" t="s">
        <v>1220</v>
      </c>
      <c r="M288" t="s">
        <v>1231</v>
      </c>
      <c r="N288" t="s">
        <v>1236</v>
      </c>
      <c r="O288" s="3">
        <v>44827</v>
      </c>
      <c r="P288" s="3">
        <v>44831</v>
      </c>
      <c r="Q288">
        <v>2022</v>
      </c>
      <c r="R288">
        <v>5</v>
      </c>
      <c r="S288">
        <f t="shared" si="8"/>
        <v>4</v>
      </c>
    </row>
    <row r="289" spans="3:19" x14ac:dyDescent="0.25">
      <c r="C289" s="1">
        <f t="shared" si="9"/>
        <v>287</v>
      </c>
      <c r="D289" t="s">
        <v>302</v>
      </c>
      <c r="E289" t="s">
        <v>1204</v>
      </c>
      <c r="F289" t="s">
        <v>1214</v>
      </c>
      <c r="G289">
        <v>246.16</v>
      </c>
      <c r="H289">
        <v>5</v>
      </c>
      <c r="I289">
        <v>0.37</v>
      </c>
      <c r="J289">
        <v>46.21</v>
      </c>
      <c r="K289" t="s">
        <v>1215</v>
      </c>
      <c r="L289" t="s">
        <v>1218</v>
      </c>
      <c r="M289" t="s">
        <v>1232</v>
      </c>
      <c r="N289" t="s">
        <v>1235</v>
      </c>
      <c r="O289" s="3">
        <v>45241</v>
      </c>
      <c r="P289" s="3">
        <v>45246</v>
      </c>
      <c r="Q289">
        <v>2023</v>
      </c>
      <c r="R289">
        <v>8</v>
      </c>
      <c r="S289">
        <f t="shared" si="8"/>
        <v>5</v>
      </c>
    </row>
    <row r="290" spans="3:19" x14ac:dyDescent="0.25">
      <c r="C290" s="1">
        <f t="shared" si="9"/>
        <v>288</v>
      </c>
      <c r="D290" t="s">
        <v>303</v>
      </c>
      <c r="E290" t="s">
        <v>1204</v>
      </c>
      <c r="F290" t="s">
        <v>1213</v>
      </c>
      <c r="G290">
        <v>387.92</v>
      </c>
      <c r="H290">
        <v>3</v>
      </c>
      <c r="I290">
        <v>0.21</v>
      </c>
      <c r="J290">
        <v>75.42</v>
      </c>
      <c r="K290" t="s">
        <v>1215</v>
      </c>
      <c r="L290" t="s">
        <v>1218</v>
      </c>
      <c r="M290" t="s">
        <v>1229</v>
      </c>
      <c r="N290" t="s">
        <v>1234</v>
      </c>
      <c r="O290" s="3">
        <v>44896</v>
      </c>
      <c r="P290" s="3">
        <v>44898</v>
      </c>
      <c r="Q290">
        <v>2022</v>
      </c>
      <c r="R290">
        <v>1</v>
      </c>
      <c r="S290">
        <f t="shared" si="8"/>
        <v>2</v>
      </c>
    </row>
    <row r="291" spans="3:19" x14ac:dyDescent="0.25">
      <c r="C291" s="1">
        <f t="shared" si="9"/>
        <v>289</v>
      </c>
      <c r="D291" t="s">
        <v>304</v>
      </c>
      <c r="E291" t="s">
        <v>1204</v>
      </c>
      <c r="F291" t="s">
        <v>1208</v>
      </c>
      <c r="G291">
        <v>222.45</v>
      </c>
      <c r="H291">
        <v>4</v>
      </c>
      <c r="I291">
        <v>0.16</v>
      </c>
      <c r="J291">
        <v>42.67</v>
      </c>
      <c r="K291" t="s">
        <v>1216</v>
      </c>
      <c r="L291" t="s">
        <v>1218</v>
      </c>
      <c r="M291" t="s">
        <v>1233</v>
      </c>
      <c r="N291" t="s">
        <v>1235</v>
      </c>
      <c r="O291" s="3">
        <v>44900</v>
      </c>
      <c r="P291" s="3">
        <v>44901</v>
      </c>
      <c r="Q291">
        <v>2022</v>
      </c>
      <c r="R291">
        <v>5</v>
      </c>
      <c r="S291">
        <f t="shared" si="8"/>
        <v>1</v>
      </c>
    </row>
    <row r="292" spans="3:19" x14ac:dyDescent="0.25">
      <c r="C292" s="1">
        <f t="shared" si="9"/>
        <v>290</v>
      </c>
      <c r="D292" t="s">
        <v>305</v>
      </c>
      <c r="E292" t="s">
        <v>1201</v>
      </c>
      <c r="F292" t="s">
        <v>1209</v>
      </c>
      <c r="G292">
        <v>138.27000000000001</v>
      </c>
      <c r="H292">
        <v>2</v>
      </c>
      <c r="I292">
        <v>0.38</v>
      </c>
      <c r="J292">
        <v>4.8499999999999996</v>
      </c>
      <c r="K292" t="s">
        <v>1215</v>
      </c>
      <c r="L292" t="s">
        <v>1221</v>
      </c>
      <c r="M292" t="s">
        <v>1223</v>
      </c>
      <c r="N292" t="s">
        <v>1234</v>
      </c>
      <c r="O292" s="3">
        <v>45352</v>
      </c>
      <c r="P292" s="3">
        <v>45356</v>
      </c>
      <c r="Q292">
        <v>2024</v>
      </c>
      <c r="R292">
        <v>4</v>
      </c>
      <c r="S292">
        <f t="shared" si="8"/>
        <v>4</v>
      </c>
    </row>
    <row r="293" spans="3:19" x14ac:dyDescent="0.25">
      <c r="C293" s="1">
        <f t="shared" si="9"/>
        <v>291</v>
      </c>
      <c r="D293" t="s">
        <v>306</v>
      </c>
      <c r="E293" t="s">
        <v>1201</v>
      </c>
      <c r="F293" t="s">
        <v>1212</v>
      </c>
      <c r="G293">
        <v>494.64</v>
      </c>
      <c r="H293">
        <v>8</v>
      </c>
      <c r="I293">
        <v>0.38</v>
      </c>
      <c r="J293">
        <v>85.52</v>
      </c>
      <c r="K293" t="s">
        <v>1216</v>
      </c>
      <c r="L293" t="s">
        <v>1218</v>
      </c>
      <c r="M293" t="s">
        <v>1225</v>
      </c>
      <c r="N293" t="s">
        <v>1236</v>
      </c>
      <c r="O293" s="3">
        <v>45222</v>
      </c>
      <c r="P293" s="3">
        <v>45231</v>
      </c>
      <c r="Q293">
        <v>2023</v>
      </c>
      <c r="R293">
        <v>4</v>
      </c>
      <c r="S293">
        <f t="shared" si="8"/>
        <v>9</v>
      </c>
    </row>
    <row r="294" spans="3:19" x14ac:dyDescent="0.25">
      <c r="C294" s="1">
        <f t="shared" si="9"/>
        <v>292</v>
      </c>
      <c r="D294" t="s">
        <v>307</v>
      </c>
      <c r="E294" t="s">
        <v>1201</v>
      </c>
      <c r="F294" t="s">
        <v>1213</v>
      </c>
      <c r="G294">
        <v>302.43</v>
      </c>
      <c r="H294">
        <v>4</v>
      </c>
      <c r="I294">
        <v>0.2</v>
      </c>
      <c r="J294">
        <v>16.84</v>
      </c>
      <c r="K294" t="s">
        <v>1215</v>
      </c>
      <c r="L294" t="s">
        <v>1220</v>
      </c>
      <c r="M294" t="s">
        <v>1232</v>
      </c>
      <c r="N294" t="s">
        <v>1235</v>
      </c>
      <c r="O294" s="3">
        <v>44963</v>
      </c>
      <c r="P294" s="3">
        <v>44971</v>
      </c>
      <c r="Q294">
        <v>2023</v>
      </c>
      <c r="R294">
        <v>2</v>
      </c>
      <c r="S294">
        <f t="shared" si="8"/>
        <v>8</v>
      </c>
    </row>
    <row r="295" spans="3:19" x14ac:dyDescent="0.25">
      <c r="C295" s="1">
        <f t="shared" si="9"/>
        <v>293</v>
      </c>
      <c r="D295" t="s">
        <v>308</v>
      </c>
      <c r="E295" t="s">
        <v>1202</v>
      </c>
      <c r="F295" t="s">
        <v>1213</v>
      </c>
      <c r="G295">
        <v>252.92</v>
      </c>
      <c r="H295">
        <v>6</v>
      </c>
      <c r="I295">
        <v>0.06</v>
      </c>
      <c r="J295">
        <v>33.22</v>
      </c>
      <c r="K295" t="s">
        <v>1217</v>
      </c>
      <c r="L295" t="s">
        <v>1219</v>
      </c>
      <c r="M295" t="s">
        <v>1225</v>
      </c>
      <c r="N295" t="s">
        <v>1236</v>
      </c>
      <c r="O295" s="3">
        <v>45465</v>
      </c>
      <c r="P295" s="3">
        <v>45475</v>
      </c>
      <c r="Q295">
        <v>2024</v>
      </c>
      <c r="R295">
        <v>11</v>
      </c>
      <c r="S295">
        <f t="shared" si="8"/>
        <v>10</v>
      </c>
    </row>
    <row r="296" spans="3:19" x14ac:dyDescent="0.25">
      <c r="C296" s="1">
        <f t="shared" si="9"/>
        <v>294</v>
      </c>
      <c r="D296" t="s">
        <v>309</v>
      </c>
      <c r="E296" t="s">
        <v>1202</v>
      </c>
      <c r="F296" t="s">
        <v>1208</v>
      </c>
      <c r="G296">
        <v>371.19</v>
      </c>
      <c r="H296">
        <v>9</v>
      </c>
      <c r="I296">
        <v>0.41</v>
      </c>
      <c r="J296">
        <v>11.72</v>
      </c>
      <c r="K296" t="s">
        <v>1215</v>
      </c>
      <c r="L296" t="s">
        <v>1221</v>
      </c>
      <c r="M296" t="s">
        <v>1229</v>
      </c>
      <c r="N296" t="s">
        <v>1234</v>
      </c>
      <c r="O296" s="3">
        <v>44599</v>
      </c>
      <c r="P296" s="3">
        <v>44601</v>
      </c>
      <c r="Q296">
        <v>2022</v>
      </c>
      <c r="R296">
        <v>8</v>
      </c>
      <c r="S296">
        <f t="shared" si="8"/>
        <v>2</v>
      </c>
    </row>
    <row r="297" spans="3:19" x14ac:dyDescent="0.25">
      <c r="C297" s="1">
        <f t="shared" si="9"/>
        <v>295</v>
      </c>
      <c r="D297" t="s">
        <v>310</v>
      </c>
      <c r="E297" t="s">
        <v>1202</v>
      </c>
      <c r="F297" t="s">
        <v>1213</v>
      </c>
      <c r="G297">
        <v>13.6</v>
      </c>
      <c r="H297">
        <v>1</v>
      </c>
      <c r="I297">
        <v>0.39</v>
      </c>
      <c r="J297">
        <v>2.2799999999999998</v>
      </c>
      <c r="K297" t="s">
        <v>1217</v>
      </c>
      <c r="L297" t="s">
        <v>1218</v>
      </c>
      <c r="M297" t="s">
        <v>1233</v>
      </c>
      <c r="N297" t="s">
        <v>1235</v>
      </c>
      <c r="O297" s="3">
        <v>45467</v>
      </c>
      <c r="P297" s="3">
        <v>45475</v>
      </c>
      <c r="Q297">
        <v>2024</v>
      </c>
      <c r="R297">
        <v>3</v>
      </c>
      <c r="S297">
        <f t="shared" si="8"/>
        <v>8</v>
      </c>
    </row>
    <row r="298" spans="3:19" x14ac:dyDescent="0.25">
      <c r="C298" s="1">
        <f t="shared" si="9"/>
        <v>296</v>
      </c>
      <c r="D298" t="s">
        <v>311</v>
      </c>
      <c r="E298" t="s">
        <v>1202</v>
      </c>
      <c r="F298" t="s">
        <v>1208</v>
      </c>
      <c r="G298">
        <v>345.3</v>
      </c>
      <c r="H298">
        <v>1</v>
      </c>
      <c r="I298">
        <v>0.11</v>
      </c>
      <c r="J298">
        <v>63.71</v>
      </c>
      <c r="K298" t="s">
        <v>1216</v>
      </c>
      <c r="L298" t="s">
        <v>1219</v>
      </c>
      <c r="M298" t="s">
        <v>1226</v>
      </c>
      <c r="N298" t="s">
        <v>1235</v>
      </c>
      <c r="O298" s="3">
        <v>45363</v>
      </c>
      <c r="P298" s="3">
        <v>45369</v>
      </c>
      <c r="Q298">
        <v>2024</v>
      </c>
      <c r="R298">
        <v>4</v>
      </c>
      <c r="S298">
        <f t="shared" si="8"/>
        <v>6</v>
      </c>
    </row>
    <row r="299" spans="3:19" x14ac:dyDescent="0.25">
      <c r="C299" s="1">
        <f t="shared" si="9"/>
        <v>297</v>
      </c>
      <c r="D299" t="s">
        <v>312</v>
      </c>
      <c r="E299" t="s">
        <v>1204</v>
      </c>
      <c r="F299" t="s">
        <v>1205</v>
      </c>
      <c r="G299">
        <v>71.92</v>
      </c>
      <c r="H299">
        <v>4</v>
      </c>
      <c r="I299">
        <v>0.24</v>
      </c>
      <c r="J299">
        <v>8.6300000000000008</v>
      </c>
      <c r="K299" t="s">
        <v>1216</v>
      </c>
      <c r="L299" t="s">
        <v>1219</v>
      </c>
      <c r="M299" t="s">
        <v>1233</v>
      </c>
      <c r="N299" t="s">
        <v>1235</v>
      </c>
      <c r="O299" s="3">
        <v>44759</v>
      </c>
      <c r="P299" s="3">
        <v>44765</v>
      </c>
      <c r="Q299">
        <v>2022</v>
      </c>
      <c r="R299">
        <v>8</v>
      </c>
      <c r="S299">
        <f t="shared" si="8"/>
        <v>6</v>
      </c>
    </row>
    <row r="300" spans="3:19" x14ac:dyDescent="0.25">
      <c r="C300" s="1">
        <f t="shared" si="9"/>
        <v>298</v>
      </c>
      <c r="D300" t="s">
        <v>313</v>
      </c>
      <c r="E300" t="s">
        <v>1202</v>
      </c>
      <c r="F300" t="s">
        <v>1205</v>
      </c>
      <c r="G300">
        <v>295.55</v>
      </c>
      <c r="H300">
        <v>1</v>
      </c>
      <c r="I300">
        <v>0.4</v>
      </c>
      <c r="J300">
        <v>43.14</v>
      </c>
      <c r="K300" t="s">
        <v>1216</v>
      </c>
      <c r="L300" t="s">
        <v>1220</v>
      </c>
      <c r="M300" t="s">
        <v>1224</v>
      </c>
      <c r="N300" t="s">
        <v>1235</v>
      </c>
      <c r="O300" s="3">
        <v>45216</v>
      </c>
      <c r="P300" s="3">
        <v>45219</v>
      </c>
      <c r="Q300">
        <v>2023</v>
      </c>
      <c r="R300">
        <v>7</v>
      </c>
      <c r="S300">
        <f t="shared" si="8"/>
        <v>3</v>
      </c>
    </row>
    <row r="301" spans="3:19" x14ac:dyDescent="0.25">
      <c r="C301" s="1">
        <f t="shared" si="9"/>
        <v>299</v>
      </c>
      <c r="D301" t="s">
        <v>314</v>
      </c>
      <c r="E301" t="s">
        <v>1201</v>
      </c>
      <c r="F301" t="s">
        <v>1207</v>
      </c>
      <c r="G301">
        <v>173.98</v>
      </c>
      <c r="H301">
        <v>4</v>
      </c>
      <c r="I301">
        <v>0.06</v>
      </c>
      <c r="J301">
        <v>42.18</v>
      </c>
      <c r="K301" t="s">
        <v>1216</v>
      </c>
      <c r="L301" t="s">
        <v>1218</v>
      </c>
      <c r="M301" t="s">
        <v>1223</v>
      </c>
      <c r="N301" t="s">
        <v>1234</v>
      </c>
      <c r="O301" s="3">
        <v>44772</v>
      </c>
      <c r="P301" s="3">
        <v>44782</v>
      </c>
      <c r="Q301">
        <v>2022</v>
      </c>
      <c r="R301">
        <v>6</v>
      </c>
      <c r="S301">
        <f t="shared" si="8"/>
        <v>10</v>
      </c>
    </row>
    <row r="302" spans="3:19" x14ac:dyDescent="0.25">
      <c r="C302" s="1">
        <f t="shared" si="9"/>
        <v>300</v>
      </c>
      <c r="D302" t="s">
        <v>315</v>
      </c>
      <c r="E302" t="s">
        <v>1201</v>
      </c>
      <c r="F302" t="s">
        <v>1211</v>
      </c>
      <c r="G302">
        <v>253.56</v>
      </c>
      <c r="H302">
        <v>2</v>
      </c>
      <c r="I302">
        <v>0.2</v>
      </c>
      <c r="J302">
        <v>29.57</v>
      </c>
      <c r="K302" t="s">
        <v>1215</v>
      </c>
      <c r="L302" t="s">
        <v>1219</v>
      </c>
      <c r="M302" t="s">
        <v>1229</v>
      </c>
      <c r="N302" t="s">
        <v>1234</v>
      </c>
      <c r="O302" s="3">
        <v>44873</v>
      </c>
      <c r="P302" s="3">
        <v>44882</v>
      </c>
      <c r="Q302">
        <v>2022</v>
      </c>
      <c r="R302">
        <v>2</v>
      </c>
      <c r="S302">
        <f t="shared" si="8"/>
        <v>9</v>
      </c>
    </row>
    <row r="303" spans="3:19" x14ac:dyDescent="0.25">
      <c r="C303" s="1">
        <f t="shared" si="9"/>
        <v>301</v>
      </c>
      <c r="D303" t="s">
        <v>316</v>
      </c>
      <c r="E303" t="s">
        <v>1203</v>
      </c>
      <c r="F303" t="s">
        <v>1214</v>
      </c>
      <c r="G303">
        <v>317.56</v>
      </c>
      <c r="H303">
        <v>5</v>
      </c>
      <c r="I303">
        <v>0.09</v>
      </c>
      <c r="J303">
        <v>17.88</v>
      </c>
      <c r="K303" t="s">
        <v>1215</v>
      </c>
      <c r="L303" t="s">
        <v>1219</v>
      </c>
      <c r="M303" t="s">
        <v>1229</v>
      </c>
      <c r="N303" t="s">
        <v>1234</v>
      </c>
      <c r="O303" s="3">
        <v>45623</v>
      </c>
      <c r="P303" s="3">
        <v>45628</v>
      </c>
      <c r="Q303">
        <v>2024</v>
      </c>
      <c r="R303">
        <v>1</v>
      </c>
      <c r="S303">
        <f t="shared" si="8"/>
        <v>5</v>
      </c>
    </row>
    <row r="304" spans="3:19" x14ac:dyDescent="0.25">
      <c r="C304" s="1">
        <f t="shared" si="9"/>
        <v>302</v>
      </c>
      <c r="D304" t="s">
        <v>317</v>
      </c>
      <c r="E304" t="s">
        <v>1201</v>
      </c>
      <c r="F304" t="s">
        <v>1205</v>
      </c>
      <c r="G304">
        <v>345.78</v>
      </c>
      <c r="H304">
        <v>7</v>
      </c>
      <c r="I304">
        <v>0.13</v>
      </c>
      <c r="J304">
        <v>22.94</v>
      </c>
      <c r="K304" t="s">
        <v>1217</v>
      </c>
      <c r="L304" t="s">
        <v>1218</v>
      </c>
      <c r="M304" t="s">
        <v>1228</v>
      </c>
      <c r="N304" t="s">
        <v>1234</v>
      </c>
      <c r="O304" s="3">
        <v>45015</v>
      </c>
      <c r="P304" s="3">
        <v>45022</v>
      </c>
      <c r="Q304">
        <v>2023</v>
      </c>
      <c r="R304">
        <v>3</v>
      </c>
      <c r="S304">
        <f t="shared" si="8"/>
        <v>7</v>
      </c>
    </row>
    <row r="305" spans="3:19" x14ac:dyDescent="0.25">
      <c r="C305" s="1">
        <f t="shared" si="9"/>
        <v>303</v>
      </c>
      <c r="D305" t="s">
        <v>318</v>
      </c>
      <c r="E305" t="s">
        <v>1202</v>
      </c>
      <c r="F305" t="s">
        <v>1213</v>
      </c>
      <c r="G305">
        <v>424.56</v>
      </c>
      <c r="H305">
        <v>3</v>
      </c>
      <c r="I305">
        <v>0.1</v>
      </c>
      <c r="J305">
        <v>102.49</v>
      </c>
      <c r="K305" t="s">
        <v>1217</v>
      </c>
      <c r="L305" t="s">
        <v>1220</v>
      </c>
      <c r="M305" t="s">
        <v>1222</v>
      </c>
      <c r="N305" t="s">
        <v>1234</v>
      </c>
      <c r="O305" s="3">
        <v>45584</v>
      </c>
      <c r="P305" s="3">
        <v>45590</v>
      </c>
      <c r="Q305">
        <v>2024</v>
      </c>
      <c r="R305">
        <v>9</v>
      </c>
      <c r="S305">
        <f t="shared" si="8"/>
        <v>6</v>
      </c>
    </row>
    <row r="306" spans="3:19" x14ac:dyDescent="0.25">
      <c r="C306" s="1">
        <f t="shared" si="9"/>
        <v>304</v>
      </c>
      <c r="D306" t="s">
        <v>319</v>
      </c>
      <c r="E306" t="s">
        <v>1203</v>
      </c>
      <c r="F306" t="s">
        <v>1212</v>
      </c>
      <c r="G306">
        <v>88.13</v>
      </c>
      <c r="H306">
        <v>9</v>
      </c>
      <c r="I306">
        <v>0.41</v>
      </c>
      <c r="J306">
        <v>10.77</v>
      </c>
      <c r="K306" t="s">
        <v>1216</v>
      </c>
      <c r="L306" t="s">
        <v>1219</v>
      </c>
      <c r="M306" t="s">
        <v>1231</v>
      </c>
      <c r="N306" t="s">
        <v>1236</v>
      </c>
      <c r="O306" s="3">
        <v>45068</v>
      </c>
      <c r="P306" s="3">
        <v>45077</v>
      </c>
      <c r="Q306">
        <v>2023</v>
      </c>
      <c r="R306">
        <v>12</v>
      </c>
      <c r="S306">
        <f t="shared" si="8"/>
        <v>9</v>
      </c>
    </row>
    <row r="307" spans="3:19" x14ac:dyDescent="0.25">
      <c r="C307" s="1">
        <f t="shared" si="9"/>
        <v>305</v>
      </c>
      <c r="D307" t="s">
        <v>320</v>
      </c>
      <c r="E307" t="s">
        <v>1204</v>
      </c>
      <c r="F307" t="s">
        <v>1213</v>
      </c>
      <c r="G307">
        <v>373</v>
      </c>
      <c r="H307">
        <v>10</v>
      </c>
      <c r="I307">
        <v>0.42</v>
      </c>
      <c r="J307">
        <v>14.07</v>
      </c>
      <c r="K307" t="s">
        <v>1217</v>
      </c>
      <c r="L307" t="s">
        <v>1221</v>
      </c>
      <c r="M307" t="s">
        <v>1222</v>
      </c>
      <c r="N307" t="s">
        <v>1234</v>
      </c>
      <c r="O307" s="3">
        <v>45414</v>
      </c>
      <c r="P307" s="3">
        <v>45419</v>
      </c>
      <c r="Q307">
        <v>2024</v>
      </c>
      <c r="R307">
        <v>8</v>
      </c>
      <c r="S307">
        <f t="shared" si="8"/>
        <v>5</v>
      </c>
    </row>
    <row r="308" spans="3:19" x14ac:dyDescent="0.25">
      <c r="C308" s="1">
        <f t="shared" si="9"/>
        <v>306</v>
      </c>
      <c r="D308" t="s">
        <v>321</v>
      </c>
      <c r="E308" t="s">
        <v>1202</v>
      </c>
      <c r="F308" t="s">
        <v>1206</v>
      </c>
      <c r="G308">
        <v>434.66</v>
      </c>
      <c r="H308">
        <v>6</v>
      </c>
      <c r="I308">
        <v>0.2</v>
      </c>
      <c r="J308">
        <v>93.64</v>
      </c>
      <c r="K308" t="s">
        <v>1217</v>
      </c>
      <c r="L308" t="s">
        <v>1219</v>
      </c>
      <c r="M308" t="s">
        <v>1228</v>
      </c>
      <c r="N308" t="s">
        <v>1234</v>
      </c>
      <c r="O308" s="3">
        <v>45153</v>
      </c>
      <c r="P308" s="3">
        <v>45155</v>
      </c>
      <c r="Q308">
        <v>2023</v>
      </c>
      <c r="R308">
        <v>4</v>
      </c>
      <c r="S308">
        <f t="shared" si="8"/>
        <v>2</v>
      </c>
    </row>
    <row r="309" spans="3:19" x14ac:dyDescent="0.25">
      <c r="C309" s="1">
        <f t="shared" si="9"/>
        <v>307</v>
      </c>
      <c r="D309" t="s">
        <v>322</v>
      </c>
      <c r="E309" t="s">
        <v>1204</v>
      </c>
      <c r="F309" t="s">
        <v>1214</v>
      </c>
      <c r="G309">
        <v>125.14</v>
      </c>
      <c r="H309">
        <v>4</v>
      </c>
      <c r="I309">
        <v>0.37</v>
      </c>
      <c r="J309">
        <v>23.36</v>
      </c>
      <c r="K309" t="s">
        <v>1216</v>
      </c>
      <c r="L309" t="s">
        <v>1220</v>
      </c>
      <c r="M309" t="s">
        <v>1224</v>
      </c>
      <c r="N309" t="s">
        <v>1235</v>
      </c>
      <c r="O309" s="3">
        <v>44999</v>
      </c>
      <c r="P309" s="3">
        <v>45007</v>
      </c>
      <c r="Q309">
        <v>2023</v>
      </c>
      <c r="R309">
        <v>9</v>
      </c>
      <c r="S309">
        <f t="shared" si="8"/>
        <v>8</v>
      </c>
    </row>
    <row r="310" spans="3:19" x14ac:dyDescent="0.25">
      <c r="C310" s="1">
        <f t="shared" si="9"/>
        <v>308</v>
      </c>
      <c r="D310" t="s">
        <v>323</v>
      </c>
      <c r="E310" t="s">
        <v>1201</v>
      </c>
      <c r="F310" t="s">
        <v>1208</v>
      </c>
      <c r="G310">
        <v>216.52</v>
      </c>
      <c r="H310">
        <v>7</v>
      </c>
      <c r="I310">
        <v>0.03</v>
      </c>
      <c r="J310">
        <v>49.22</v>
      </c>
      <c r="K310" t="s">
        <v>1216</v>
      </c>
      <c r="L310" t="s">
        <v>1219</v>
      </c>
      <c r="M310" t="s">
        <v>1226</v>
      </c>
      <c r="N310" t="s">
        <v>1235</v>
      </c>
      <c r="O310" s="3">
        <v>45629</v>
      </c>
      <c r="P310" s="3">
        <v>45630</v>
      </c>
      <c r="Q310">
        <v>2024</v>
      </c>
      <c r="R310">
        <v>5</v>
      </c>
      <c r="S310">
        <f t="shared" si="8"/>
        <v>1</v>
      </c>
    </row>
    <row r="311" spans="3:19" x14ac:dyDescent="0.25">
      <c r="C311" s="1">
        <f t="shared" si="9"/>
        <v>309</v>
      </c>
      <c r="D311" t="s">
        <v>324</v>
      </c>
      <c r="E311" t="s">
        <v>1203</v>
      </c>
      <c r="F311" t="s">
        <v>1206</v>
      </c>
      <c r="G311">
        <v>493.91</v>
      </c>
      <c r="H311">
        <v>2</v>
      </c>
      <c r="I311">
        <v>0.43</v>
      </c>
      <c r="J311">
        <v>74.86</v>
      </c>
      <c r="K311" t="s">
        <v>1216</v>
      </c>
      <c r="L311" t="s">
        <v>1220</v>
      </c>
      <c r="M311" t="s">
        <v>1232</v>
      </c>
      <c r="N311" t="s">
        <v>1235</v>
      </c>
      <c r="O311" s="3">
        <v>45453</v>
      </c>
      <c r="P311" s="3">
        <v>45455</v>
      </c>
      <c r="Q311">
        <v>2024</v>
      </c>
      <c r="R311">
        <v>10</v>
      </c>
      <c r="S311">
        <f t="shared" si="8"/>
        <v>2</v>
      </c>
    </row>
    <row r="312" spans="3:19" x14ac:dyDescent="0.25">
      <c r="C312" s="1">
        <f t="shared" si="9"/>
        <v>310</v>
      </c>
      <c r="D312" t="s">
        <v>325</v>
      </c>
      <c r="E312" t="s">
        <v>1203</v>
      </c>
      <c r="F312" t="s">
        <v>1212</v>
      </c>
      <c r="G312">
        <v>404.53</v>
      </c>
      <c r="H312">
        <v>9</v>
      </c>
      <c r="I312">
        <v>0.42</v>
      </c>
      <c r="J312">
        <v>47.99</v>
      </c>
      <c r="K312" t="s">
        <v>1217</v>
      </c>
      <c r="L312" t="s">
        <v>1220</v>
      </c>
      <c r="M312" t="s">
        <v>1230</v>
      </c>
      <c r="N312" t="s">
        <v>1236</v>
      </c>
      <c r="O312" s="3">
        <v>44791</v>
      </c>
      <c r="P312" s="3">
        <v>44797</v>
      </c>
      <c r="Q312">
        <v>2022</v>
      </c>
      <c r="R312">
        <v>10</v>
      </c>
      <c r="S312">
        <f t="shared" si="8"/>
        <v>6</v>
      </c>
    </row>
    <row r="313" spans="3:19" x14ac:dyDescent="0.25">
      <c r="C313" s="1">
        <f t="shared" si="9"/>
        <v>311</v>
      </c>
      <c r="D313" t="s">
        <v>326</v>
      </c>
      <c r="E313" t="s">
        <v>1203</v>
      </c>
      <c r="F313" t="s">
        <v>1209</v>
      </c>
      <c r="G313">
        <v>29.59</v>
      </c>
      <c r="H313">
        <v>4</v>
      </c>
      <c r="I313">
        <v>0.08</v>
      </c>
      <c r="J313">
        <v>1.52</v>
      </c>
      <c r="K313" t="s">
        <v>1216</v>
      </c>
      <c r="L313" t="s">
        <v>1219</v>
      </c>
      <c r="M313" t="s">
        <v>1232</v>
      </c>
      <c r="N313" t="s">
        <v>1235</v>
      </c>
      <c r="O313" s="3">
        <v>44810</v>
      </c>
      <c r="P313" s="3">
        <v>44819</v>
      </c>
      <c r="Q313">
        <v>2022</v>
      </c>
      <c r="R313">
        <v>3</v>
      </c>
      <c r="S313">
        <f t="shared" si="8"/>
        <v>9</v>
      </c>
    </row>
    <row r="314" spans="3:19" x14ac:dyDescent="0.25">
      <c r="C314" s="1">
        <f t="shared" si="9"/>
        <v>312</v>
      </c>
      <c r="D314" t="s">
        <v>327</v>
      </c>
      <c r="E314" t="s">
        <v>1201</v>
      </c>
      <c r="F314" t="s">
        <v>1205</v>
      </c>
      <c r="G314">
        <v>34.07</v>
      </c>
      <c r="H314">
        <v>1</v>
      </c>
      <c r="I314">
        <v>0.47</v>
      </c>
      <c r="J314">
        <v>5.04</v>
      </c>
      <c r="K314" t="s">
        <v>1217</v>
      </c>
      <c r="L314" t="s">
        <v>1221</v>
      </c>
      <c r="M314" t="s">
        <v>1229</v>
      </c>
      <c r="N314" t="s">
        <v>1234</v>
      </c>
      <c r="O314" s="3">
        <v>44950</v>
      </c>
      <c r="P314" s="3">
        <v>44954</v>
      </c>
      <c r="Q314">
        <v>2023</v>
      </c>
      <c r="R314">
        <v>4</v>
      </c>
      <c r="S314">
        <f t="shared" si="8"/>
        <v>4</v>
      </c>
    </row>
    <row r="315" spans="3:19" x14ac:dyDescent="0.25">
      <c r="C315" s="1">
        <f t="shared" si="9"/>
        <v>313</v>
      </c>
      <c r="D315" t="s">
        <v>328</v>
      </c>
      <c r="E315" t="s">
        <v>1204</v>
      </c>
      <c r="F315" t="s">
        <v>1208</v>
      </c>
      <c r="G315">
        <v>425.83</v>
      </c>
      <c r="H315">
        <v>10</v>
      </c>
      <c r="I315">
        <v>0.15</v>
      </c>
      <c r="J315">
        <v>48.2</v>
      </c>
      <c r="K315" t="s">
        <v>1215</v>
      </c>
      <c r="L315" t="s">
        <v>1221</v>
      </c>
      <c r="M315" t="s">
        <v>1226</v>
      </c>
      <c r="N315" t="s">
        <v>1235</v>
      </c>
      <c r="O315" s="3">
        <v>44960</v>
      </c>
      <c r="P315" s="3">
        <v>44968</v>
      </c>
      <c r="Q315">
        <v>2023</v>
      </c>
      <c r="R315">
        <v>2</v>
      </c>
      <c r="S315">
        <f t="shared" si="8"/>
        <v>8</v>
      </c>
    </row>
    <row r="316" spans="3:19" x14ac:dyDescent="0.25">
      <c r="C316" s="1">
        <f t="shared" si="9"/>
        <v>314</v>
      </c>
      <c r="D316" t="s">
        <v>329</v>
      </c>
      <c r="E316" t="s">
        <v>1204</v>
      </c>
      <c r="F316" t="s">
        <v>1205</v>
      </c>
      <c r="G316">
        <v>322.12</v>
      </c>
      <c r="H316">
        <v>10</v>
      </c>
      <c r="I316">
        <v>0.24</v>
      </c>
      <c r="J316">
        <v>20.04</v>
      </c>
      <c r="K316" t="s">
        <v>1217</v>
      </c>
      <c r="L316" t="s">
        <v>1218</v>
      </c>
      <c r="M316" t="s">
        <v>1229</v>
      </c>
      <c r="N316" t="s">
        <v>1234</v>
      </c>
      <c r="O316" s="3">
        <v>45449</v>
      </c>
      <c r="P316" s="3">
        <v>45459</v>
      </c>
      <c r="Q316">
        <v>2024</v>
      </c>
      <c r="R316">
        <v>12</v>
      </c>
      <c r="S316">
        <f t="shared" si="8"/>
        <v>10</v>
      </c>
    </row>
    <row r="317" spans="3:19" x14ac:dyDescent="0.25">
      <c r="C317" s="1">
        <f t="shared" si="9"/>
        <v>315</v>
      </c>
      <c r="D317" t="s">
        <v>330</v>
      </c>
      <c r="E317" t="s">
        <v>1204</v>
      </c>
      <c r="F317" t="s">
        <v>1212</v>
      </c>
      <c r="G317">
        <v>473.76</v>
      </c>
      <c r="H317">
        <v>4</v>
      </c>
      <c r="I317">
        <v>0.21</v>
      </c>
      <c r="J317">
        <v>53.96</v>
      </c>
      <c r="K317" t="s">
        <v>1215</v>
      </c>
      <c r="L317" t="s">
        <v>1220</v>
      </c>
      <c r="M317" t="s">
        <v>1229</v>
      </c>
      <c r="N317" t="s">
        <v>1234</v>
      </c>
      <c r="O317" s="3">
        <v>44850</v>
      </c>
      <c r="P317" s="3">
        <v>44855</v>
      </c>
      <c r="Q317">
        <v>2022</v>
      </c>
      <c r="R317">
        <v>12</v>
      </c>
      <c r="S317">
        <f t="shared" si="8"/>
        <v>5</v>
      </c>
    </row>
    <row r="318" spans="3:19" x14ac:dyDescent="0.25">
      <c r="C318" s="1">
        <f t="shared" si="9"/>
        <v>316</v>
      </c>
      <c r="D318" t="s">
        <v>331</v>
      </c>
      <c r="E318" t="s">
        <v>1203</v>
      </c>
      <c r="F318" t="s">
        <v>1211</v>
      </c>
      <c r="G318">
        <v>104.86</v>
      </c>
      <c r="H318">
        <v>9</v>
      </c>
      <c r="I318">
        <v>0.05</v>
      </c>
      <c r="J318">
        <v>7.2</v>
      </c>
      <c r="K318" t="s">
        <v>1217</v>
      </c>
      <c r="L318" t="s">
        <v>1221</v>
      </c>
      <c r="M318" t="s">
        <v>1223</v>
      </c>
      <c r="N318" t="s">
        <v>1234</v>
      </c>
      <c r="O318" s="3">
        <v>45196</v>
      </c>
      <c r="P318" s="3">
        <v>45201</v>
      </c>
      <c r="Q318">
        <v>2023</v>
      </c>
      <c r="R318">
        <v>3</v>
      </c>
      <c r="S318">
        <f t="shared" si="8"/>
        <v>5</v>
      </c>
    </row>
    <row r="319" spans="3:19" x14ac:dyDescent="0.25">
      <c r="C319" s="1">
        <f t="shared" si="9"/>
        <v>317</v>
      </c>
      <c r="D319" t="s">
        <v>332</v>
      </c>
      <c r="E319" t="s">
        <v>1201</v>
      </c>
      <c r="F319" t="s">
        <v>1207</v>
      </c>
      <c r="G319">
        <v>329.33</v>
      </c>
      <c r="H319">
        <v>2</v>
      </c>
      <c r="I319">
        <v>0.13</v>
      </c>
      <c r="J319">
        <v>61.66</v>
      </c>
      <c r="K319" t="s">
        <v>1215</v>
      </c>
      <c r="L319" t="s">
        <v>1219</v>
      </c>
      <c r="M319" t="s">
        <v>1226</v>
      </c>
      <c r="N319" t="s">
        <v>1235</v>
      </c>
      <c r="O319" s="3">
        <v>44852</v>
      </c>
      <c r="P319" s="3">
        <v>44858</v>
      </c>
      <c r="Q319">
        <v>2022</v>
      </c>
      <c r="R319">
        <v>2</v>
      </c>
      <c r="S319">
        <f t="shared" si="8"/>
        <v>6</v>
      </c>
    </row>
    <row r="320" spans="3:19" x14ac:dyDescent="0.25">
      <c r="C320" s="1">
        <f t="shared" si="9"/>
        <v>318</v>
      </c>
      <c r="D320" t="s">
        <v>333</v>
      </c>
      <c r="E320" t="s">
        <v>1204</v>
      </c>
      <c r="F320" t="s">
        <v>1214</v>
      </c>
      <c r="G320">
        <v>211.06</v>
      </c>
      <c r="H320">
        <v>2</v>
      </c>
      <c r="I320">
        <v>0.15</v>
      </c>
      <c r="J320">
        <v>47.77</v>
      </c>
      <c r="K320" t="s">
        <v>1216</v>
      </c>
      <c r="L320" t="s">
        <v>1220</v>
      </c>
      <c r="M320" t="s">
        <v>1228</v>
      </c>
      <c r="N320" t="s">
        <v>1234</v>
      </c>
      <c r="O320" s="3">
        <v>45189</v>
      </c>
      <c r="P320" s="3">
        <v>45192</v>
      </c>
      <c r="Q320">
        <v>2023</v>
      </c>
      <c r="R320">
        <v>12</v>
      </c>
      <c r="S320">
        <f t="shared" si="8"/>
        <v>3</v>
      </c>
    </row>
    <row r="321" spans="3:19" x14ac:dyDescent="0.25">
      <c r="C321" s="1">
        <f t="shared" si="9"/>
        <v>319</v>
      </c>
      <c r="D321" t="s">
        <v>334</v>
      </c>
      <c r="E321" t="s">
        <v>1204</v>
      </c>
      <c r="F321" t="s">
        <v>1214</v>
      </c>
      <c r="G321">
        <v>372.15</v>
      </c>
      <c r="H321">
        <v>4</v>
      </c>
      <c r="I321">
        <v>0.33</v>
      </c>
      <c r="J321">
        <v>19.649999999999999</v>
      </c>
      <c r="K321" t="s">
        <v>1217</v>
      </c>
      <c r="L321" t="s">
        <v>1218</v>
      </c>
      <c r="M321" t="s">
        <v>1227</v>
      </c>
      <c r="N321" t="s">
        <v>1236</v>
      </c>
      <c r="O321" s="3">
        <v>45025</v>
      </c>
      <c r="P321" s="3">
        <v>45032</v>
      </c>
      <c r="Q321">
        <v>2023</v>
      </c>
      <c r="R321">
        <v>2</v>
      </c>
      <c r="S321">
        <f t="shared" si="8"/>
        <v>7</v>
      </c>
    </row>
    <row r="322" spans="3:19" x14ac:dyDescent="0.25">
      <c r="C322" s="1">
        <f t="shared" si="9"/>
        <v>320</v>
      </c>
      <c r="D322" t="s">
        <v>335</v>
      </c>
      <c r="E322" t="s">
        <v>1201</v>
      </c>
      <c r="F322" t="s">
        <v>1213</v>
      </c>
      <c r="G322">
        <v>396.1</v>
      </c>
      <c r="H322">
        <v>2</v>
      </c>
      <c r="I322">
        <v>0.02</v>
      </c>
      <c r="J322">
        <v>61.2</v>
      </c>
      <c r="K322" t="s">
        <v>1216</v>
      </c>
      <c r="L322" t="s">
        <v>1221</v>
      </c>
      <c r="M322" t="s">
        <v>1223</v>
      </c>
      <c r="N322" t="s">
        <v>1234</v>
      </c>
      <c r="O322" s="3">
        <v>45369</v>
      </c>
      <c r="P322" s="3">
        <v>45376</v>
      </c>
      <c r="Q322">
        <v>2024</v>
      </c>
      <c r="R322">
        <v>2</v>
      </c>
      <c r="S322">
        <f t="shared" si="8"/>
        <v>7</v>
      </c>
    </row>
    <row r="323" spans="3:19" x14ac:dyDescent="0.25">
      <c r="C323" s="1">
        <f t="shared" si="9"/>
        <v>321</v>
      </c>
      <c r="D323" t="s">
        <v>336</v>
      </c>
      <c r="E323" t="s">
        <v>1203</v>
      </c>
      <c r="F323" t="s">
        <v>1214</v>
      </c>
      <c r="G323">
        <v>413.94</v>
      </c>
      <c r="H323">
        <v>5</v>
      </c>
      <c r="I323">
        <v>0.23</v>
      </c>
      <c r="J323">
        <v>61.37</v>
      </c>
      <c r="K323" t="s">
        <v>1216</v>
      </c>
      <c r="L323" t="s">
        <v>1219</v>
      </c>
      <c r="M323" t="s">
        <v>1224</v>
      </c>
      <c r="N323" t="s">
        <v>1235</v>
      </c>
      <c r="O323" s="3">
        <v>44699</v>
      </c>
      <c r="P323" s="3">
        <v>44704</v>
      </c>
      <c r="Q323">
        <v>2022</v>
      </c>
      <c r="R323">
        <v>2</v>
      </c>
      <c r="S323">
        <f t="shared" si="8"/>
        <v>5</v>
      </c>
    </row>
    <row r="324" spans="3:19" x14ac:dyDescent="0.25">
      <c r="C324" s="1">
        <f t="shared" si="9"/>
        <v>322</v>
      </c>
      <c r="D324" t="s">
        <v>337</v>
      </c>
      <c r="E324" t="s">
        <v>1204</v>
      </c>
      <c r="F324" t="s">
        <v>1213</v>
      </c>
      <c r="G324">
        <v>233.46</v>
      </c>
      <c r="H324">
        <v>8</v>
      </c>
      <c r="I324">
        <v>0.48</v>
      </c>
      <c r="J324">
        <v>21.61</v>
      </c>
      <c r="K324" t="s">
        <v>1217</v>
      </c>
      <c r="L324" t="s">
        <v>1218</v>
      </c>
      <c r="M324" t="s">
        <v>1233</v>
      </c>
      <c r="N324" t="s">
        <v>1235</v>
      </c>
      <c r="O324" s="3">
        <v>45327</v>
      </c>
      <c r="P324" s="3">
        <v>45336</v>
      </c>
      <c r="Q324">
        <v>2024</v>
      </c>
      <c r="R324">
        <v>7</v>
      </c>
      <c r="S324">
        <f t="shared" ref="S324:S387" si="10">P324-O324</f>
        <v>9</v>
      </c>
    </row>
    <row r="325" spans="3:19" x14ac:dyDescent="0.25">
      <c r="C325" s="1">
        <f t="shared" si="9"/>
        <v>323</v>
      </c>
      <c r="D325" t="s">
        <v>338</v>
      </c>
      <c r="E325" t="s">
        <v>1202</v>
      </c>
      <c r="F325" t="s">
        <v>1205</v>
      </c>
      <c r="G325">
        <v>78.91</v>
      </c>
      <c r="H325">
        <v>9</v>
      </c>
      <c r="I325">
        <v>0.1</v>
      </c>
      <c r="J325">
        <v>6.83</v>
      </c>
      <c r="K325" t="s">
        <v>1217</v>
      </c>
      <c r="L325" t="s">
        <v>1220</v>
      </c>
      <c r="M325" t="s">
        <v>1224</v>
      </c>
      <c r="N325" t="s">
        <v>1235</v>
      </c>
      <c r="O325" s="3">
        <v>45380</v>
      </c>
      <c r="P325" s="3">
        <v>45384</v>
      </c>
      <c r="Q325">
        <v>2024</v>
      </c>
      <c r="R325">
        <v>6</v>
      </c>
      <c r="S325">
        <f t="shared" si="10"/>
        <v>4</v>
      </c>
    </row>
    <row r="326" spans="3:19" x14ac:dyDescent="0.25">
      <c r="C326" s="1">
        <f t="shared" si="9"/>
        <v>324</v>
      </c>
      <c r="D326" t="s">
        <v>339</v>
      </c>
      <c r="E326" t="s">
        <v>1203</v>
      </c>
      <c r="F326" t="s">
        <v>1207</v>
      </c>
      <c r="G326">
        <v>497.62</v>
      </c>
      <c r="H326">
        <v>2</v>
      </c>
      <c r="I326">
        <v>7.0000000000000007E-2</v>
      </c>
      <c r="J326">
        <v>94.45</v>
      </c>
      <c r="K326" t="s">
        <v>1217</v>
      </c>
      <c r="L326" t="s">
        <v>1218</v>
      </c>
      <c r="M326" t="s">
        <v>1233</v>
      </c>
      <c r="N326" t="s">
        <v>1235</v>
      </c>
      <c r="O326" s="3">
        <v>44762</v>
      </c>
      <c r="P326" s="3">
        <v>44767</v>
      </c>
      <c r="Q326">
        <v>2022</v>
      </c>
      <c r="R326">
        <v>2</v>
      </c>
      <c r="S326">
        <f t="shared" si="10"/>
        <v>5</v>
      </c>
    </row>
    <row r="327" spans="3:19" x14ac:dyDescent="0.25">
      <c r="C327" s="1">
        <f t="shared" si="9"/>
        <v>325</v>
      </c>
      <c r="D327" t="s">
        <v>340</v>
      </c>
      <c r="E327" t="s">
        <v>1204</v>
      </c>
      <c r="F327" t="s">
        <v>1214</v>
      </c>
      <c r="G327">
        <v>38.99</v>
      </c>
      <c r="H327">
        <v>1</v>
      </c>
      <c r="I327">
        <v>0.04</v>
      </c>
      <c r="J327">
        <v>5.61</v>
      </c>
      <c r="K327" t="s">
        <v>1215</v>
      </c>
      <c r="L327" t="s">
        <v>1221</v>
      </c>
      <c r="M327" t="s">
        <v>1228</v>
      </c>
      <c r="N327" t="s">
        <v>1234</v>
      </c>
      <c r="O327" s="3">
        <v>45651</v>
      </c>
      <c r="P327" s="3">
        <v>45660</v>
      </c>
      <c r="Q327">
        <v>2024</v>
      </c>
      <c r="R327">
        <v>8</v>
      </c>
      <c r="S327">
        <f t="shared" si="10"/>
        <v>9</v>
      </c>
    </row>
    <row r="328" spans="3:19" x14ac:dyDescent="0.25">
      <c r="C328" s="1">
        <f t="shared" si="9"/>
        <v>326</v>
      </c>
      <c r="D328" t="s">
        <v>341</v>
      </c>
      <c r="E328" t="s">
        <v>1201</v>
      </c>
      <c r="F328" t="s">
        <v>1208</v>
      </c>
      <c r="G328">
        <v>224.88</v>
      </c>
      <c r="H328">
        <v>9</v>
      </c>
      <c r="I328">
        <v>0.25</v>
      </c>
      <c r="J328">
        <v>10.37</v>
      </c>
      <c r="K328" t="s">
        <v>1217</v>
      </c>
      <c r="L328" t="s">
        <v>1220</v>
      </c>
      <c r="M328" t="s">
        <v>1229</v>
      </c>
      <c r="N328" t="s">
        <v>1234</v>
      </c>
      <c r="O328" s="3">
        <v>45435</v>
      </c>
      <c r="P328" s="3">
        <v>45442</v>
      </c>
      <c r="Q328">
        <v>2024</v>
      </c>
      <c r="R328">
        <v>5</v>
      </c>
      <c r="S328">
        <f t="shared" si="10"/>
        <v>7</v>
      </c>
    </row>
    <row r="329" spans="3:19" x14ac:dyDescent="0.25">
      <c r="C329" s="1">
        <f t="shared" ref="C329:C392" si="11">C328+1</f>
        <v>327</v>
      </c>
      <c r="D329" t="s">
        <v>342</v>
      </c>
      <c r="E329" t="s">
        <v>1203</v>
      </c>
      <c r="F329" t="s">
        <v>1214</v>
      </c>
      <c r="G329">
        <v>408.96</v>
      </c>
      <c r="H329">
        <v>9</v>
      </c>
      <c r="I329">
        <v>0.49</v>
      </c>
      <c r="J329">
        <v>52.71</v>
      </c>
      <c r="K329" t="s">
        <v>1217</v>
      </c>
      <c r="L329" t="s">
        <v>1218</v>
      </c>
      <c r="M329" t="s">
        <v>1227</v>
      </c>
      <c r="N329" t="s">
        <v>1236</v>
      </c>
      <c r="O329" s="3">
        <v>45132</v>
      </c>
      <c r="P329" s="3">
        <v>45137</v>
      </c>
      <c r="Q329">
        <v>2023</v>
      </c>
      <c r="R329">
        <v>4</v>
      </c>
      <c r="S329">
        <f t="shared" si="10"/>
        <v>5</v>
      </c>
    </row>
    <row r="330" spans="3:19" x14ac:dyDescent="0.25">
      <c r="C330" s="1">
        <f t="shared" si="11"/>
        <v>328</v>
      </c>
      <c r="D330" t="s">
        <v>343</v>
      </c>
      <c r="E330" t="s">
        <v>1202</v>
      </c>
      <c r="F330" t="s">
        <v>1210</v>
      </c>
      <c r="G330">
        <v>15.6</v>
      </c>
      <c r="H330">
        <v>7</v>
      </c>
      <c r="I330">
        <v>0.2</v>
      </c>
      <c r="J330">
        <v>1.03</v>
      </c>
      <c r="K330" t="s">
        <v>1216</v>
      </c>
      <c r="L330" t="s">
        <v>1218</v>
      </c>
      <c r="M330" t="s">
        <v>1228</v>
      </c>
      <c r="N330" t="s">
        <v>1234</v>
      </c>
      <c r="O330" s="3">
        <v>44803</v>
      </c>
      <c r="P330" s="3">
        <v>44810</v>
      </c>
      <c r="Q330">
        <v>2022</v>
      </c>
      <c r="R330">
        <v>3</v>
      </c>
      <c r="S330">
        <f t="shared" si="10"/>
        <v>7</v>
      </c>
    </row>
    <row r="331" spans="3:19" x14ac:dyDescent="0.25">
      <c r="C331" s="1">
        <f t="shared" si="11"/>
        <v>329</v>
      </c>
      <c r="D331" t="s">
        <v>344</v>
      </c>
      <c r="E331" t="s">
        <v>1203</v>
      </c>
      <c r="F331" t="s">
        <v>1209</v>
      </c>
      <c r="G331">
        <v>183.35</v>
      </c>
      <c r="H331">
        <v>2</v>
      </c>
      <c r="I331">
        <v>0.18</v>
      </c>
      <c r="J331">
        <v>19.399999999999999</v>
      </c>
      <c r="K331" t="s">
        <v>1215</v>
      </c>
      <c r="L331" t="s">
        <v>1218</v>
      </c>
      <c r="M331" t="s">
        <v>1230</v>
      </c>
      <c r="N331" t="s">
        <v>1236</v>
      </c>
      <c r="O331" s="3">
        <v>45427</v>
      </c>
      <c r="P331" s="3">
        <v>45431</v>
      </c>
      <c r="Q331">
        <v>2024</v>
      </c>
      <c r="R331">
        <v>9</v>
      </c>
      <c r="S331">
        <f t="shared" si="10"/>
        <v>4</v>
      </c>
    </row>
    <row r="332" spans="3:19" x14ac:dyDescent="0.25">
      <c r="C332" s="1">
        <f t="shared" si="11"/>
        <v>330</v>
      </c>
      <c r="D332" t="s">
        <v>345</v>
      </c>
      <c r="E332" t="s">
        <v>1203</v>
      </c>
      <c r="F332" t="s">
        <v>1209</v>
      </c>
      <c r="G332">
        <v>154.19</v>
      </c>
      <c r="H332">
        <v>7</v>
      </c>
      <c r="I332">
        <v>0.42</v>
      </c>
      <c r="J332">
        <v>23.65</v>
      </c>
      <c r="K332" t="s">
        <v>1217</v>
      </c>
      <c r="L332" t="s">
        <v>1220</v>
      </c>
      <c r="M332" t="s">
        <v>1230</v>
      </c>
      <c r="N332" t="s">
        <v>1236</v>
      </c>
      <c r="O332" s="3">
        <v>45383</v>
      </c>
      <c r="P332" s="3">
        <v>45393</v>
      </c>
      <c r="Q332">
        <v>2024</v>
      </c>
      <c r="R332">
        <v>11</v>
      </c>
      <c r="S332">
        <f t="shared" si="10"/>
        <v>10</v>
      </c>
    </row>
    <row r="333" spans="3:19" x14ac:dyDescent="0.25">
      <c r="C333" s="1">
        <f t="shared" si="11"/>
        <v>331</v>
      </c>
      <c r="D333" t="s">
        <v>346</v>
      </c>
      <c r="E333" t="s">
        <v>1203</v>
      </c>
      <c r="F333" t="s">
        <v>1210</v>
      </c>
      <c r="G333">
        <v>293.89</v>
      </c>
      <c r="H333">
        <v>8</v>
      </c>
      <c r="I333">
        <v>0.12</v>
      </c>
      <c r="J333">
        <v>49.02</v>
      </c>
      <c r="K333" t="s">
        <v>1215</v>
      </c>
      <c r="L333" t="s">
        <v>1219</v>
      </c>
      <c r="M333" t="s">
        <v>1229</v>
      </c>
      <c r="N333" t="s">
        <v>1234</v>
      </c>
      <c r="O333" s="3">
        <v>45567</v>
      </c>
      <c r="P333" s="3">
        <v>45570</v>
      </c>
      <c r="Q333">
        <v>2024</v>
      </c>
      <c r="R333">
        <v>4</v>
      </c>
      <c r="S333">
        <f t="shared" si="10"/>
        <v>3</v>
      </c>
    </row>
    <row r="334" spans="3:19" x14ac:dyDescent="0.25">
      <c r="C334" s="1">
        <f t="shared" si="11"/>
        <v>332</v>
      </c>
      <c r="D334" t="s">
        <v>347</v>
      </c>
      <c r="E334" t="s">
        <v>1202</v>
      </c>
      <c r="F334" t="s">
        <v>1205</v>
      </c>
      <c r="G334">
        <v>108.73</v>
      </c>
      <c r="H334">
        <v>8</v>
      </c>
      <c r="I334">
        <v>0.01</v>
      </c>
      <c r="J334">
        <v>20.73</v>
      </c>
      <c r="K334" t="s">
        <v>1215</v>
      </c>
      <c r="L334" t="s">
        <v>1221</v>
      </c>
      <c r="M334" t="s">
        <v>1226</v>
      </c>
      <c r="N334" t="s">
        <v>1235</v>
      </c>
      <c r="O334" s="3">
        <v>44982</v>
      </c>
      <c r="P334" s="3">
        <v>44986</v>
      </c>
      <c r="Q334">
        <v>2023</v>
      </c>
      <c r="R334">
        <v>4</v>
      </c>
      <c r="S334">
        <f t="shared" si="10"/>
        <v>4</v>
      </c>
    </row>
    <row r="335" spans="3:19" x14ac:dyDescent="0.25">
      <c r="C335" s="1">
        <f t="shared" si="11"/>
        <v>333</v>
      </c>
      <c r="D335" t="s">
        <v>348</v>
      </c>
      <c r="E335" t="s">
        <v>1201</v>
      </c>
      <c r="F335" t="s">
        <v>1213</v>
      </c>
      <c r="G335">
        <v>464.4</v>
      </c>
      <c r="H335">
        <v>3</v>
      </c>
      <c r="I335">
        <v>0.11</v>
      </c>
      <c r="J335">
        <v>60.58</v>
      </c>
      <c r="K335" t="s">
        <v>1217</v>
      </c>
      <c r="L335" t="s">
        <v>1218</v>
      </c>
      <c r="M335" t="s">
        <v>1232</v>
      </c>
      <c r="N335" t="s">
        <v>1235</v>
      </c>
      <c r="O335" s="3">
        <v>44703</v>
      </c>
      <c r="P335" s="3">
        <v>44711</v>
      </c>
      <c r="Q335">
        <v>2022</v>
      </c>
      <c r="R335">
        <v>6</v>
      </c>
      <c r="S335">
        <f t="shared" si="10"/>
        <v>8</v>
      </c>
    </row>
    <row r="336" spans="3:19" x14ac:dyDescent="0.25">
      <c r="C336" s="1">
        <f t="shared" si="11"/>
        <v>334</v>
      </c>
      <c r="D336" t="s">
        <v>349</v>
      </c>
      <c r="E336" t="s">
        <v>1202</v>
      </c>
      <c r="F336" t="s">
        <v>1210</v>
      </c>
      <c r="G336">
        <v>291.33999999999997</v>
      </c>
      <c r="H336">
        <v>10</v>
      </c>
      <c r="I336">
        <v>0.04</v>
      </c>
      <c r="J336">
        <v>39.42</v>
      </c>
      <c r="K336" t="s">
        <v>1215</v>
      </c>
      <c r="L336" t="s">
        <v>1219</v>
      </c>
      <c r="M336" t="s">
        <v>1222</v>
      </c>
      <c r="N336" t="s">
        <v>1234</v>
      </c>
      <c r="O336" s="3">
        <v>45519</v>
      </c>
      <c r="P336" s="3">
        <v>45529</v>
      </c>
      <c r="Q336">
        <v>2024</v>
      </c>
      <c r="R336">
        <v>6</v>
      </c>
      <c r="S336">
        <f t="shared" si="10"/>
        <v>10</v>
      </c>
    </row>
    <row r="337" spans="3:19" x14ac:dyDescent="0.25">
      <c r="C337" s="1">
        <f t="shared" si="11"/>
        <v>335</v>
      </c>
      <c r="D337" t="s">
        <v>350</v>
      </c>
      <c r="E337" t="s">
        <v>1202</v>
      </c>
      <c r="F337" t="s">
        <v>1205</v>
      </c>
      <c r="G337">
        <v>461.69</v>
      </c>
      <c r="H337">
        <v>3</v>
      </c>
      <c r="I337">
        <v>0.1</v>
      </c>
      <c r="J337">
        <v>22.89</v>
      </c>
      <c r="K337" t="s">
        <v>1216</v>
      </c>
      <c r="L337" t="s">
        <v>1218</v>
      </c>
      <c r="M337" t="s">
        <v>1226</v>
      </c>
      <c r="N337" t="s">
        <v>1235</v>
      </c>
      <c r="O337" s="3">
        <v>44860</v>
      </c>
      <c r="P337" s="3">
        <v>44866</v>
      </c>
      <c r="Q337">
        <v>2022</v>
      </c>
      <c r="R337">
        <v>6</v>
      </c>
      <c r="S337">
        <f t="shared" si="10"/>
        <v>6</v>
      </c>
    </row>
    <row r="338" spans="3:19" x14ac:dyDescent="0.25">
      <c r="C338" s="1">
        <f t="shared" si="11"/>
        <v>336</v>
      </c>
      <c r="D338" t="s">
        <v>351</v>
      </c>
      <c r="E338" t="s">
        <v>1202</v>
      </c>
      <c r="F338" t="s">
        <v>1206</v>
      </c>
      <c r="G338">
        <v>390.89</v>
      </c>
      <c r="H338">
        <v>1</v>
      </c>
      <c r="I338">
        <v>0.14000000000000001</v>
      </c>
      <c r="J338">
        <v>74.040000000000006</v>
      </c>
      <c r="K338" t="s">
        <v>1215</v>
      </c>
      <c r="L338" t="s">
        <v>1219</v>
      </c>
      <c r="M338" t="s">
        <v>1226</v>
      </c>
      <c r="N338" t="s">
        <v>1235</v>
      </c>
      <c r="O338" s="3">
        <v>45172</v>
      </c>
      <c r="P338" s="3">
        <v>45174</v>
      </c>
      <c r="Q338">
        <v>2023</v>
      </c>
      <c r="R338">
        <v>5</v>
      </c>
      <c r="S338">
        <f t="shared" si="10"/>
        <v>2</v>
      </c>
    </row>
    <row r="339" spans="3:19" x14ac:dyDescent="0.25">
      <c r="C339" s="1">
        <f t="shared" si="11"/>
        <v>337</v>
      </c>
      <c r="D339" t="s">
        <v>352</v>
      </c>
      <c r="E339" t="s">
        <v>1202</v>
      </c>
      <c r="F339" t="s">
        <v>1208</v>
      </c>
      <c r="G339">
        <v>126.11</v>
      </c>
      <c r="H339">
        <v>2</v>
      </c>
      <c r="I339">
        <v>0.49</v>
      </c>
      <c r="J339">
        <v>12.85</v>
      </c>
      <c r="K339" t="s">
        <v>1215</v>
      </c>
      <c r="L339" t="s">
        <v>1221</v>
      </c>
      <c r="M339" t="s">
        <v>1230</v>
      </c>
      <c r="N339" t="s">
        <v>1236</v>
      </c>
      <c r="O339" s="3">
        <v>45269</v>
      </c>
      <c r="P339" s="3">
        <v>45270</v>
      </c>
      <c r="Q339">
        <v>2023</v>
      </c>
      <c r="R339">
        <v>3</v>
      </c>
      <c r="S339">
        <f t="shared" si="10"/>
        <v>1</v>
      </c>
    </row>
    <row r="340" spans="3:19" x14ac:dyDescent="0.25">
      <c r="C340" s="1">
        <f t="shared" si="11"/>
        <v>338</v>
      </c>
      <c r="D340" t="s">
        <v>353</v>
      </c>
      <c r="E340" t="s">
        <v>1204</v>
      </c>
      <c r="F340" t="s">
        <v>1205</v>
      </c>
      <c r="G340">
        <v>62.64</v>
      </c>
      <c r="H340">
        <v>5</v>
      </c>
      <c r="I340">
        <v>0.1</v>
      </c>
      <c r="J340">
        <v>6.34</v>
      </c>
      <c r="K340" t="s">
        <v>1217</v>
      </c>
      <c r="L340" t="s">
        <v>1219</v>
      </c>
      <c r="M340" t="s">
        <v>1229</v>
      </c>
      <c r="N340" t="s">
        <v>1234</v>
      </c>
      <c r="O340" s="3">
        <v>45082</v>
      </c>
      <c r="P340" s="3">
        <v>45091</v>
      </c>
      <c r="Q340">
        <v>2023</v>
      </c>
      <c r="R340">
        <v>5</v>
      </c>
      <c r="S340">
        <f t="shared" si="10"/>
        <v>9</v>
      </c>
    </row>
    <row r="341" spans="3:19" x14ac:dyDescent="0.25">
      <c r="C341" s="1">
        <f t="shared" si="11"/>
        <v>339</v>
      </c>
      <c r="D341" t="s">
        <v>354</v>
      </c>
      <c r="E341" t="s">
        <v>1203</v>
      </c>
      <c r="F341" t="s">
        <v>1211</v>
      </c>
      <c r="G341">
        <v>115.01</v>
      </c>
      <c r="H341">
        <v>7</v>
      </c>
      <c r="I341">
        <v>0.24</v>
      </c>
      <c r="J341">
        <v>20.309999999999999</v>
      </c>
      <c r="K341" t="s">
        <v>1215</v>
      </c>
      <c r="L341" t="s">
        <v>1221</v>
      </c>
      <c r="M341" t="s">
        <v>1223</v>
      </c>
      <c r="N341" t="s">
        <v>1234</v>
      </c>
      <c r="O341" s="3">
        <v>44700</v>
      </c>
      <c r="P341" s="3">
        <v>44707</v>
      </c>
      <c r="Q341">
        <v>2022</v>
      </c>
      <c r="R341">
        <v>12</v>
      </c>
      <c r="S341">
        <f t="shared" si="10"/>
        <v>7</v>
      </c>
    </row>
    <row r="342" spans="3:19" x14ac:dyDescent="0.25">
      <c r="C342" s="1">
        <f t="shared" si="11"/>
        <v>340</v>
      </c>
      <c r="D342" t="s">
        <v>355</v>
      </c>
      <c r="E342" t="s">
        <v>1202</v>
      </c>
      <c r="F342" t="s">
        <v>1214</v>
      </c>
      <c r="G342">
        <v>58.65</v>
      </c>
      <c r="H342">
        <v>2</v>
      </c>
      <c r="I342">
        <v>0.14000000000000001</v>
      </c>
      <c r="J342">
        <v>12.16</v>
      </c>
      <c r="K342" t="s">
        <v>1217</v>
      </c>
      <c r="L342" t="s">
        <v>1220</v>
      </c>
      <c r="M342" t="s">
        <v>1226</v>
      </c>
      <c r="N342" t="s">
        <v>1235</v>
      </c>
      <c r="O342" s="3">
        <v>44813</v>
      </c>
      <c r="P342" s="3">
        <v>44814</v>
      </c>
      <c r="Q342">
        <v>2022</v>
      </c>
      <c r="R342">
        <v>8</v>
      </c>
      <c r="S342">
        <f t="shared" si="10"/>
        <v>1</v>
      </c>
    </row>
    <row r="343" spans="3:19" x14ac:dyDescent="0.25">
      <c r="C343" s="1">
        <f t="shared" si="11"/>
        <v>341</v>
      </c>
      <c r="D343" t="s">
        <v>356</v>
      </c>
      <c r="E343" t="s">
        <v>1201</v>
      </c>
      <c r="F343" t="s">
        <v>1210</v>
      </c>
      <c r="G343">
        <v>163</v>
      </c>
      <c r="H343">
        <v>5</v>
      </c>
      <c r="I343">
        <v>0.24</v>
      </c>
      <c r="J343">
        <v>21.9</v>
      </c>
      <c r="K343" t="s">
        <v>1217</v>
      </c>
      <c r="L343" t="s">
        <v>1219</v>
      </c>
      <c r="M343" t="s">
        <v>1222</v>
      </c>
      <c r="N343" t="s">
        <v>1234</v>
      </c>
      <c r="O343" s="3">
        <v>45225</v>
      </c>
      <c r="P343" s="3">
        <v>45230</v>
      </c>
      <c r="Q343">
        <v>2023</v>
      </c>
      <c r="R343">
        <v>5</v>
      </c>
      <c r="S343">
        <f t="shared" si="10"/>
        <v>5</v>
      </c>
    </row>
    <row r="344" spans="3:19" x14ac:dyDescent="0.25">
      <c r="C344" s="1">
        <f t="shared" si="11"/>
        <v>342</v>
      </c>
      <c r="D344" t="s">
        <v>357</v>
      </c>
      <c r="E344" t="s">
        <v>1202</v>
      </c>
      <c r="F344" t="s">
        <v>1207</v>
      </c>
      <c r="G344">
        <v>282.52999999999997</v>
      </c>
      <c r="H344">
        <v>2</v>
      </c>
      <c r="I344">
        <v>0.37</v>
      </c>
      <c r="J344">
        <v>33.25</v>
      </c>
      <c r="K344" t="s">
        <v>1217</v>
      </c>
      <c r="L344" t="s">
        <v>1221</v>
      </c>
      <c r="M344" t="s">
        <v>1233</v>
      </c>
      <c r="N344" t="s">
        <v>1235</v>
      </c>
      <c r="O344" s="3">
        <v>45251</v>
      </c>
      <c r="P344" s="3">
        <v>45256</v>
      </c>
      <c r="Q344">
        <v>2023</v>
      </c>
      <c r="R344">
        <v>6</v>
      </c>
      <c r="S344">
        <f t="shared" si="10"/>
        <v>5</v>
      </c>
    </row>
    <row r="345" spans="3:19" x14ac:dyDescent="0.25">
      <c r="C345" s="1">
        <f t="shared" si="11"/>
        <v>343</v>
      </c>
      <c r="D345" t="s">
        <v>358</v>
      </c>
      <c r="E345" t="s">
        <v>1204</v>
      </c>
      <c r="F345" t="s">
        <v>1208</v>
      </c>
      <c r="G345">
        <v>230.97</v>
      </c>
      <c r="H345">
        <v>9</v>
      </c>
      <c r="I345">
        <v>0.49</v>
      </c>
      <c r="J345">
        <v>9.94</v>
      </c>
      <c r="K345" t="s">
        <v>1215</v>
      </c>
      <c r="L345" t="s">
        <v>1219</v>
      </c>
      <c r="M345" t="s">
        <v>1233</v>
      </c>
      <c r="N345" t="s">
        <v>1235</v>
      </c>
      <c r="O345" s="3">
        <v>45479</v>
      </c>
      <c r="P345" s="3">
        <v>45483</v>
      </c>
      <c r="Q345">
        <v>2024</v>
      </c>
      <c r="R345">
        <v>11</v>
      </c>
      <c r="S345">
        <f t="shared" si="10"/>
        <v>4</v>
      </c>
    </row>
    <row r="346" spans="3:19" x14ac:dyDescent="0.25">
      <c r="C346" s="1">
        <f t="shared" si="11"/>
        <v>344</v>
      </c>
      <c r="D346" t="s">
        <v>359</v>
      </c>
      <c r="E346" t="s">
        <v>1201</v>
      </c>
      <c r="F346" t="s">
        <v>1211</v>
      </c>
      <c r="G346">
        <v>277.92</v>
      </c>
      <c r="H346">
        <v>10</v>
      </c>
      <c r="I346">
        <v>0.36</v>
      </c>
      <c r="J346">
        <v>17.100000000000001</v>
      </c>
      <c r="K346" t="s">
        <v>1217</v>
      </c>
      <c r="L346" t="s">
        <v>1218</v>
      </c>
      <c r="M346" t="s">
        <v>1228</v>
      </c>
      <c r="N346" t="s">
        <v>1234</v>
      </c>
      <c r="O346" s="3">
        <v>44790</v>
      </c>
      <c r="P346" s="3">
        <v>44795</v>
      </c>
      <c r="Q346">
        <v>2022</v>
      </c>
      <c r="R346">
        <v>12</v>
      </c>
      <c r="S346">
        <f t="shared" si="10"/>
        <v>5</v>
      </c>
    </row>
    <row r="347" spans="3:19" x14ac:dyDescent="0.25">
      <c r="C347" s="1">
        <f t="shared" si="11"/>
        <v>345</v>
      </c>
      <c r="D347" t="s">
        <v>360</v>
      </c>
      <c r="E347" t="s">
        <v>1204</v>
      </c>
      <c r="F347" t="s">
        <v>1210</v>
      </c>
      <c r="G347">
        <v>156.93</v>
      </c>
      <c r="H347">
        <v>3</v>
      </c>
      <c r="I347">
        <v>0.13</v>
      </c>
      <c r="J347">
        <v>30.8</v>
      </c>
      <c r="K347" t="s">
        <v>1215</v>
      </c>
      <c r="L347" t="s">
        <v>1221</v>
      </c>
      <c r="M347" t="s">
        <v>1231</v>
      </c>
      <c r="N347" t="s">
        <v>1236</v>
      </c>
      <c r="O347" s="3">
        <v>44942</v>
      </c>
      <c r="P347" s="3">
        <v>44946</v>
      </c>
      <c r="Q347">
        <v>2023</v>
      </c>
      <c r="R347">
        <v>8</v>
      </c>
      <c r="S347">
        <f t="shared" si="10"/>
        <v>4</v>
      </c>
    </row>
    <row r="348" spans="3:19" x14ac:dyDescent="0.25">
      <c r="C348" s="1">
        <f t="shared" si="11"/>
        <v>346</v>
      </c>
      <c r="D348" t="s">
        <v>361</v>
      </c>
      <c r="E348" t="s">
        <v>1202</v>
      </c>
      <c r="F348" t="s">
        <v>1206</v>
      </c>
      <c r="G348">
        <v>431.15</v>
      </c>
      <c r="H348">
        <v>10</v>
      </c>
      <c r="I348">
        <v>0.49</v>
      </c>
      <c r="J348">
        <v>13.68</v>
      </c>
      <c r="K348" t="s">
        <v>1215</v>
      </c>
      <c r="L348" t="s">
        <v>1220</v>
      </c>
      <c r="M348" t="s">
        <v>1224</v>
      </c>
      <c r="N348" t="s">
        <v>1235</v>
      </c>
      <c r="O348" s="3">
        <v>45590</v>
      </c>
      <c r="P348" s="3">
        <v>45595</v>
      </c>
      <c r="Q348">
        <v>2024</v>
      </c>
      <c r="R348">
        <v>11</v>
      </c>
      <c r="S348">
        <f t="shared" si="10"/>
        <v>5</v>
      </c>
    </row>
    <row r="349" spans="3:19" x14ac:dyDescent="0.25">
      <c r="C349" s="1">
        <f t="shared" si="11"/>
        <v>347</v>
      </c>
      <c r="D349" t="s">
        <v>362</v>
      </c>
      <c r="E349" t="s">
        <v>1204</v>
      </c>
      <c r="F349" t="s">
        <v>1205</v>
      </c>
      <c r="G349">
        <v>324.23</v>
      </c>
      <c r="H349">
        <v>5</v>
      </c>
      <c r="I349">
        <v>0.23</v>
      </c>
      <c r="J349">
        <v>57.19</v>
      </c>
      <c r="K349" t="s">
        <v>1215</v>
      </c>
      <c r="L349" t="s">
        <v>1218</v>
      </c>
      <c r="M349" t="s">
        <v>1230</v>
      </c>
      <c r="N349" t="s">
        <v>1236</v>
      </c>
      <c r="O349" s="3">
        <v>45331</v>
      </c>
      <c r="P349" s="3">
        <v>45335</v>
      </c>
      <c r="Q349">
        <v>2024</v>
      </c>
      <c r="R349">
        <v>11</v>
      </c>
      <c r="S349">
        <f t="shared" si="10"/>
        <v>4</v>
      </c>
    </row>
    <row r="350" spans="3:19" x14ac:dyDescent="0.25">
      <c r="C350" s="1">
        <f t="shared" si="11"/>
        <v>348</v>
      </c>
      <c r="D350" t="s">
        <v>363</v>
      </c>
      <c r="E350" t="s">
        <v>1201</v>
      </c>
      <c r="F350" t="s">
        <v>1206</v>
      </c>
      <c r="G350">
        <v>345.26</v>
      </c>
      <c r="H350">
        <v>9</v>
      </c>
      <c r="I350">
        <v>7.0000000000000007E-2</v>
      </c>
      <c r="J350">
        <v>45.62</v>
      </c>
      <c r="K350" t="s">
        <v>1217</v>
      </c>
      <c r="L350" t="s">
        <v>1219</v>
      </c>
      <c r="M350" t="s">
        <v>1231</v>
      </c>
      <c r="N350" t="s">
        <v>1236</v>
      </c>
      <c r="O350" s="3">
        <v>44640</v>
      </c>
      <c r="P350" s="3">
        <v>44643</v>
      </c>
      <c r="Q350">
        <v>2022</v>
      </c>
      <c r="R350">
        <v>7</v>
      </c>
      <c r="S350">
        <f t="shared" si="10"/>
        <v>3</v>
      </c>
    </row>
    <row r="351" spans="3:19" x14ac:dyDescent="0.25">
      <c r="C351" s="1">
        <f t="shared" si="11"/>
        <v>349</v>
      </c>
      <c r="D351" t="s">
        <v>364</v>
      </c>
      <c r="E351" t="s">
        <v>1203</v>
      </c>
      <c r="F351" t="s">
        <v>1207</v>
      </c>
      <c r="G351">
        <v>66.55</v>
      </c>
      <c r="H351">
        <v>2</v>
      </c>
      <c r="I351">
        <v>0.18</v>
      </c>
      <c r="J351">
        <v>15.51</v>
      </c>
      <c r="K351" t="s">
        <v>1215</v>
      </c>
      <c r="L351" t="s">
        <v>1220</v>
      </c>
      <c r="M351" t="s">
        <v>1222</v>
      </c>
      <c r="N351" t="s">
        <v>1234</v>
      </c>
      <c r="O351" s="3">
        <v>45361</v>
      </c>
      <c r="P351" s="3">
        <v>45362</v>
      </c>
      <c r="Q351">
        <v>2024</v>
      </c>
      <c r="R351">
        <v>1</v>
      </c>
      <c r="S351">
        <f t="shared" si="10"/>
        <v>1</v>
      </c>
    </row>
    <row r="352" spans="3:19" x14ac:dyDescent="0.25">
      <c r="C352" s="1">
        <f t="shared" si="11"/>
        <v>350</v>
      </c>
      <c r="D352" t="s">
        <v>365</v>
      </c>
      <c r="E352" t="s">
        <v>1203</v>
      </c>
      <c r="F352" t="s">
        <v>1206</v>
      </c>
      <c r="G352">
        <v>92.32</v>
      </c>
      <c r="H352">
        <v>4</v>
      </c>
      <c r="I352">
        <v>0.06</v>
      </c>
      <c r="J352">
        <v>24.32</v>
      </c>
      <c r="K352" t="s">
        <v>1216</v>
      </c>
      <c r="L352" t="s">
        <v>1218</v>
      </c>
      <c r="M352" t="s">
        <v>1225</v>
      </c>
      <c r="N352" t="s">
        <v>1236</v>
      </c>
      <c r="O352" s="3">
        <v>44974</v>
      </c>
      <c r="P352" s="3">
        <v>44976</v>
      </c>
      <c r="Q352">
        <v>2023</v>
      </c>
      <c r="R352">
        <v>5</v>
      </c>
      <c r="S352">
        <f t="shared" si="10"/>
        <v>2</v>
      </c>
    </row>
    <row r="353" spans="3:19" x14ac:dyDescent="0.25">
      <c r="C353" s="1">
        <f t="shared" si="11"/>
        <v>351</v>
      </c>
      <c r="D353" t="s">
        <v>366</v>
      </c>
      <c r="E353" t="s">
        <v>1201</v>
      </c>
      <c r="F353" t="s">
        <v>1206</v>
      </c>
      <c r="G353">
        <v>471.4</v>
      </c>
      <c r="H353">
        <v>4</v>
      </c>
      <c r="I353">
        <v>0.19</v>
      </c>
      <c r="J353">
        <v>111.97</v>
      </c>
      <c r="K353" t="s">
        <v>1215</v>
      </c>
      <c r="L353" t="s">
        <v>1221</v>
      </c>
      <c r="M353" t="s">
        <v>1222</v>
      </c>
      <c r="N353" t="s">
        <v>1234</v>
      </c>
      <c r="O353" s="3">
        <v>45097</v>
      </c>
      <c r="P353" s="3">
        <v>45099</v>
      </c>
      <c r="Q353">
        <v>2023</v>
      </c>
      <c r="R353">
        <v>7</v>
      </c>
      <c r="S353">
        <f t="shared" si="10"/>
        <v>2</v>
      </c>
    </row>
    <row r="354" spans="3:19" x14ac:dyDescent="0.25">
      <c r="C354" s="1">
        <f t="shared" si="11"/>
        <v>352</v>
      </c>
      <c r="D354" t="s">
        <v>367</v>
      </c>
      <c r="E354" t="s">
        <v>1201</v>
      </c>
      <c r="F354" t="s">
        <v>1214</v>
      </c>
      <c r="G354">
        <v>351.42</v>
      </c>
      <c r="H354">
        <v>10</v>
      </c>
      <c r="I354">
        <v>0.02</v>
      </c>
      <c r="J354">
        <v>85.14</v>
      </c>
      <c r="K354" t="s">
        <v>1215</v>
      </c>
      <c r="L354" t="s">
        <v>1219</v>
      </c>
      <c r="M354" t="s">
        <v>1224</v>
      </c>
      <c r="N354" t="s">
        <v>1235</v>
      </c>
      <c r="O354" s="3">
        <v>44747</v>
      </c>
      <c r="P354" s="3">
        <v>44756</v>
      </c>
      <c r="Q354">
        <v>2022</v>
      </c>
      <c r="R354">
        <v>10</v>
      </c>
      <c r="S354">
        <f t="shared" si="10"/>
        <v>9</v>
      </c>
    </row>
    <row r="355" spans="3:19" x14ac:dyDescent="0.25">
      <c r="C355" s="1">
        <f t="shared" si="11"/>
        <v>353</v>
      </c>
      <c r="D355" t="s">
        <v>368</v>
      </c>
      <c r="E355" t="s">
        <v>1204</v>
      </c>
      <c r="F355" t="s">
        <v>1214</v>
      </c>
      <c r="G355">
        <v>410.98</v>
      </c>
      <c r="H355">
        <v>4</v>
      </c>
      <c r="I355">
        <v>0.38</v>
      </c>
      <c r="J355">
        <v>35.39</v>
      </c>
      <c r="K355" t="s">
        <v>1217</v>
      </c>
      <c r="L355" t="s">
        <v>1219</v>
      </c>
      <c r="M355" t="s">
        <v>1225</v>
      </c>
      <c r="N355" t="s">
        <v>1236</v>
      </c>
      <c r="O355" s="3">
        <v>45475</v>
      </c>
      <c r="P355" s="3">
        <v>45478</v>
      </c>
      <c r="Q355">
        <v>2024</v>
      </c>
      <c r="R355">
        <v>1</v>
      </c>
      <c r="S355">
        <f t="shared" si="10"/>
        <v>3</v>
      </c>
    </row>
    <row r="356" spans="3:19" x14ac:dyDescent="0.25">
      <c r="C356" s="1">
        <f t="shared" si="11"/>
        <v>354</v>
      </c>
      <c r="D356" t="s">
        <v>369</v>
      </c>
      <c r="E356" t="s">
        <v>1204</v>
      </c>
      <c r="F356" t="s">
        <v>1214</v>
      </c>
      <c r="G356">
        <v>208.58</v>
      </c>
      <c r="H356">
        <v>10</v>
      </c>
      <c r="I356">
        <v>0.28999999999999998</v>
      </c>
      <c r="J356">
        <v>7.69</v>
      </c>
      <c r="K356" t="s">
        <v>1215</v>
      </c>
      <c r="L356" t="s">
        <v>1218</v>
      </c>
      <c r="M356" t="s">
        <v>1233</v>
      </c>
      <c r="N356" t="s">
        <v>1235</v>
      </c>
      <c r="O356" s="3">
        <v>44663</v>
      </c>
      <c r="P356" s="3">
        <v>44668</v>
      </c>
      <c r="Q356">
        <v>2022</v>
      </c>
      <c r="R356">
        <v>6</v>
      </c>
      <c r="S356">
        <f t="shared" si="10"/>
        <v>5</v>
      </c>
    </row>
    <row r="357" spans="3:19" x14ac:dyDescent="0.25">
      <c r="C357" s="1">
        <f t="shared" si="11"/>
        <v>355</v>
      </c>
      <c r="D357" t="s">
        <v>370</v>
      </c>
      <c r="E357" t="s">
        <v>1203</v>
      </c>
      <c r="F357" t="s">
        <v>1206</v>
      </c>
      <c r="G357">
        <v>74.09</v>
      </c>
      <c r="H357">
        <v>1</v>
      </c>
      <c r="I357">
        <v>0.48</v>
      </c>
      <c r="J357">
        <v>7.44</v>
      </c>
      <c r="K357" t="s">
        <v>1216</v>
      </c>
      <c r="L357" t="s">
        <v>1221</v>
      </c>
      <c r="M357" t="s">
        <v>1227</v>
      </c>
      <c r="N357" t="s">
        <v>1236</v>
      </c>
      <c r="O357" s="3">
        <v>44578</v>
      </c>
      <c r="P357" s="3">
        <v>44586</v>
      </c>
      <c r="Q357">
        <v>2022</v>
      </c>
      <c r="R357">
        <v>11</v>
      </c>
      <c r="S357">
        <f t="shared" si="10"/>
        <v>8</v>
      </c>
    </row>
    <row r="358" spans="3:19" x14ac:dyDescent="0.25">
      <c r="C358" s="1">
        <f t="shared" si="11"/>
        <v>356</v>
      </c>
      <c r="D358" t="s">
        <v>371</v>
      </c>
      <c r="E358" t="s">
        <v>1202</v>
      </c>
      <c r="F358" t="s">
        <v>1210</v>
      </c>
      <c r="G358">
        <v>331.94</v>
      </c>
      <c r="H358">
        <v>2</v>
      </c>
      <c r="I358">
        <v>0.48</v>
      </c>
      <c r="J358">
        <v>33.42</v>
      </c>
      <c r="K358" t="s">
        <v>1216</v>
      </c>
      <c r="L358" t="s">
        <v>1220</v>
      </c>
      <c r="M358" t="s">
        <v>1226</v>
      </c>
      <c r="N358" t="s">
        <v>1235</v>
      </c>
      <c r="O358" s="3">
        <v>45350</v>
      </c>
      <c r="P358" s="3">
        <v>45356</v>
      </c>
      <c r="Q358">
        <v>2024</v>
      </c>
      <c r="R358">
        <v>3</v>
      </c>
      <c r="S358">
        <f t="shared" si="10"/>
        <v>6</v>
      </c>
    </row>
    <row r="359" spans="3:19" x14ac:dyDescent="0.25">
      <c r="C359" s="1">
        <f t="shared" si="11"/>
        <v>357</v>
      </c>
      <c r="D359" t="s">
        <v>372</v>
      </c>
      <c r="E359" t="s">
        <v>1204</v>
      </c>
      <c r="F359" t="s">
        <v>1207</v>
      </c>
      <c r="G359">
        <v>287.04000000000002</v>
      </c>
      <c r="H359">
        <v>5</v>
      </c>
      <c r="I359">
        <v>0.28000000000000003</v>
      </c>
      <c r="J359">
        <v>57.78</v>
      </c>
      <c r="K359" t="s">
        <v>1217</v>
      </c>
      <c r="L359" t="s">
        <v>1221</v>
      </c>
      <c r="M359" t="s">
        <v>1228</v>
      </c>
      <c r="N359" t="s">
        <v>1234</v>
      </c>
      <c r="O359" s="3">
        <v>45118</v>
      </c>
      <c r="P359" s="3">
        <v>45125</v>
      </c>
      <c r="Q359">
        <v>2023</v>
      </c>
      <c r="R359">
        <v>5</v>
      </c>
      <c r="S359">
        <f t="shared" si="10"/>
        <v>7</v>
      </c>
    </row>
    <row r="360" spans="3:19" x14ac:dyDescent="0.25">
      <c r="C360" s="1">
        <f t="shared" si="11"/>
        <v>358</v>
      </c>
      <c r="D360" t="s">
        <v>373</v>
      </c>
      <c r="E360" t="s">
        <v>1204</v>
      </c>
      <c r="F360" t="s">
        <v>1214</v>
      </c>
      <c r="G360">
        <v>401.47</v>
      </c>
      <c r="H360">
        <v>4</v>
      </c>
      <c r="I360">
        <v>0.48</v>
      </c>
      <c r="J360">
        <v>46.96</v>
      </c>
      <c r="K360" t="s">
        <v>1215</v>
      </c>
      <c r="L360" t="s">
        <v>1218</v>
      </c>
      <c r="M360" t="s">
        <v>1224</v>
      </c>
      <c r="N360" t="s">
        <v>1235</v>
      </c>
      <c r="O360" s="3">
        <v>45289</v>
      </c>
      <c r="P360" s="3">
        <v>45296</v>
      </c>
      <c r="Q360">
        <v>2023</v>
      </c>
      <c r="R360">
        <v>11</v>
      </c>
      <c r="S360">
        <f t="shared" si="10"/>
        <v>7</v>
      </c>
    </row>
    <row r="361" spans="3:19" x14ac:dyDescent="0.25">
      <c r="C361" s="1">
        <f t="shared" si="11"/>
        <v>359</v>
      </c>
      <c r="D361" t="s">
        <v>374</v>
      </c>
      <c r="E361" t="s">
        <v>1204</v>
      </c>
      <c r="F361" t="s">
        <v>1212</v>
      </c>
      <c r="G361">
        <v>326.11</v>
      </c>
      <c r="H361">
        <v>1</v>
      </c>
      <c r="I361">
        <v>0.2</v>
      </c>
      <c r="J361">
        <v>36.46</v>
      </c>
      <c r="K361" t="s">
        <v>1216</v>
      </c>
      <c r="L361" t="s">
        <v>1220</v>
      </c>
      <c r="M361" t="s">
        <v>1224</v>
      </c>
      <c r="N361" t="s">
        <v>1235</v>
      </c>
      <c r="O361" s="3">
        <v>45140</v>
      </c>
      <c r="P361" s="3">
        <v>45145</v>
      </c>
      <c r="Q361">
        <v>2023</v>
      </c>
      <c r="R361">
        <v>4</v>
      </c>
      <c r="S361">
        <f t="shared" si="10"/>
        <v>5</v>
      </c>
    </row>
    <row r="362" spans="3:19" x14ac:dyDescent="0.25">
      <c r="C362" s="1">
        <f t="shared" si="11"/>
        <v>360</v>
      </c>
      <c r="D362" t="s">
        <v>375</v>
      </c>
      <c r="E362" t="s">
        <v>1203</v>
      </c>
      <c r="F362" t="s">
        <v>1207</v>
      </c>
      <c r="G362">
        <v>111.88</v>
      </c>
      <c r="H362">
        <v>1</v>
      </c>
      <c r="I362">
        <v>0.03</v>
      </c>
      <c r="J362">
        <v>16.62</v>
      </c>
      <c r="K362" t="s">
        <v>1216</v>
      </c>
      <c r="L362" t="s">
        <v>1218</v>
      </c>
      <c r="M362" t="s">
        <v>1226</v>
      </c>
      <c r="N362" t="s">
        <v>1235</v>
      </c>
      <c r="O362" s="3">
        <v>44691</v>
      </c>
      <c r="P362" s="3">
        <v>44692</v>
      </c>
      <c r="Q362">
        <v>2022</v>
      </c>
      <c r="R362">
        <v>3</v>
      </c>
      <c r="S362">
        <f t="shared" si="10"/>
        <v>1</v>
      </c>
    </row>
    <row r="363" spans="3:19" x14ac:dyDescent="0.25">
      <c r="C363" s="1">
        <f t="shared" si="11"/>
        <v>361</v>
      </c>
      <c r="D363" t="s">
        <v>376</v>
      </c>
      <c r="E363" t="s">
        <v>1204</v>
      </c>
      <c r="F363" t="s">
        <v>1212</v>
      </c>
      <c r="G363">
        <v>214.55</v>
      </c>
      <c r="H363">
        <v>10</v>
      </c>
      <c r="I363">
        <v>0.16</v>
      </c>
      <c r="J363">
        <v>33.590000000000003</v>
      </c>
      <c r="K363" t="s">
        <v>1217</v>
      </c>
      <c r="L363" t="s">
        <v>1221</v>
      </c>
      <c r="M363" t="s">
        <v>1232</v>
      </c>
      <c r="N363" t="s">
        <v>1235</v>
      </c>
      <c r="O363" s="3">
        <v>44964</v>
      </c>
      <c r="P363" s="3">
        <v>44972</v>
      </c>
      <c r="Q363">
        <v>2023</v>
      </c>
      <c r="R363">
        <v>12</v>
      </c>
      <c r="S363">
        <f t="shared" si="10"/>
        <v>8</v>
      </c>
    </row>
    <row r="364" spans="3:19" x14ac:dyDescent="0.25">
      <c r="C364" s="1">
        <f t="shared" si="11"/>
        <v>362</v>
      </c>
      <c r="D364" t="s">
        <v>377</v>
      </c>
      <c r="E364" t="s">
        <v>1203</v>
      </c>
      <c r="F364" t="s">
        <v>1214</v>
      </c>
      <c r="G364">
        <v>461.03</v>
      </c>
      <c r="H364">
        <v>3</v>
      </c>
      <c r="I364">
        <v>0.2</v>
      </c>
      <c r="J364">
        <v>99.56</v>
      </c>
      <c r="K364" t="s">
        <v>1216</v>
      </c>
      <c r="L364" t="s">
        <v>1218</v>
      </c>
      <c r="M364" t="s">
        <v>1225</v>
      </c>
      <c r="N364" t="s">
        <v>1236</v>
      </c>
      <c r="O364" s="3">
        <v>45173</v>
      </c>
      <c r="P364" s="3">
        <v>45176</v>
      </c>
      <c r="Q364">
        <v>2023</v>
      </c>
      <c r="R364">
        <v>11</v>
      </c>
      <c r="S364">
        <f t="shared" si="10"/>
        <v>3</v>
      </c>
    </row>
    <row r="365" spans="3:19" x14ac:dyDescent="0.25">
      <c r="C365" s="1">
        <f t="shared" si="11"/>
        <v>363</v>
      </c>
      <c r="D365" t="s">
        <v>378</v>
      </c>
      <c r="E365" t="s">
        <v>1203</v>
      </c>
      <c r="F365" t="s">
        <v>1211</v>
      </c>
      <c r="G365">
        <v>331.27</v>
      </c>
      <c r="H365">
        <v>1</v>
      </c>
      <c r="I365">
        <v>0.4</v>
      </c>
      <c r="J365">
        <v>52.63</v>
      </c>
      <c r="K365" t="s">
        <v>1217</v>
      </c>
      <c r="L365" t="s">
        <v>1218</v>
      </c>
      <c r="M365" t="s">
        <v>1225</v>
      </c>
      <c r="N365" t="s">
        <v>1236</v>
      </c>
      <c r="O365" s="3">
        <v>45215</v>
      </c>
      <c r="P365" s="3">
        <v>45223</v>
      </c>
      <c r="Q365">
        <v>2023</v>
      </c>
      <c r="R365">
        <v>1</v>
      </c>
      <c r="S365">
        <f t="shared" si="10"/>
        <v>8</v>
      </c>
    </row>
    <row r="366" spans="3:19" x14ac:dyDescent="0.25">
      <c r="C366" s="1">
        <f t="shared" si="11"/>
        <v>364</v>
      </c>
      <c r="D366" t="s">
        <v>379</v>
      </c>
      <c r="E366" t="s">
        <v>1201</v>
      </c>
      <c r="F366" t="s">
        <v>1212</v>
      </c>
      <c r="G366">
        <v>494.57</v>
      </c>
      <c r="H366">
        <v>5</v>
      </c>
      <c r="I366">
        <v>0.06</v>
      </c>
      <c r="J366">
        <v>44.66</v>
      </c>
      <c r="K366" t="s">
        <v>1215</v>
      </c>
      <c r="L366" t="s">
        <v>1219</v>
      </c>
      <c r="M366" t="s">
        <v>1230</v>
      </c>
      <c r="N366" t="s">
        <v>1236</v>
      </c>
      <c r="O366" s="3">
        <v>45419</v>
      </c>
      <c r="P366" s="3">
        <v>45424</v>
      </c>
      <c r="Q366">
        <v>2024</v>
      </c>
      <c r="R366">
        <v>6</v>
      </c>
      <c r="S366">
        <f t="shared" si="10"/>
        <v>5</v>
      </c>
    </row>
    <row r="367" spans="3:19" x14ac:dyDescent="0.25">
      <c r="C367" s="1">
        <f t="shared" si="11"/>
        <v>365</v>
      </c>
      <c r="D367" t="s">
        <v>380</v>
      </c>
      <c r="E367" t="s">
        <v>1202</v>
      </c>
      <c r="F367" t="s">
        <v>1210</v>
      </c>
      <c r="G367">
        <v>66.53</v>
      </c>
      <c r="H367">
        <v>2</v>
      </c>
      <c r="I367">
        <v>0.03</v>
      </c>
      <c r="J367">
        <v>19.350000000000001</v>
      </c>
      <c r="K367" t="s">
        <v>1217</v>
      </c>
      <c r="L367" t="s">
        <v>1220</v>
      </c>
      <c r="M367" t="s">
        <v>1231</v>
      </c>
      <c r="N367" t="s">
        <v>1236</v>
      </c>
      <c r="O367" s="3">
        <v>45004</v>
      </c>
      <c r="P367" s="3">
        <v>45013</v>
      </c>
      <c r="Q367">
        <v>2023</v>
      </c>
      <c r="R367">
        <v>9</v>
      </c>
      <c r="S367">
        <f t="shared" si="10"/>
        <v>9</v>
      </c>
    </row>
    <row r="368" spans="3:19" x14ac:dyDescent="0.25">
      <c r="C368" s="1">
        <f t="shared" si="11"/>
        <v>366</v>
      </c>
      <c r="D368" t="s">
        <v>381</v>
      </c>
      <c r="E368" t="s">
        <v>1202</v>
      </c>
      <c r="F368" t="s">
        <v>1213</v>
      </c>
      <c r="G368">
        <v>286.23</v>
      </c>
      <c r="H368">
        <v>3</v>
      </c>
      <c r="I368">
        <v>0.01</v>
      </c>
      <c r="J368">
        <v>29.33</v>
      </c>
      <c r="K368" t="s">
        <v>1215</v>
      </c>
      <c r="L368" t="s">
        <v>1219</v>
      </c>
      <c r="M368" t="s">
        <v>1228</v>
      </c>
      <c r="N368" t="s">
        <v>1234</v>
      </c>
      <c r="O368" s="3">
        <v>44565</v>
      </c>
      <c r="P368" s="3">
        <v>44575</v>
      </c>
      <c r="Q368">
        <v>2022</v>
      </c>
      <c r="R368">
        <v>4</v>
      </c>
      <c r="S368">
        <f t="shared" si="10"/>
        <v>10</v>
      </c>
    </row>
    <row r="369" spans="3:19" x14ac:dyDescent="0.25">
      <c r="C369" s="1">
        <f t="shared" si="11"/>
        <v>367</v>
      </c>
      <c r="D369" t="s">
        <v>382</v>
      </c>
      <c r="E369" t="s">
        <v>1203</v>
      </c>
      <c r="F369" t="s">
        <v>1210</v>
      </c>
      <c r="G369">
        <v>458.28</v>
      </c>
      <c r="H369">
        <v>10</v>
      </c>
      <c r="I369">
        <v>0.35</v>
      </c>
      <c r="J369">
        <v>17.2</v>
      </c>
      <c r="K369" t="s">
        <v>1215</v>
      </c>
      <c r="L369" t="s">
        <v>1219</v>
      </c>
      <c r="M369" t="s">
        <v>1223</v>
      </c>
      <c r="N369" t="s">
        <v>1234</v>
      </c>
      <c r="O369" s="3">
        <v>45057</v>
      </c>
      <c r="P369" s="3">
        <v>45061</v>
      </c>
      <c r="Q369">
        <v>2023</v>
      </c>
      <c r="R369">
        <v>6</v>
      </c>
      <c r="S369">
        <f t="shared" si="10"/>
        <v>4</v>
      </c>
    </row>
    <row r="370" spans="3:19" x14ac:dyDescent="0.25">
      <c r="C370" s="1">
        <f t="shared" si="11"/>
        <v>368</v>
      </c>
      <c r="D370" t="s">
        <v>383</v>
      </c>
      <c r="E370" t="s">
        <v>1202</v>
      </c>
      <c r="F370" t="s">
        <v>1211</v>
      </c>
      <c r="G370">
        <v>108.94</v>
      </c>
      <c r="H370">
        <v>7</v>
      </c>
      <c r="I370">
        <v>0.38</v>
      </c>
      <c r="J370">
        <v>10.44</v>
      </c>
      <c r="K370" t="s">
        <v>1216</v>
      </c>
      <c r="L370" t="s">
        <v>1218</v>
      </c>
      <c r="M370" t="s">
        <v>1226</v>
      </c>
      <c r="N370" t="s">
        <v>1235</v>
      </c>
      <c r="O370" s="3">
        <v>45175</v>
      </c>
      <c r="P370" s="3">
        <v>45176</v>
      </c>
      <c r="Q370">
        <v>2023</v>
      </c>
      <c r="R370">
        <v>7</v>
      </c>
      <c r="S370">
        <f t="shared" si="10"/>
        <v>1</v>
      </c>
    </row>
    <row r="371" spans="3:19" x14ac:dyDescent="0.25">
      <c r="C371" s="1">
        <f t="shared" si="11"/>
        <v>369</v>
      </c>
      <c r="D371" t="s">
        <v>384</v>
      </c>
      <c r="E371" t="s">
        <v>1202</v>
      </c>
      <c r="F371" t="s">
        <v>1208</v>
      </c>
      <c r="G371">
        <v>411.83</v>
      </c>
      <c r="H371">
        <v>8</v>
      </c>
      <c r="I371">
        <v>0.28999999999999998</v>
      </c>
      <c r="J371">
        <v>27.49</v>
      </c>
      <c r="K371" t="s">
        <v>1216</v>
      </c>
      <c r="L371" t="s">
        <v>1221</v>
      </c>
      <c r="M371" t="s">
        <v>1226</v>
      </c>
      <c r="N371" t="s">
        <v>1235</v>
      </c>
      <c r="O371" s="3">
        <v>44647</v>
      </c>
      <c r="P371" s="3">
        <v>44650</v>
      </c>
      <c r="Q371">
        <v>2022</v>
      </c>
      <c r="R371">
        <v>4</v>
      </c>
      <c r="S371">
        <f t="shared" si="10"/>
        <v>3</v>
      </c>
    </row>
    <row r="372" spans="3:19" x14ac:dyDescent="0.25">
      <c r="C372" s="1">
        <f t="shared" si="11"/>
        <v>370</v>
      </c>
      <c r="D372" t="s">
        <v>385</v>
      </c>
      <c r="E372" t="s">
        <v>1203</v>
      </c>
      <c r="F372" t="s">
        <v>1207</v>
      </c>
      <c r="G372">
        <v>245.1</v>
      </c>
      <c r="H372">
        <v>4</v>
      </c>
      <c r="I372">
        <v>0.16</v>
      </c>
      <c r="J372">
        <v>49.61</v>
      </c>
      <c r="K372" t="s">
        <v>1215</v>
      </c>
      <c r="L372" t="s">
        <v>1219</v>
      </c>
      <c r="M372" t="s">
        <v>1223</v>
      </c>
      <c r="N372" t="s">
        <v>1234</v>
      </c>
      <c r="O372" s="3">
        <v>44946</v>
      </c>
      <c r="P372" s="3">
        <v>44954</v>
      </c>
      <c r="Q372">
        <v>2023</v>
      </c>
      <c r="R372">
        <v>10</v>
      </c>
      <c r="S372">
        <f t="shared" si="10"/>
        <v>8</v>
      </c>
    </row>
    <row r="373" spans="3:19" x14ac:dyDescent="0.25">
      <c r="C373" s="1">
        <f t="shared" si="11"/>
        <v>371</v>
      </c>
      <c r="D373" t="s">
        <v>386</v>
      </c>
      <c r="E373" t="s">
        <v>1203</v>
      </c>
      <c r="F373" t="s">
        <v>1208</v>
      </c>
      <c r="G373">
        <v>334.32</v>
      </c>
      <c r="H373">
        <v>2</v>
      </c>
      <c r="I373">
        <v>0.18</v>
      </c>
      <c r="J373">
        <v>58.54</v>
      </c>
      <c r="K373" t="s">
        <v>1215</v>
      </c>
      <c r="L373" t="s">
        <v>1218</v>
      </c>
      <c r="M373" t="s">
        <v>1222</v>
      </c>
      <c r="N373" t="s">
        <v>1234</v>
      </c>
      <c r="O373" s="3">
        <v>45266</v>
      </c>
      <c r="P373" s="3">
        <v>45270</v>
      </c>
      <c r="Q373">
        <v>2023</v>
      </c>
      <c r="R373">
        <v>1</v>
      </c>
      <c r="S373">
        <f t="shared" si="10"/>
        <v>4</v>
      </c>
    </row>
    <row r="374" spans="3:19" x14ac:dyDescent="0.25">
      <c r="C374" s="1">
        <f t="shared" si="11"/>
        <v>372</v>
      </c>
      <c r="D374" t="s">
        <v>387</v>
      </c>
      <c r="E374" t="s">
        <v>1201</v>
      </c>
      <c r="F374" t="s">
        <v>1205</v>
      </c>
      <c r="G374">
        <v>166.41</v>
      </c>
      <c r="H374">
        <v>5</v>
      </c>
      <c r="I374">
        <v>0.13</v>
      </c>
      <c r="J374">
        <v>39.020000000000003</v>
      </c>
      <c r="K374" t="s">
        <v>1215</v>
      </c>
      <c r="L374" t="s">
        <v>1221</v>
      </c>
      <c r="M374" t="s">
        <v>1228</v>
      </c>
      <c r="N374" t="s">
        <v>1234</v>
      </c>
      <c r="O374" s="3">
        <v>44846</v>
      </c>
      <c r="P374" s="3">
        <v>44850</v>
      </c>
      <c r="Q374">
        <v>2022</v>
      </c>
      <c r="R374">
        <v>10</v>
      </c>
      <c r="S374">
        <f t="shared" si="10"/>
        <v>4</v>
      </c>
    </row>
    <row r="375" spans="3:19" x14ac:dyDescent="0.25">
      <c r="C375" s="1">
        <f t="shared" si="11"/>
        <v>373</v>
      </c>
      <c r="D375" t="s">
        <v>388</v>
      </c>
      <c r="E375" t="s">
        <v>1204</v>
      </c>
      <c r="F375" t="s">
        <v>1206</v>
      </c>
      <c r="G375">
        <v>123.62</v>
      </c>
      <c r="H375">
        <v>10</v>
      </c>
      <c r="I375">
        <v>0.16</v>
      </c>
      <c r="J375">
        <v>14.89</v>
      </c>
      <c r="K375" t="s">
        <v>1216</v>
      </c>
      <c r="L375" t="s">
        <v>1221</v>
      </c>
      <c r="M375" t="s">
        <v>1223</v>
      </c>
      <c r="N375" t="s">
        <v>1234</v>
      </c>
      <c r="O375" s="3">
        <v>45435</v>
      </c>
      <c r="P375" s="3">
        <v>45439</v>
      </c>
      <c r="Q375">
        <v>2024</v>
      </c>
      <c r="R375">
        <v>1</v>
      </c>
      <c r="S375">
        <f t="shared" si="10"/>
        <v>4</v>
      </c>
    </row>
    <row r="376" spans="3:19" x14ac:dyDescent="0.25">
      <c r="C376" s="1">
        <f t="shared" si="11"/>
        <v>374</v>
      </c>
      <c r="D376" t="s">
        <v>389</v>
      </c>
      <c r="E376" t="s">
        <v>1201</v>
      </c>
      <c r="F376" t="s">
        <v>1208</v>
      </c>
      <c r="G376">
        <v>151.63</v>
      </c>
      <c r="H376">
        <v>4</v>
      </c>
      <c r="I376">
        <v>0.37</v>
      </c>
      <c r="J376">
        <v>6.2</v>
      </c>
      <c r="K376" t="s">
        <v>1217</v>
      </c>
      <c r="L376" t="s">
        <v>1219</v>
      </c>
      <c r="M376" t="s">
        <v>1223</v>
      </c>
      <c r="N376" t="s">
        <v>1234</v>
      </c>
      <c r="O376" s="3">
        <v>44952</v>
      </c>
      <c r="P376" s="3">
        <v>44960</v>
      </c>
      <c r="Q376">
        <v>2023</v>
      </c>
      <c r="R376">
        <v>2</v>
      </c>
      <c r="S376">
        <f t="shared" si="10"/>
        <v>8</v>
      </c>
    </row>
    <row r="377" spans="3:19" x14ac:dyDescent="0.25">
      <c r="C377" s="1">
        <f t="shared" si="11"/>
        <v>375</v>
      </c>
      <c r="D377" t="s">
        <v>390</v>
      </c>
      <c r="E377" t="s">
        <v>1201</v>
      </c>
      <c r="F377" t="s">
        <v>1206</v>
      </c>
      <c r="G377">
        <v>60.86</v>
      </c>
      <c r="H377">
        <v>3</v>
      </c>
      <c r="I377">
        <v>0.3</v>
      </c>
      <c r="J377">
        <v>12.04</v>
      </c>
      <c r="K377" t="s">
        <v>1217</v>
      </c>
      <c r="L377" t="s">
        <v>1219</v>
      </c>
      <c r="M377" t="s">
        <v>1233</v>
      </c>
      <c r="N377" t="s">
        <v>1235</v>
      </c>
      <c r="O377" s="3">
        <v>44942</v>
      </c>
      <c r="P377" s="3">
        <v>44946</v>
      </c>
      <c r="Q377">
        <v>2023</v>
      </c>
      <c r="R377">
        <v>1</v>
      </c>
      <c r="S377">
        <f t="shared" si="10"/>
        <v>4</v>
      </c>
    </row>
    <row r="378" spans="3:19" x14ac:dyDescent="0.25">
      <c r="C378" s="1">
        <f t="shared" si="11"/>
        <v>376</v>
      </c>
      <c r="D378" t="s">
        <v>391</v>
      </c>
      <c r="E378" t="s">
        <v>1204</v>
      </c>
      <c r="F378" t="s">
        <v>1210</v>
      </c>
      <c r="G378">
        <v>412.66</v>
      </c>
      <c r="H378">
        <v>8</v>
      </c>
      <c r="I378">
        <v>0.14000000000000001</v>
      </c>
      <c r="J378">
        <v>62.67</v>
      </c>
      <c r="K378" t="s">
        <v>1216</v>
      </c>
      <c r="L378" t="s">
        <v>1220</v>
      </c>
      <c r="M378" t="s">
        <v>1229</v>
      </c>
      <c r="N378" t="s">
        <v>1234</v>
      </c>
      <c r="O378" s="3">
        <v>45112</v>
      </c>
      <c r="P378" s="3">
        <v>45119</v>
      </c>
      <c r="Q378">
        <v>2023</v>
      </c>
      <c r="R378">
        <v>8</v>
      </c>
      <c r="S378">
        <f t="shared" si="10"/>
        <v>7</v>
      </c>
    </row>
    <row r="379" spans="3:19" x14ac:dyDescent="0.25">
      <c r="C379" s="1">
        <f t="shared" si="11"/>
        <v>377</v>
      </c>
      <c r="D379" t="s">
        <v>392</v>
      </c>
      <c r="E379" t="s">
        <v>1204</v>
      </c>
      <c r="F379" t="s">
        <v>1207</v>
      </c>
      <c r="G379">
        <v>127.87</v>
      </c>
      <c r="H379">
        <v>10</v>
      </c>
      <c r="I379">
        <v>0.45</v>
      </c>
      <c r="J379">
        <v>18.73</v>
      </c>
      <c r="K379" t="s">
        <v>1217</v>
      </c>
      <c r="L379" t="s">
        <v>1221</v>
      </c>
      <c r="M379" t="s">
        <v>1226</v>
      </c>
      <c r="N379" t="s">
        <v>1235</v>
      </c>
      <c r="O379" s="3">
        <v>45323</v>
      </c>
      <c r="P379" s="3">
        <v>45326</v>
      </c>
      <c r="Q379">
        <v>2024</v>
      </c>
      <c r="R379">
        <v>4</v>
      </c>
      <c r="S379">
        <f t="shared" si="10"/>
        <v>3</v>
      </c>
    </row>
    <row r="380" spans="3:19" x14ac:dyDescent="0.25">
      <c r="C380" s="1">
        <f t="shared" si="11"/>
        <v>378</v>
      </c>
      <c r="D380" t="s">
        <v>393</v>
      </c>
      <c r="E380" t="s">
        <v>1204</v>
      </c>
      <c r="F380" t="s">
        <v>1213</v>
      </c>
      <c r="G380">
        <v>40.090000000000003</v>
      </c>
      <c r="H380">
        <v>2</v>
      </c>
      <c r="I380">
        <v>0.26</v>
      </c>
      <c r="J380">
        <v>2.42</v>
      </c>
      <c r="K380" t="s">
        <v>1216</v>
      </c>
      <c r="L380" t="s">
        <v>1220</v>
      </c>
      <c r="M380" t="s">
        <v>1228</v>
      </c>
      <c r="N380" t="s">
        <v>1234</v>
      </c>
      <c r="O380" s="3">
        <v>44763</v>
      </c>
      <c r="P380" s="3">
        <v>44765</v>
      </c>
      <c r="Q380">
        <v>2022</v>
      </c>
      <c r="R380">
        <v>4</v>
      </c>
      <c r="S380">
        <f t="shared" si="10"/>
        <v>2</v>
      </c>
    </row>
    <row r="381" spans="3:19" x14ac:dyDescent="0.25">
      <c r="C381" s="1">
        <f t="shared" si="11"/>
        <v>379</v>
      </c>
      <c r="D381" t="s">
        <v>394</v>
      </c>
      <c r="E381" t="s">
        <v>1203</v>
      </c>
      <c r="F381" t="s">
        <v>1206</v>
      </c>
      <c r="G381">
        <v>313.62</v>
      </c>
      <c r="H381">
        <v>5</v>
      </c>
      <c r="I381">
        <v>0.1</v>
      </c>
      <c r="J381">
        <v>82.22</v>
      </c>
      <c r="K381" t="s">
        <v>1216</v>
      </c>
      <c r="L381" t="s">
        <v>1219</v>
      </c>
      <c r="M381" t="s">
        <v>1225</v>
      </c>
      <c r="N381" t="s">
        <v>1236</v>
      </c>
      <c r="O381" s="3">
        <v>45337</v>
      </c>
      <c r="P381" s="3">
        <v>45347</v>
      </c>
      <c r="Q381">
        <v>2024</v>
      </c>
      <c r="R381">
        <v>2</v>
      </c>
      <c r="S381">
        <f t="shared" si="10"/>
        <v>10</v>
      </c>
    </row>
    <row r="382" spans="3:19" x14ac:dyDescent="0.25">
      <c r="C382" s="1">
        <f t="shared" si="11"/>
        <v>380</v>
      </c>
      <c r="D382" t="s">
        <v>395</v>
      </c>
      <c r="E382" t="s">
        <v>1202</v>
      </c>
      <c r="F382" t="s">
        <v>1209</v>
      </c>
      <c r="G382">
        <v>291.91000000000003</v>
      </c>
      <c r="H382">
        <v>5</v>
      </c>
      <c r="I382">
        <v>0.02</v>
      </c>
      <c r="J382">
        <v>41.28</v>
      </c>
      <c r="K382" t="s">
        <v>1216</v>
      </c>
      <c r="L382" t="s">
        <v>1219</v>
      </c>
      <c r="M382" t="s">
        <v>1231</v>
      </c>
      <c r="N382" t="s">
        <v>1236</v>
      </c>
      <c r="O382" s="3">
        <v>44734</v>
      </c>
      <c r="P382" s="3">
        <v>44743</v>
      </c>
      <c r="Q382">
        <v>2022</v>
      </c>
      <c r="R382">
        <v>6</v>
      </c>
      <c r="S382">
        <f t="shared" si="10"/>
        <v>9</v>
      </c>
    </row>
    <row r="383" spans="3:19" x14ac:dyDescent="0.25">
      <c r="C383" s="1">
        <f t="shared" si="11"/>
        <v>381</v>
      </c>
      <c r="D383" t="s">
        <v>396</v>
      </c>
      <c r="E383" t="s">
        <v>1201</v>
      </c>
      <c r="F383" t="s">
        <v>1210</v>
      </c>
      <c r="G383">
        <v>390.49</v>
      </c>
      <c r="H383">
        <v>4</v>
      </c>
      <c r="I383">
        <v>0.44</v>
      </c>
      <c r="J383">
        <v>26.75</v>
      </c>
      <c r="K383" t="s">
        <v>1216</v>
      </c>
      <c r="L383" t="s">
        <v>1218</v>
      </c>
      <c r="M383" t="s">
        <v>1225</v>
      </c>
      <c r="N383" t="s">
        <v>1236</v>
      </c>
      <c r="O383" s="3">
        <v>45607</v>
      </c>
      <c r="P383" s="3">
        <v>45611</v>
      </c>
      <c r="Q383">
        <v>2024</v>
      </c>
      <c r="R383">
        <v>2</v>
      </c>
      <c r="S383">
        <f t="shared" si="10"/>
        <v>4</v>
      </c>
    </row>
    <row r="384" spans="3:19" x14ac:dyDescent="0.25">
      <c r="C384" s="1">
        <f t="shared" si="11"/>
        <v>382</v>
      </c>
      <c r="D384" t="s">
        <v>397</v>
      </c>
      <c r="E384" t="s">
        <v>1202</v>
      </c>
      <c r="F384" t="s">
        <v>1209</v>
      </c>
      <c r="G384">
        <v>486.07</v>
      </c>
      <c r="H384">
        <v>6</v>
      </c>
      <c r="I384">
        <v>0.03</v>
      </c>
      <c r="J384">
        <v>59.38</v>
      </c>
      <c r="K384" t="s">
        <v>1215</v>
      </c>
      <c r="L384" t="s">
        <v>1218</v>
      </c>
      <c r="M384" t="s">
        <v>1228</v>
      </c>
      <c r="N384" t="s">
        <v>1234</v>
      </c>
      <c r="O384" s="3">
        <v>44578</v>
      </c>
      <c r="P384" s="3">
        <v>44580</v>
      </c>
      <c r="Q384">
        <v>2022</v>
      </c>
      <c r="R384">
        <v>2</v>
      </c>
      <c r="S384">
        <f t="shared" si="10"/>
        <v>2</v>
      </c>
    </row>
    <row r="385" spans="3:19" x14ac:dyDescent="0.25">
      <c r="C385" s="1">
        <f t="shared" si="11"/>
        <v>383</v>
      </c>
      <c r="D385" t="s">
        <v>398</v>
      </c>
      <c r="E385" t="s">
        <v>1202</v>
      </c>
      <c r="F385" t="s">
        <v>1213</v>
      </c>
      <c r="G385">
        <v>143.99</v>
      </c>
      <c r="H385">
        <v>7</v>
      </c>
      <c r="I385">
        <v>0.19</v>
      </c>
      <c r="J385">
        <v>23.73</v>
      </c>
      <c r="K385" t="s">
        <v>1216</v>
      </c>
      <c r="L385" t="s">
        <v>1218</v>
      </c>
      <c r="M385" t="s">
        <v>1227</v>
      </c>
      <c r="N385" t="s">
        <v>1236</v>
      </c>
      <c r="O385" s="3">
        <v>44953</v>
      </c>
      <c r="P385" s="3">
        <v>44956</v>
      </c>
      <c r="Q385">
        <v>2023</v>
      </c>
      <c r="R385">
        <v>12</v>
      </c>
      <c r="S385">
        <f t="shared" si="10"/>
        <v>3</v>
      </c>
    </row>
    <row r="386" spans="3:19" x14ac:dyDescent="0.25">
      <c r="C386" s="1">
        <f t="shared" si="11"/>
        <v>384</v>
      </c>
      <c r="D386" t="s">
        <v>399</v>
      </c>
      <c r="E386" t="s">
        <v>1201</v>
      </c>
      <c r="F386" t="s">
        <v>1212</v>
      </c>
      <c r="G386">
        <v>347.44</v>
      </c>
      <c r="H386">
        <v>5</v>
      </c>
      <c r="I386">
        <v>0.47</v>
      </c>
      <c r="J386">
        <v>39.24</v>
      </c>
      <c r="K386" t="s">
        <v>1216</v>
      </c>
      <c r="L386" t="s">
        <v>1219</v>
      </c>
      <c r="M386" t="s">
        <v>1228</v>
      </c>
      <c r="N386" t="s">
        <v>1234</v>
      </c>
      <c r="O386" s="3">
        <v>44946</v>
      </c>
      <c r="P386" s="3">
        <v>44956</v>
      </c>
      <c r="Q386">
        <v>2023</v>
      </c>
      <c r="R386">
        <v>5</v>
      </c>
      <c r="S386">
        <f t="shared" si="10"/>
        <v>10</v>
      </c>
    </row>
    <row r="387" spans="3:19" x14ac:dyDescent="0.25">
      <c r="C387" s="1">
        <f t="shared" si="11"/>
        <v>385</v>
      </c>
      <c r="D387" t="s">
        <v>400</v>
      </c>
      <c r="E387" t="s">
        <v>1204</v>
      </c>
      <c r="F387" t="s">
        <v>1205</v>
      </c>
      <c r="G387">
        <v>240.43</v>
      </c>
      <c r="H387">
        <v>9</v>
      </c>
      <c r="I387">
        <v>0.23</v>
      </c>
      <c r="J387">
        <v>15.59</v>
      </c>
      <c r="K387" t="s">
        <v>1217</v>
      </c>
      <c r="L387" t="s">
        <v>1220</v>
      </c>
      <c r="M387" t="s">
        <v>1222</v>
      </c>
      <c r="N387" t="s">
        <v>1234</v>
      </c>
      <c r="O387" s="3">
        <v>45322</v>
      </c>
      <c r="P387" s="3">
        <v>45327</v>
      </c>
      <c r="Q387">
        <v>2024</v>
      </c>
      <c r="R387">
        <v>1</v>
      </c>
      <c r="S387">
        <f t="shared" si="10"/>
        <v>5</v>
      </c>
    </row>
    <row r="388" spans="3:19" x14ac:dyDescent="0.25">
      <c r="C388" s="1">
        <f t="shared" si="11"/>
        <v>386</v>
      </c>
      <c r="D388" t="s">
        <v>401</v>
      </c>
      <c r="E388" t="s">
        <v>1203</v>
      </c>
      <c r="F388" t="s">
        <v>1213</v>
      </c>
      <c r="G388">
        <v>50.97</v>
      </c>
      <c r="H388">
        <v>9</v>
      </c>
      <c r="I388">
        <v>0.46</v>
      </c>
      <c r="J388">
        <v>7.99</v>
      </c>
      <c r="K388" t="s">
        <v>1217</v>
      </c>
      <c r="L388" t="s">
        <v>1221</v>
      </c>
      <c r="M388" t="s">
        <v>1225</v>
      </c>
      <c r="N388" t="s">
        <v>1236</v>
      </c>
      <c r="O388" s="3">
        <v>44899</v>
      </c>
      <c r="P388" s="3">
        <v>44900</v>
      </c>
      <c r="Q388">
        <v>2022</v>
      </c>
      <c r="R388">
        <v>9</v>
      </c>
      <c r="S388">
        <f t="shared" ref="S388:S451" si="12">P388-O388</f>
        <v>1</v>
      </c>
    </row>
    <row r="389" spans="3:19" x14ac:dyDescent="0.25">
      <c r="C389" s="1">
        <f t="shared" si="11"/>
        <v>387</v>
      </c>
      <c r="D389" t="s">
        <v>402</v>
      </c>
      <c r="E389" t="s">
        <v>1202</v>
      </c>
      <c r="F389" t="s">
        <v>1214</v>
      </c>
      <c r="G389">
        <v>24.7</v>
      </c>
      <c r="H389">
        <v>7</v>
      </c>
      <c r="I389">
        <v>0.36</v>
      </c>
      <c r="J389">
        <v>3.62</v>
      </c>
      <c r="K389" t="s">
        <v>1215</v>
      </c>
      <c r="L389" t="s">
        <v>1221</v>
      </c>
      <c r="M389" t="s">
        <v>1225</v>
      </c>
      <c r="N389" t="s">
        <v>1236</v>
      </c>
      <c r="O389" s="3">
        <v>45413</v>
      </c>
      <c r="P389" s="3">
        <v>45414</v>
      </c>
      <c r="Q389">
        <v>2024</v>
      </c>
      <c r="R389">
        <v>2</v>
      </c>
      <c r="S389">
        <f t="shared" si="12"/>
        <v>1</v>
      </c>
    </row>
    <row r="390" spans="3:19" x14ac:dyDescent="0.25">
      <c r="C390" s="1">
        <f t="shared" si="11"/>
        <v>388</v>
      </c>
      <c r="D390" t="s">
        <v>403</v>
      </c>
      <c r="E390" t="s">
        <v>1201</v>
      </c>
      <c r="F390" t="s">
        <v>1208</v>
      </c>
      <c r="G390">
        <v>345.19</v>
      </c>
      <c r="H390">
        <v>7</v>
      </c>
      <c r="I390">
        <v>0.05</v>
      </c>
      <c r="J390">
        <v>66.63</v>
      </c>
      <c r="K390" t="s">
        <v>1217</v>
      </c>
      <c r="L390" t="s">
        <v>1219</v>
      </c>
      <c r="M390" t="s">
        <v>1227</v>
      </c>
      <c r="N390" t="s">
        <v>1236</v>
      </c>
      <c r="O390" s="3">
        <v>45455</v>
      </c>
      <c r="P390" s="3">
        <v>45464</v>
      </c>
      <c r="Q390">
        <v>2024</v>
      </c>
      <c r="R390">
        <v>2</v>
      </c>
      <c r="S390">
        <f t="shared" si="12"/>
        <v>9</v>
      </c>
    </row>
    <row r="391" spans="3:19" x14ac:dyDescent="0.25">
      <c r="C391" s="1">
        <f t="shared" si="11"/>
        <v>389</v>
      </c>
      <c r="D391" t="s">
        <v>404</v>
      </c>
      <c r="E391" t="s">
        <v>1201</v>
      </c>
      <c r="F391" t="s">
        <v>1214</v>
      </c>
      <c r="G391">
        <v>76.87</v>
      </c>
      <c r="H391">
        <v>9</v>
      </c>
      <c r="I391">
        <v>0.42</v>
      </c>
      <c r="J391">
        <v>11.91</v>
      </c>
      <c r="K391" t="s">
        <v>1217</v>
      </c>
      <c r="L391" t="s">
        <v>1219</v>
      </c>
      <c r="M391" t="s">
        <v>1222</v>
      </c>
      <c r="N391" t="s">
        <v>1234</v>
      </c>
      <c r="O391" s="3">
        <v>44888</v>
      </c>
      <c r="P391" s="3">
        <v>44896</v>
      </c>
      <c r="Q391">
        <v>2022</v>
      </c>
      <c r="R391">
        <v>1</v>
      </c>
      <c r="S391">
        <f t="shared" si="12"/>
        <v>8</v>
      </c>
    </row>
    <row r="392" spans="3:19" x14ac:dyDescent="0.25">
      <c r="C392" s="1">
        <f t="shared" si="11"/>
        <v>390</v>
      </c>
      <c r="D392" t="s">
        <v>405</v>
      </c>
      <c r="E392" t="s">
        <v>1201</v>
      </c>
      <c r="F392" t="s">
        <v>1207</v>
      </c>
      <c r="G392">
        <v>185.41</v>
      </c>
      <c r="H392">
        <v>7</v>
      </c>
      <c r="I392">
        <v>0.22</v>
      </c>
      <c r="J392">
        <v>19.82</v>
      </c>
      <c r="K392" t="s">
        <v>1217</v>
      </c>
      <c r="L392" t="s">
        <v>1218</v>
      </c>
      <c r="M392" t="s">
        <v>1224</v>
      </c>
      <c r="N392" t="s">
        <v>1235</v>
      </c>
      <c r="O392" s="3">
        <v>44575</v>
      </c>
      <c r="P392" s="3">
        <v>44584</v>
      </c>
      <c r="Q392">
        <v>2022</v>
      </c>
      <c r="R392">
        <v>12</v>
      </c>
      <c r="S392">
        <f t="shared" si="12"/>
        <v>9</v>
      </c>
    </row>
    <row r="393" spans="3:19" x14ac:dyDescent="0.25">
      <c r="C393" s="1">
        <f t="shared" ref="C393:C456" si="13">C392+1</f>
        <v>391</v>
      </c>
      <c r="D393" t="s">
        <v>406</v>
      </c>
      <c r="E393" t="s">
        <v>1201</v>
      </c>
      <c r="F393" t="s">
        <v>1209</v>
      </c>
      <c r="G393">
        <v>388.12</v>
      </c>
      <c r="H393">
        <v>6</v>
      </c>
      <c r="I393">
        <v>0.05</v>
      </c>
      <c r="J393">
        <v>105.46</v>
      </c>
      <c r="K393" t="s">
        <v>1215</v>
      </c>
      <c r="L393" t="s">
        <v>1221</v>
      </c>
      <c r="M393" t="s">
        <v>1228</v>
      </c>
      <c r="N393" t="s">
        <v>1234</v>
      </c>
      <c r="O393" s="3">
        <v>44899</v>
      </c>
      <c r="P393" s="3">
        <v>44906</v>
      </c>
      <c r="Q393">
        <v>2022</v>
      </c>
      <c r="R393">
        <v>6</v>
      </c>
      <c r="S393">
        <f t="shared" si="12"/>
        <v>7</v>
      </c>
    </row>
    <row r="394" spans="3:19" x14ac:dyDescent="0.25">
      <c r="C394" s="1">
        <f t="shared" si="13"/>
        <v>392</v>
      </c>
      <c r="D394" t="s">
        <v>407</v>
      </c>
      <c r="E394" t="s">
        <v>1201</v>
      </c>
      <c r="F394" t="s">
        <v>1212</v>
      </c>
      <c r="G394">
        <v>203.98</v>
      </c>
      <c r="H394">
        <v>3</v>
      </c>
      <c r="I394">
        <v>0.22</v>
      </c>
      <c r="J394">
        <v>20.93</v>
      </c>
      <c r="K394" t="s">
        <v>1217</v>
      </c>
      <c r="L394" t="s">
        <v>1218</v>
      </c>
      <c r="M394" t="s">
        <v>1228</v>
      </c>
      <c r="N394" t="s">
        <v>1234</v>
      </c>
      <c r="O394" s="3">
        <v>45296</v>
      </c>
      <c r="P394" s="3">
        <v>45301</v>
      </c>
      <c r="Q394">
        <v>2024</v>
      </c>
      <c r="R394">
        <v>5</v>
      </c>
      <c r="S394">
        <f t="shared" si="12"/>
        <v>5</v>
      </c>
    </row>
    <row r="395" spans="3:19" x14ac:dyDescent="0.25">
      <c r="C395" s="1">
        <f t="shared" si="13"/>
        <v>393</v>
      </c>
      <c r="D395" t="s">
        <v>408</v>
      </c>
      <c r="E395" t="s">
        <v>1203</v>
      </c>
      <c r="F395" t="s">
        <v>1211</v>
      </c>
      <c r="G395">
        <v>97.09</v>
      </c>
      <c r="H395">
        <v>7</v>
      </c>
      <c r="I395">
        <v>0.15</v>
      </c>
      <c r="J395">
        <v>8.6199999999999992</v>
      </c>
      <c r="K395" t="s">
        <v>1217</v>
      </c>
      <c r="L395" t="s">
        <v>1218</v>
      </c>
      <c r="M395" t="s">
        <v>1230</v>
      </c>
      <c r="N395" t="s">
        <v>1236</v>
      </c>
      <c r="O395" s="3">
        <v>44582</v>
      </c>
      <c r="P395" s="3">
        <v>44591</v>
      </c>
      <c r="Q395">
        <v>2022</v>
      </c>
      <c r="R395">
        <v>3</v>
      </c>
      <c r="S395">
        <f t="shared" si="12"/>
        <v>9</v>
      </c>
    </row>
    <row r="396" spans="3:19" x14ac:dyDescent="0.25">
      <c r="C396" s="1">
        <f t="shared" si="13"/>
        <v>394</v>
      </c>
      <c r="D396" t="s">
        <v>409</v>
      </c>
      <c r="E396" t="s">
        <v>1201</v>
      </c>
      <c r="F396" t="s">
        <v>1211</v>
      </c>
      <c r="G396">
        <v>49.39</v>
      </c>
      <c r="H396">
        <v>2</v>
      </c>
      <c r="I396">
        <v>0.28000000000000003</v>
      </c>
      <c r="J396">
        <v>8.69</v>
      </c>
      <c r="K396" t="s">
        <v>1215</v>
      </c>
      <c r="L396" t="s">
        <v>1219</v>
      </c>
      <c r="M396" t="s">
        <v>1225</v>
      </c>
      <c r="N396" t="s">
        <v>1236</v>
      </c>
      <c r="O396" s="3">
        <v>44771</v>
      </c>
      <c r="P396" s="3">
        <v>44775</v>
      </c>
      <c r="Q396">
        <v>2022</v>
      </c>
      <c r="R396">
        <v>12</v>
      </c>
      <c r="S396">
        <f t="shared" si="12"/>
        <v>4</v>
      </c>
    </row>
    <row r="397" spans="3:19" x14ac:dyDescent="0.25">
      <c r="C397" s="1">
        <f t="shared" si="13"/>
        <v>395</v>
      </c>
      <c r="D397" t="s">
        <v>410</v>
      </c>
      <c r="E397" t="s">
        <v>1201</v>
      </c>
      <c r="F397" t="s">
        <v>1209</v>
      </c>
      <c r="G397">
        <v>361.52</v>
      </c>
      <c r="H397">
        <v>5</v>
      </c>
      <c r="I397">
        <v>0.23</v>
      </c>
      <c r="J397">
        <v>20.77</v>
      </c>
      <c r="K397" t="s">
        <v>1216</v>
      </c>
      <c r="L397" t="s">
        <v>1218</v>
      </c>
      <c r="M397" t="s">
        <v>1223</v>
      </c>
      <c r="N397" t="s">
        <v>1234</v>
      </c>
      <c r="O397" s="3">
        <v>44587</v>
      </c>
      <c r="P397" s="3">
        <v>44591</v>
      </c>
      <c r="Q397">
        <v>2022</v>
      </c>
      <c r="R397">
        <v>1</v>
      </c>
      <c r="S397">
        <f t="shared" si="12"/>
        <v>4</v>
      </c>
    </row>
    <row r="398" spans="3:19" x14ac:dyDescent="0.25">
      <c r="C398" s="1">
        <f t="shared" si="13"/>
        <v>396</v>
      </c>
      <c r="D398" t="s">
        <v>411</v>
      </c>
      <c r="E398" t="s">
        <v>1203</v>
      </c>
      <c r="F398" t="s">
        <v>1213</v>
      </c>
      <c r="G398">
        <v>195.31</v>
      </c>
      <c r="H398">
        <v>9</v>
      </c>
      <c r="I398">
        <v>0.02</v>
      </c>
      <c r="J398">
        <v>10.47</v>
      </c>
      <c r="K398" t="s">
        <v>1215</v>
      </c>
      <c r="L398" t="s">
        <v>1220</v>
      </c>
      <c r="M398" t="s">
        <v>1231</v>
      </c>
      <c r="N398" t="s">
        <v>1236</v>
      </c>
      <c r="O398" s="3">
        <v>45374</v>
      </c>
      <c r="P398" s="3">
        <v>45376</v>
      </c>
      <c r="Q398">
        <v>2024</v>
      </c>
      <c r="R398">
        <v>10</v>
      </c>
      <c r="S398">
        <f t="shared" si="12"/>
        <v>2</v>
      </c>
    </row>
    <row r="399" spans="3:19" x14ac:dyDescent="0.25">
      <c r="C399" s="1">
        <f t="shared" si="13"/>
        <v>397</v>
      </c>
      <c r="D399" t="s">
        <v>412</v>
      </c>
      <c r="E399" t="s">
        <v>1201</v>
      </c>
      <c r="F399" t="s">
        <v>1208</v>
      </c>
      <c r="G399">
        <v>315.08999999999997</v>
      </c>
      <c r="H399">
        <v>7</v>
      </c>
      <c r="I399">
        <v>0.16</v>
      </c>
      <c r="J399">
        <v>62.65</v>
      </c>
      <c r="K399" t="s">
        <v>1216</v>
      </c>
      <c r="L399" t="s">
        <v>1219</v>
      </c>
      <c r="M399" t="s">
        <v>1224</v>
      </c>
      <c r="N399" t="s">
        <v>1235</v>
      </c>
      <c r="O399" s="3">
        <v>45054</v>
      </c>
      <c r="P399" s="3">
        <v>45062</v>
      </c>
      <c r="Q399">
        <v>2023</v>
      </c>
      <c r="R399">
        <v>7</v>
      </c>
      <c r="S399">
        <f t="shared" si="12"/>
        <v>8</v>
      </c>
    </row>
    <row r="400" spans="3:19" x14ac:dyDescent="0.25">
      <c r="C400" s="1">
        <f t="shared" si="13"/>
        <v>398</v>
      </c>
      <c r="D400" t="s">
        <v>413</v>
      </c>
      <c r="E400" t="s">
        <v>1202</v>
      </c>
      <c r="F400" t="s">
        <v>1209</v>
      </c>
      <c r="G400">
        <v>170.92</v>
      </c>
      <c r="H400">
        <v>10</v>
      </c>
      <c r="I400">
        <v>0.45</v>
      </c>
      <c r="J400">
        <v>20.14</v>
      </c>
      <c r="K400" t="s">
        <v>1216</v>
      </c>
      <c r="L400" t="s">
        <v>1220</v>
      </c>
      <c r="M400" t="s">
        <v>1225</v>
      </c>
      <c r="N400" t="s">
        <v>1236</v>
      </c>
      <c r="O400" s="3">
        <v>45008</v>
      </c>
      <c r="P400" s="3">
        <v>45012</v>
      </c>
      <c r="Q400">
        <v>2023</v>
      </c>
      <c r="R400">
        <v>9</v>
      </c>
      <c r="S400">
        <f t="shared" si="12"/>
        <v>4</v>
      </c>
    </row>
    <row r="401" spans="3:19" x14ac:dyDescent="0.25">
      <c r="C401" s="1">
        <f t="shared" si="13"/>
        <v>399</v>
      </c>
      <c r="D401" t="s">
        <v>414</v>
      </c>
      <c r="E401" t="s">
        <v>1201</v>
      </c>
      <c r="F401" t="s">
        <v>1207</v>
      </c>
      <c r="G401">
        <v>272.10000000000002</v>
      </c>
      <c r="H401">
        <v>5</v>
      </c>
      <c r="I401">
        <v>0.48</v>
      </c>
      <c r="J401">
        <v>16.7</v>
      </c>
      <c r="K401" t="s">
        <v>1215</v>
      </c>
      <c r="L401" t="s">
        <v>1219</v>
      </c>
      <c r="M401" t="s">
        <v>1226</v>
      </c>
      <c r="N401" t="s">
        <v>1235</v>
      </c>
      <c r="O401" s="3">
        <v>44696</v>
      </c>
      <c r="P401" s="3">
        <v>44697</v>
      </c>
      <c r="Q401">
        <v>2022</v>
      </c>
      <c r="R401">
        <v>5</v>
      </c>
      <c r="S401">
        <f t="shared" si="12"/>
        <v>1</v>
      </c>
    </row>
    <row r="402" spans="3:19" x14ac:dyDescent="0.25">
      <c r="C402" s="1">
        <f t="shared" si="13"/>
        <v>400</v>
      </c>
      <c r="D402" t="s">
        <v>415</v>
      </c>
      <c r="E402" t="s">
        <v>1204</v>
      </c>
      <c r="F402" t="s">
        <v>1206</v>
      </c>
      <c r="G402">
        <v>172.03</v>
      </c>
      <c r="H402">
        <v>7</v>
      </c>
      <c r="I402">
        <v>0.4</v>
      </c>
      <c r="J402">
        <v>18.03</v>
      </c>
      <c r="K402" t="s">
        <v>1215</v>
      </c>
      <c r="L402" t="s">
        <v>1220</v>
      </c>
      <c r="M402" t="s">
        <v>1233</v>
      </c>
      <c r="N402" t="s">
        <v>1235</v>
      </c>
      <c r="O402" s="3">
        <v>45395</v>
      </c>
      <c r="P402" s="3">
        <v>45399</v>
      </c>
      <c r="Q402">
        <v>2024</v>
      </c>
      <c r="R402">
        <v>12</v>
      </c>
      <c r="S402">
        <f t="shared" si="12"/>
        <v>4</v>
      </c>
    </row>
    <row r="403" spans="3:19" x14ac:dyDescent="0.25">
      <c r="C403" s="1">
        <f t="shared" si="13"/>
        <v>401</v>
      </c>
      <c r="D403" t="s">
        <v>416</v>
      </c>
      <c r="E403" t="s">
        <v>1203</v>
      </c>
      <c r="F403" t="s">
        <v>1210</v>
      </c>
      <c r="G403">
        <v>277.57</v>
      </c>
      <c r="H403">
        <v>6</v>
      </c>
      <c r="I403">
        <v>0.17</v>
      </c>
      <c r="J403">
        <v>56.44</v>
      </c>
      <c r="K403" t="s">
        <v>1215</v>
      </c>
      <c r="L403" t="s">
        <v>1220</v>
      </c>
      <c r="M403" t="s">
        <v>1233</v>
      </c>
      <c r="N403" t="s">
        <v>1235</v>
      </c>
      <c r="O403" s="3">
        <v>45061</v>
      </c>
      <c r="P403" s="3">
        <v>45067</v>
      </c>
      <c r="Q403">
        <v>2023</v>
      </c>
      <c r="R403">
        <v>9</v>
      </c>
      <c r="S403">
        <f t="shared" si="12"/>
        <v>6</v>
      </c>
    </row>
    <row r="404" spans="3:19" x14ac:dyDescent="0.25">
      <c r="C404" s="1">
        <f t="shared" si="13"/>
        <v>402</v>
      </c>
      <c r="D404" t="s">
        <v>417</v>
      </c>
      <c r="E404" t="s">
        <v>1204</v>
      </c>
      <c r="F404" t="s">
        <v>1205</v>
      </c>
      <c r="G404">
        <v>155.15</v>
      </c>
      <c r="H404">
        <v>6</v>
      </c>
      <c r="I404">
        <v>0.33</v>
      </c>
      <c r="J404">
        <v>9.2200000000000006</v>
      </c>
      <c r="K404" t="s">
        <v>1217</v>
      </c>
      <c r="L404" t="s">
        <v>1220</v>
      </c>
      <c r="M404" t="s">
        <v>1229</v>
      </c>
      <c r="N404" t="s">
        <v>1234</v>
      </c>
      <c r="O404" s="3">
        <v>44697</v>
      </c>
      <c r="P404" s="3">
        <v>44698</v>
      </c>
      <c r="Q404">
        <v>2022</v>
      </c>
      <c r="R404">
        <v>2</v>
      </c>
      <c r="S404">
        <f t="shared" si="12"/>
        <v>1</v>
      </c>
    </row>
    <row r="405" spans="3:19" x14ac:dyDescent="0.25">
      <c r="C405" s="1">
        <f t="shared" si="13"/>
        <v>403</v>
      </c>
      <c r="D405" t="s">
        <v>418</v>
      </c>
      <c r="E405" t="s">
        <v>1201</v>
      </c>
      <c r="F405" t="s">
        <v>1205</v>
      </c>
      <c r="G405">
        <v>340.29</v>
      </c>
      <c r="H405">
        <v>2</v>
      </c>
      <c r="I405">
        <v>0.01</v>
      </c>
      <c r="J405">
        <v>39.69</v>
      </c>
      <c r="K405" t="s">
        <v>1217</v>
      </c>
      <c r="L405" t="s">
        <v>1218</v>
      </c>
      <c r="M405" t="s">
        <v>1224</v>
      </c>
      <c r="N405" t="s">
        <v>1235</v>
      </c>
      <c r="O405" s="3">
        <v>44642</v>
      </c>
      <c r="P405" s="3">
        <v>44652</v>
      </c>
      <c r="Q405">
        <v>2022</v>
      </c>
      <c r="R405">
        <v>5</v>
      </c>
      <c r="S405">
        <f t="shared" si="12"/>
        <v>10</v>
      </c>
    </row>
    <row r="406" spans="3:19" x14ac:dyDescent="0.25">
      <c r="C406" s="1">
        <f t="shared" si="13"/>
        <v>404</v>
      </c>
      <c r="D406" t="s">
        <v>419</v>
      </c>
      <c r="E406" t="s">
        <v>1201</v>
      </c>
      <c r="F406" t="s">
        <v>1208</v>
      </c>
      <c r="G406">
        <v>94.5</v>
      </c>
      <c r="H406">
        <v>1</v>
      </c>
      <c r="I406">
        <v>0.42</v>
      </c>
      <c r="J406">
        <v>9.81</v>
      </c>
      <c r="K406" t="s">
        <v>1216</v>
      </c>
      <c r="L406" t="s">
        <v>1221</v>
      </c>
      <c r="M406" t="s">
        <v>1233</v>
      </c>
      <c r="N406" t="s">
        <v>1235</v>
      </c>
      <c r="O406" s="3">
        <v>44574</v>
      </c>
      <c r="P406" s="3">
        <v>44575</v>
      </c>
      <c r="Q406">
        <v>2022</v>
      </c>
      <c r="R406">
        <v>4</v>
      </c>
      <c r="S406">
        <f t="shared" si="12"/>
        <v>1</v>
      </c>
    </row>
    <row r="407" spans="3:19" x14ac:dyDescent="0.25">
      <c r="C407" s="1">
        <f t="shared" si="13"/>
        <v>405</v>
      </c>
      <c r="D407" t="s">
        <v>420</v>
      </c>
      <c r="E407" t="s">
        <v>1202</v>
      </c>
      <c r="F407" t="s">
        <v>1210</v>
      </c>
      <c r="G407">
        <v>303.19</v>
      </c>
      <c r="H407">
        <v>3</v>
      </c>
      <c r="I407">
        <v>0.39</v>
      </c>
      <c r="J407">
        <v>50.8</v>
      </c>
      <c r="K407" t="s">
        <v>1216</v>
      </c>
      <c r="L407" t="s">
        <v>1219</v>
      </c>
      <c r="M407" t="s">
        <v>1223</v>
      </c>
      <c r="N407" t="s">
        <v>1234</v>
      </c>
      <c r="O407" s="3">
        <v>44938</v>
      </c>
      <c r="P407" s="3">
        <v>44939</v>
      </c>
      <c r="Q407">
        <v>2023</v>
      </c>
      <c r="R407">
        <v>6</v>
      </c>
      <c r="S407">
        <f t="shared" si="12"/>
        <v>1</v>
      </c>
    </row>
    <row r="408" spans="3:19" x14ac:dyDescent="0.25">
      <c r="C408" s="1">
        <f t="shared" si="13"/>
        <v>406</v>
      </c>
      <c r="D408" t="s">
        <v>421</v>
      </c>
      <c r="E408" t="s">
        <v>1203</v>
      </c>
      <c r="F408" t="s">
        <v>1212</v>
      </c>
      <c r="G408">
        <v>10.46</v>
      </c>
      <c r="H408">
        <v>9</v>
      </c>
      <c r="I408">
        <v>0.43</v>
      </c>
      <c r="J408">
        <v>1.49</v>
      </c>
      <c r="K408" t="s">
        <v>1217</v>
      </c>
      <c r="L408" t="s">
        <v>1220</v>
      </c>
      <c r="M408" t="s">
        <v>1229</v>
      </c>
      <c r="N408" t="s">
        <v>1234</v>
      </c>
      <c r="O408" s="3">
        <v>44756</v>
      </c>
      <c r="P408" s="3">
        <v>44761</v>
      </c>
      <c r="Q408">
        <v>2022</v>
      </c>
      <c r="R408">
        <v>3</v>
      </c>
      <c r="S408">
        <f t="shared" si="12"/>
        <v>5</v>
      </c>
    </row>
    <row r="409" spans="3:19" x14ac:dyDescent="0.25">
      <c r="C409" s="1">
        <f t="shared" si="13"/>
        <v>407</v>
      </c>
      <c r="D409" t="s">
        <v>422</v>
      </c>
      <c r="E409" t="s">
        <v>1202</v>
      </c>
      <c r="F409" t="s">
        <v>1212</v>
      </c>
      <c r="G409">
        <v>228.72</v>
      </c>
      <c r="H409">
        <v>2</v>
      </c>
      <c r="I409">
        <v>0.49</v>
      </c>
      <c r="J409">
        <v>24.47</v>
      </c>
      <c r="K409" t="s">
        <v>1217</v>
      </c>
      <c r="L409" t="s">
        <v>1221</v>
      </c>
      <c r="M409" t="s">
        <v>1231</v>
      </c>
      <c r="N409" t="s">
        <v>1236</v>
      </c>
      <c r="O409" s="3">
        <v>44984</v>
      </c>
      <c r="P409" s="3">
        <v>44990</v>
      </c>
      <c r="Q409">
        <v>2023</v>
      </c>
      <c r="R409">
        <v>7</v>
      </c>
      <c r="S409">
        <f t="shared" si="12"/>
        <v>6</v>
      </c>
    </row>
    <row r="410" spans="3:19" x14ac:dyDescent="0.25">
      <c r="C410" s="1">
        <f t="shared" si="13"/>
        <v>408</v>
      </c>
      <c r="D410" t="s">
        <v>423</v>
      </c>
      <c r="E410" t="s">
        <v>1204</v>
      </c>
      <c r="F410" t="s">
        <v>1205</v>
      </c>
      <c r="G410">
        <v>352.48</v>
      </c>
      <c r="H410">
        <v>9</v>
      </c>
      <c r="I410">
        <v>0.47</v>
      </c>
      <c r="J410">
        <v>49.73</v>
      </c>
      <c r="K410" t="s">
        <v>1217</v>
      </c>
      <c r="L410" t="s">
        <v>1221</v>
      </c>
      <c r="M410" t="s">
        <v>1227</v>
      </c>
      <c r="N410" t="s">
        <v>1236</v>
      </c>
      <c r="O410" s="3">
        <v>44681</v>
      </c>
      <c r="P410" s="3">
        <v>44688</v>
      </c>
      <c r="Q410">
        <v>2022</v>
      </c>
      <c r="R410">
        <v>6</v>
      </c>
      <c r="S410">
        <f t="shared" si="12"/>
        <v>7</v>
      </c>
    </row>
    <row r="411" spans="3:19" x14ac:dyDescent="0.25">
      <c r="C411" s="1">
        <f t="shared" si="13"/>
        <v>409</v>
      </c>
      <c r="D411" t="s">
        <v>424</v>
      </c>
      <c r="E411" t="s">
        <v>1203</v>
      </c>
      <c r="F411" t="s">
        <v>1207</v>
      </c>
      <c r="G411">
        <v>253.48</v>
      </c>
      <c r="H411">
        <v>5</v>
      </c>
      <c r="I411">
        <v>0.25</v>
      </c>
      <c r="J411">
        <v>47</v>
      </c>
      <c r="K411" t="s">
        <v>1215</v>
      </c>
      <c r="L411" t="s">
        <v>1221</v>
      </c>
      <c r="M411" t="s">
        <v>1227</v>
      </c>
      <c r="N411" t="s">
        <v>1236</v>
      </c>
      <c r="O411" s="3">
        <v>44564</v>
      </c>
      <c r="P411" s="3">
        <v>44570</v>
      </c>
      <c r="Q411">
        <v>2022</v>
      </c>
      <c r="R411">
        <v>6</v>
      </c>
      <c r="S411">
        <f t="shared" si="12"/>
        <v>6</v>
      </c>
    </row>
    <row r="412" spans="3:19" x14ac:dyDescent="0.25">
      <c r="C412" s="1">
        <f t="shared" si="13"/>
        <v>410</v>
      </c>
      <c r="D412" t="s">
        <v>425</v>
      </c>
      <c r="E412" t="s">
        <v>1204</v>
      </c>
      <c r="F412" t="s">
        <v>1209</v>
      </c>
      <c r="G412">
        <v>37.99</v>
      </c>
      <c r="H412">
        <v>5</v>
      </c>
      <c r="I412">
        <v>0.25</v>
      </c>
      <c r="J412">
        <v>3.74</v>
      </c>
      <c r="K412" t="s">
        <v>1215</v>
      </c>
      <c r="L412" t="s">
        <v>1218</v>
      </c>
      <c r="M412" t="s">
        <v>1224</v>
      </c>
      <c r="N412" t="s">
        <v>1235</v>
      </c>
      <c r="O412" s="3">
        <v>45094</v>
      </c>
      <c r="P412" s="3">
        <v>45095</v>
      </c>
      <c r="Q412">
        <v>2023</v>
      </c>
      <c r="R412">
        <v>1</v>
      </c>
      <c r="S412">
        <f t="shared" si="12"/>
        <v>1</v>
      </c>
    </row>
    <row r="413" spans="3:19" x14ac:dyDescent="0.25">
      <c r="C413" s="1">
        <f t="shared" si="13"/>
        <v>411</v>
      </c>
      <c r="D413" t="s">
        <v>426</v>
      </c>
      <c r="E413" t="s">
        <v>1203</v>
      </c>
      <c r="F413" t="s">
        <v>1208</v>
      </c>
      <c r="G413">
        <v>37.67</v>
      </c>
      <c r="H413">
        <v>3</v>
      </c>
      <c r="I413">
        <v>0.2</v>
      </c>
      <c r="J413">
        <v>2.4</v>
      </c>
      <c r="K413" t="s">
        <v>1215</v>
      </c>
      <c r="L413" t="s">
        <v>1219</v>
      </c>
      <c r="M413" t="s">
        <v>1230</v>
      </c>
      <c r="N413" t="s">
        <v>1236</v>
      </c>
      <c r="O413" s="3">
        <v>44645</v>
      </c>
      <c r="P413" s="3">
        <v>44648</v>
      </c>
      <c r="Q413">
        <v>2022</v>
      </c>
      <c r="R413">
        <v>3</v>
      </c>
      <c r="S413">
        <f t="shared" si="12"/>
        <v>3</v>
      </c>
    </row>
    <row r="414" spans="3:19" x14ac:dyDescent="0.25">
      <c r="C414" s="1">
        <f t="shared" si="13"/>
        <v>412</v>
      </c>
      <c r="D414" t="s">
        <v>427</v>
      </c>
      <c r="E414" t="s">
        <v>1202</v>
      </c>
      <c r="F414" t="s">
        <v>1208</v>
      </c>
      <c r="G414">
        <v>432.11</v>
      </c>
      <c r="H414">
        <v>6</v>
      </c>
      <c r="I414">
        <v>0.24</v>
      </c>
      <c r="J414">
        <v>22.4</v>
      </c>
      <c r="K414" t="s">
        <v>1216</v>
      </c>
      <c r="L414" t="s">
        <v>1221</v>
      </c>
      <c r="M414" t="s">
        <v>1230</v>
      </c>
      <c r="N414" t="s">
        <v>1236</v>
      </c>
      <c r="O414" s="3">
        <v>45453</v>
      </c>
      <c r="P414" s="3">
        <v>45456</v>
      </c>
      <c r="Q414">
        <v>2024</v>
      </c>
      <c r="R414">
        <v>7</v>
      </c>
      <c r="S414">
        <f t="shared" si="12"/>
        <v>3</v>
      </c>
    </row>
    <row r="415" spans="3:19" x14ac:dyDescent="0.25">
      <c r="C415" s="1">
        <f t="shared" si="13"/>
        <v>413</v>
      </c>
      <c r="D415" t="s">
        <v>428</v>
      </c>
      <c r="E415" t="s">
        <v>1201</v>
      </c>
      <c r="F415" t="s">
        <v>1205</v>
      </c>
      <c r="G415">
        <v>168.96</v>
      </c>
      <c r="H415">
        <v>9</v>
      </c>
      <c r="I415">
        <v>0.16</v>
      </c>
      <c r="J415">
        <v>41.4</v>
      </c>
      <c r="K415" t="s">
        <v>1215</v>
      </c>
      <c r="L415" t="s">
        <v>1219</v>
      </c>
      <c r="M415" t="s">
        <v>1225</v>
      </c>
      <c r="N415" t="s">
        <v>1236</v>
      </c>
      <c r="O415" s="3">
        <v>45033</v>
      </c>
      <c r="P415" s="3">
        <v>45041</v>
      </c>
      <c r="Q415">
        <v>2023</v>
      </c>
      <c r="R415">
        <v>4</v>
      </c>
      <c r="S415">
        <f t="shared" si="12"/>
        <v>8</v>
      </c>
    </row>
    <row r="416" spans="3:19" x14ac:dyDescent="0.25">
      <c r="C416" s="1">
        <f t="shared" si="13"/>
        <v>414</v>
      </c>
      <c r="D416" t="s">
        <v>429</v>
      </c>
      <c r="E416" t="s">
        <v>1204</v>
      </c>
      <c r="F416" t="s">
        <v>1211</v>
      </c>
      <c r="G416">
        <v>431.17</v>
      </c>
      <c r="H416">
        <v>6</v>
      </c>
      <c r="I416">
        <v>0.43</v>
      </c>
      <c r="J416">
        <v>23.32</v>
      </c>
      <c r="K416" t="s">
        <v>1216</v>
      </c>
      <c r="L416" t="s">
        <v>1219</v>
      </c>
      <c r="M416" t="s">
        <v>1226</v>
      </c>
      <c r="N416" t="s">
        <v>1235</v>
      </c>
      <c r="O416" s="3">
        <v>44761</v>
      </c>
      <c r="P416" s="3">
        <v>44767</v>
      </c>
      <c r="Q416">
        <v>2022</v>
      </c>
      <c r="R416">
        <v>4</v>
      </c>
      <c r="S416">
        <f t="shared" si="12"/>
        <v>6</v>
      </c>
    </row>
    <row r="417" spans="3:19" x14ac:dyDescent="0.25">
      <c r="C417" s="1">
        <f t="shared" si="13"/>
        <v>415</v>
      </c>
      <c r="D417" t="s">
        <v>430</v>
      </c>
      <c r="E417" t="s">
        <v>1201</v>
      </c>
      <c r="F417" t="s">
        <v>1207</v>
      </c>
      <c r="G417">
        <v>200.62</v>
      </c>
      <c r="H417">
        <v>7</v>
      </c>
      <c r="I417">
        <v>0.21</v>
      </c>
      <c r="J417">
        <v>9.14</v>
      </c>
      <c r="K417" t="s">
        <v>1215</v>
      </c>
      <c r="L417" t="s">
        <v>1218</v>
      </c>
      <c r="M417" t="s">
        <v>1230</v>
      </c>
      <c r="N417" t="s">
        <v>1236</v>
      </c>
      <c r="O417" s="3">
        <v>44657</v>
      </c>
      <c r="P417" s="3">
        <v>44664</v>
      </c>
      <c r="Q417">
        <v>2022</v>
      </c>
      <c r="R417">
        <v>4</v>
      </c>
      <c r="S417">
        <f t="shared" si="12"/>
        <v>7</v>
      </c>
    </row>
    <row r="418" spans="3:19" x14ac:dyDescent="0.25">
      <c r="C418" s="1">
        <f t="shared" si="13"/>
        <v>416</v>
      </c>
      <c r="D418" t="s">
        <v>431</v>
      </c>
      <c r="E418" t="s">
        <v>1201</v>
      </c>
      <c r="F418" t="s">
        <v>1211</v>
      </c>
      <c r="G418">
        <v>237.28</v>
      </c>
      <c r="H418">
        <v>1</v>
      </c>
      <c r="I418">
        <v>0.14000000000000001</v>
      </c>
      <c r="J418">
        <v>39.54</v>
      </c>
      <c r="K418" t="s">
        <v>1217</v>
      </c>
      <c r="L418" t="s">
        <v>1220</v>
      </c>
      <c r="M418" t="s">
        <v>1226</v>
      </c>
      <c r="N418" t="s">
        <v>1235</v>
      </c>
      <c r="O418" s="3">
        <v>45502</v>
      </c>
      <c r="P418" s="3">
        <v>45503</v>
      </c>
      <c r="Q418">
        <v>2024</v>
      </c>
      <c r="R418">
        <v>12</v>
      </c>
      <c r="S418">
        <f t="shared" si="12"/>
        <v>1</v>
      </c>
    </row>
    <row r="419" spans="3:19" x14ac:dyDescent="0.25">
      <c r="C419" s="1">
        <f t="shared" si="13"/>
        <v>417</v>
      </c>
      <c r="D419" t="s">
        <v>432</v>
      </c>
      <c r="E419" t="s">
        <v>1201</v>
      </c>
      <c r="F419" t="s">
        <v>1214</v>
      </c>
      <c r="G419">
        <v>38.81</v>
      </c>
      <c r="H419">
        <v>10</v>
      </c>
      <c r="I419">
        <v>0.32</v>
      </c>
      <c r="J419">
        <v>5.82</v>
      </c>
      <c r="K419" t="s">
        <v>1216</v>
      </c>
      <c r="L419" t="s">
        <v>1221</v>
      </c>
      <c r="M419" t="s">
        <v>1226</v>
      </c>
      <c r="N419" t="s">
        <v>1235</v>
      </c>
      <c r="O419" s="3">
        <v>45652</v>
      </c>
      <c r="P419" s="3">
        <v>45661</v>
      </c>
      <c r="Q419">
        <v>2024</v>
      </c>
      <c r="R419">
        <v>6</v>
      </c>
      <c r="S419">
        <f t="shared" si="12"/>
        <v>9</v>
      </c>
    </row>
    <row r="420" spans="3:19" x14ac:dyDescent="0.25">
      <c r="C420" s="1">
        <f t="shared" si="13"/>
        <v>418</v>
      </c>
      <c r="D420" t="s">
        <v>433</v>
      </c>
      <c r="E420" t="s">
        <v>1202</v>
      </c>
      <c r="F420" t="s">
        <v>1211</v>
      </c>
      <c r="G420">
        <v>53.44</v>
      </c>
      <c r="H420">
        <v>1</v>
      </c>
      <c r="I420">
        <v>0.37</v>
      </c>
      <c r="J420">
        <v>3.78</v>
      </c>
      <c r="K420" t="s">
        <v>1217</v>
      </c>
      <c r="L420" t="s">
        <v>1219</v>
      </c>
      <c r="M420" t="s">
        <v>1226</v>
      </c>
      <c r="N420" t="s">
        <v>1235</v>
      </c>
      <c r="O420" s="3">
        <v>45652</v>
      </c>
      <c r="P420" s="3">
        <v>45659</v>
      </c>
      <c r="Q420">
        <v>2024</v>
      </c>
      <c r="R420">
        <v>12</v>
      </c>
      <c r="S420">
        <f t="shared" si="12"/>
        <v>7</v>
      </c>
    </row>
    <row r="421" spans="3:19" x14ac:dyDescent="0.25">
      <c r="C421" s="1">
        <f t="shared" si="13"/>
        <v>419</v>
      </c>
      <c r="D421" t="s">
        <v>434</v>
      </c>
      <c r="E421" t="s">
        <v>1202</v>
      </c>
      <c r="F421" t="s">
        <v>1207</v>
      </c>
      <c r="G421">
        <v>81.180000000000007</v>
      </c>
      <c r="H421">
        <v>9</v>
      </c>
      <c r="I421">
        <v>0.41</v>
      </c>
      <c r="J421">
        <v>10.14</v>
      </c>
      <c r="K421" t="s">
        <v>1216</v>
      </c>
      <c r="L421" t="s">
        <v>1218</v>
      </c>
      <c r="M421" t="s">
        <v>1232</v>
      </c>
      <c r="N421" t="s">
        <v>1235</v>
      </c>
      <c r="O421" s="3">
        <v>44737</v>
      </c>
      <c r="P421" s="3">
        <v>44740</v>
      </c>
      <c r="Q421">
        <v>2022</v>
      </c>
      <c r="R421">
        <v>2</v>
      </c>
      <c r="S421">
        <f t="shared" si="12"/>
        <v>3</v>
      </c>
    </row>
    <row r="422" spans="3:19" x14ac:dyDescent="0.25">
      <c r="C422" s="1">
        <f t="shared" si="13"/>
        <v>420</v>
      </c>
      <c r="D422" t="s">
        <v>435</v>
      </c>
      <c r="E422" t="s">
        <v>1203</v>
      </c>
      <c r="F422" t="s">
        <v>1211</v>
      </c>
      <c r="G422">
        <v>309.32</v>
      </c>
      <c r="H422">
        <v>6</v>
      </c>
      <c r="I422">
        <v>0.03</v>
      </c>
      <c r="J422">
        <v>26.08</v>
      </c>
      <c r="K422" t="s">
        <v>1216</v>
      </c>
      <c r="L422" t="s">
        <v>1221</v>
      </c>
      <c r="M422" t="s">
        <v>1223</v>
      </c>
      <c r="N422" t="s">
        <v>1234</v>
      </c>
      <c r="O422" s="3">
        <v>44961</v>
      </c>
      <c r="P422" s="3">
        <v>44968</v>
      </c>
      <c r="Q422">
        <v>2023</v>
      </c>
      <c r="R422">
        <v>10</v>
      </c>
      <c r="S422">
        <f t="shared" si="12"/>
        <v>7</v>
      </c>
    </row>
    <row r="423" spans="3:19" x14ac:dyDescent="0.25">
      <c r="C423" s="1">
        <f t="shared" si="13"/>
        <v>421</v>
      </c>
      <c r="D423" t="s">
        <v>436</v>
      </c>
      <c r="E423" t="s">
        <v>1203</v>
      </c>
      <c r="F423" t="s">
        <v>1209</v>
      </c>
      <c r="G423">
        <v>86.85</v>
      </c>
      <c r="H423">
        <v>9</v>
      </c>
      <c r="I423">
        <v>0.4</v>
      </c>
      <c r="J423">
        <v>7.3</v>
      </c>
      <c r="K423" t="s">
        <v>1215</v>
      </c>
      <c r="L423" t="s">
        <v>1220</v>
      </c>
      <c r="M423" t="s">
        <v>1222</v>
      </c>
      <c r="N423" t="s">
        <v>1234</v>
      </c>
      <c r="O423" s="3">
        <v>45651</v>
      </c>
      <c r="P423" s="3">
        <v>45656</v>
      </c>
      <c r="Q423">
        <v>2024</v>
      </c>
      <c r="R423">
        <v>4</v>
      </c>
      <c r="S423">
        <f t="shared" si="12"/>
        <v>5</v>
      </c>
    </row>
    <row r="424" spans="3:19" x14ac:dyDescent="0.25">
      <c r="C424" s="1">
        <f t="shared" si="13"/>
        <v>422</v>
      </c>
      <c r="D424" t="s">
        <v>437</v>
      </c>
      <c r="E424" t="s">
        <v>1204</v>
      </c>
      <c r="F424" t="s">
        <v>1211</v>
      </c>
      <c r="G424">
        <v>18.18</v>
      </c>
      <c r="H424">
        <v>3</v>
      </c>
      <c r="I424">
        <v>0.13</v>
      </c>
      <c r="J424">
        <v>2.12</v>
      </c>
      <c r="K424" t="s">
        <v>1215</v>
      </c>
      <c r="L424" t="s">
        <v>1219</v>
      </c>
      <c r="M424" t="s">
        <v>1233</v>
      </c>
      <c r="N424" t="s">
        <v>1235</v>
      </c>
      <c r="O424" s="3">
        <v>45595</v>
      </c>
      <c r="P424" s="3">
        <v>45601</v>
      </c>
      <c r="Q424">
        <v>2024</v>
      </c>
      <c r="R424">
        <v>3</v>
      </c>
      <c r="S424">
        <f t="shared" si="12"/>
        <v>6</v>
      </c>
    </row>
    <row r="425" spans="3:19" x14ac:dyDescent="0.25">
      <c r="C425" s="1">
        <f t="shared" si="13"/>
        <v>423</v>
      </c>
      <c r="D425" t="s">
        <v>438</v>
      </c>
      <c r="E425" t="s">
        <v>1202</v>
      </c>
      <c r="F425" t="s">
        <v>1213</v>
      </c>
      <c r="G425">
        <v>483.01</v>
      </c>
      <c r="H425">
        <v>3</v>
      </c>
      <c r="I425">
        <v>0.16</v>
      </c>
      <c r="J425">
        <v>113.92</v>
      </c>
      <c r="K425" t="s">
        <v>1217</v>
      </c>
      <c r="L425" t="s">
        <v>1221</v>
      </c>
      <c r="M425" t="s">
        <v>1231</v>
      </c>
      <c r="N425" t="s">
        <v>1236</v>
      </c>
      <c r="O425" s="3">
        <v>44702</v>
      </c>
      <c r="P425" s="3">
        <v>44704</v>
      </c>
      <c r="Q425">
        <v>2022</v>
      </c>
      <c r="R425">
        <v>2</v>
      </c>
      <c r="S425">
        <f t="shared" si="12"/>
        <v>2</v>
      </c>
    </row>
    <row r="426" spans="3:19" x14ac:dyDescent="0.25">
      <c r="C426" s="1">
        <f t="shared" si="13"/>
        <v>424</v>
      </c>
      <c r="D426" t="s">
        <v>439</v>
      </c>
      <c r="E426" t="s">
        <v>1201</v>
      </c>
      <c r="F426" t="s">
        <v>1206</v>
      </c>
      <c r="G426">
        <v>271.58999999999997</v>
      </c>
      <c r="H426">
        <v>7</v>
      </c>
      <c r="I426">
        <v>0.24</v>
      </c>
      <c r="J426">
        <v>39.49</v>
      </c>
      <c r="K426" t="s">
        <v>1217</v>
      </c>
      <c r="L426" t="s">
        <v>1218</v>
      </c>
      <c r="M426" t="s">
        <v>1227</v>
      </c>
      <c r="N426" t="s">
        <v>1236</v>
      </c>
      <c r="O426" s="3">
        <v>44688</v>
      </c>
      <c r="P426" s="3">
        <v>44695</v>
      </c>
      <c r="Q426">
        <v>2022</v>
      </c>
      <c r="R426">
        <v>6</v>
      </c>
      <c r="S426">
        <f t="shared" si="12"/>
        <v>7</v>
      </c>
    </row>
    <row r="427" spans="3:19" x14ac:dyDescent="0.25">
      <c r="C427" s="1">
        <f t="shared" si="13"/>
        <v>425</v>
      </c>
      <c r="D427" t="s">
        <v>440</v>
      </c>
      <c r="E427" t="s">
        <v>1203</v>
      </c>
      <c r="F427" t="s">
        <v>1213</v>
      </c>
      <c r="G427">
        <v>349.75</v>
      </c>
      <c r="H427">
        <v>6</v>
      </c>
      <c r="I427">
        <v>0.15</v>
      </c>
      <c r="J427">
        <v>62.73</v>
      </c>
      <c r="K427" t="s">
        <v>1217</v>
      </c>
      <c r="L427" t="s">
        <v>1221</v>
      </c>
      <c r="M427" t="s">
        <v>1227</v>
      </c>
      <c r="N427" t="s">
        <v>1236</v>
      </c>
      <c r="O427" s="3">
        <v>45164</v>
      </c>
      <c r="P427" s="3">
        <v>45169</v>
      </c>
      <c r="Q427">
        <v>2023</v>
      </c>
      <c r="R427">
        <v>8</v>
      </c>
      <c r="S427">
        <f t="shared" si="12"/>
        <v>5</v>
      </c>
    </row>
    <row r="428" spans="3:19" x14ac:dyDescent="0.25">
      <c r="C428" s="1">
        <f t="shared" si="13"/>
        <v>426</v>
      </c>
      <c r="D428" t="s">
        <v>441</v>
      </c>
      <c r="E428" t="s">
        <v>1204</v>
      </c>
      <c r="F428" t="s">
        <v>1211</v>
      </c>
      <c r="G428">
        <v>320.43</v>
      </c>
      <c r="H428">
        <v>6</v>
      </c>
      <c r="I428">
        <v>0.22</v>
      </c>
      <c r="J428">
        <v>41.74</v>
      </c>
      <c r="K428" t="s">
        <v>1216</v>
      </c>
      <c r="L428" t="s">
        <v>1221</v>
      </c>
      <c r="M428" t="s">
        <v>1232</v>
      </c>
      <c r="N428" t="s">
        <v>1235</v>
      </c>
      <c r="O428" s="3">
        <v>45401</v>
      </c>
      <c r="P428" s="3">
        <v>45407</v>
      </c>
      <c r="Q428">
        <v>2024</v>
      </c>
      <c r="R428">
        <v>9</v>
      </c>
      <c r="S428">
        <f t="shared" si="12"/>
        <v>6</v>
      </c>
    </row>
    <row r="429" spans="3:19" x14ac:dyDescent="0.25">
      <c r="C429" s="1">
        <f t="shared" si="13"/>
        <v>427</v>
      </c>
      <c r="D429" t="s">
        <v>442</v>
      </c>
      <c r="E429" t="s">
        <v>1203</v>
      </c>
      <c r="F429" t="s">
        <v>1206</v>
      </c>
      <c r="G429">
        <v>140.30000000000001</v>
      </c>
      <c r="H429">
        <v>10</v>
      </c>
      <c r="I429">
        <v>0.37</v>
      </c>
      <c r="J429">
        <v>26.42</v>
      </c>
      <c r="K429" t="s">
        <v>1216</v>
      </c>
      <c r="L429" t="s">
        <v>1220</v>
      </c>
      <c r="M429" t="s">
        <v>1222</v>
      </c>
      <c r="N429" t="s">
        <v>1234</v>
      </c>
      <c r="O429" s="3">
        <v>45095</v>
      </c>
      <c r="P429" s="3">
        <v>45102</v>
      </c>
      <c r="Q429">
        <v>2023</v>
      </c>
      <c r="R429">
        <v>1</v>
      </c>
      <c r="S429">
        <f t="shared" si="12"/>
        <v>7</v>
      </c>
    </row>
    <row r="430" spans="3:19" x14ac:dyDescent="0.25">
      <c r="C430" s="1">
        <f t="shared" si="13"/>
        <v>428</v>
      </c>
      <c r="D430" t="s">
        <v>443</v>
      </c>
      <c r="E430" t="s">
        <v>1202</v>
      </c>
      <c r="F430" t="s">
        <v>1212</v>
      </c>
      <c r="G430">
        <v>150.55000000000001</v>
      </c>
      <c r="H430">
        <v>8</v>
      </c>
      <c r="I430">
        <v>0.2</v>
      </c>
      <c r="J430">
        <v>6.83</v>
      </c>
      <c r="K430" t="s">
        <v>1215</v>
      </c>
      <c r="L430" t="s">
        <v>1219</v>
      </c>
      <c r="M430" t="s">
        <v>1233</v>
      </c>
      <c r="N430" t="s">
        <v>1235</v>
      </c>
      <c r="O430" s="3">
        <v>44590</v>
      </c>
      <c r="P430" s="3">
        <v>44595</v>
      </c>
      <c r="Q430">
        <v>2022</v>
      </c>
      <c r="R430">
        <v>7</v>
      </c>
      <c r="S430">
        <f t="shared" si="12"/>
        <v>5</v>
      </c>
    </row>
    <row r="431" spans="3:19" x14ac:dyDescent="0.25">
      <c r="C431" s="1">
        <f t="shared" si="13"/>
        <v>429</v>
      </c>
      <c r="D431" t="s">
        <v>444</v>
      </c>
      <c r="E431" t="s">
        <v>1204</v>
      </c>
      <c r="F431" t="s">
        <v>1213</v>
      </c>
      <c r="G431">
        <v>489.1</v>
      </c>
      <c r="H431">
        <v>10</v>
      </c>
      <c r="I431">
        <v>0.34</v>
      </c>
      <c r="J431">
        <v>56.12</v>
      </c>
      <c r="K431" t="s">
        <v>1215</v>
      </c>
      <c r="L431" t="s">
        <v>1220</v>
      </c>
      <c r="M431" t="s">
        <v>1222</v>
      </c>
      <c r="N431" t="s">
        <v>1234</v>
      </c>
      <c r="O431" s="3">
        <v>44807</v>
      </c>
      <c r="P431" s="3">
        <v>44816</v>
      </c>
      <c r="Q431">
        <v>2022</v>
      </c>
      <c r="R431">
        <v>3</v>
      </c>
      <c r="S431">
        <f t="shared" si="12"/>
        <v>9</v>
      </c>
    </row>
    <row r="432" spans="3:19" x14ac:dyDescent="0.25">
      <c r="C432" s="1">
        <f t="shared" si="13"/>
        <v>430</v>
      </c>
      <c r="D432" t="s">
        <v>445</v>
      </c>
      <c r="E432" t="s">
        <v>1204</v>
      </c>
      <c r="F432" t="s">
        <v>1206</v>
      </c>
      <c r="G432">
        <v>175.74</v>
      </c>
      <c r="H432">
        <v>4</v>
      </c>
      <c r="I432">
        <v>0.16</v>
      </c>
      <c r="J432">
        <v>19.809999999999999</v>
      </c>
      <c r="K432" t="s">
        <v>1215</v>
      </c>
      <c r="L432" t="s">
        <v>1219</v>
      </c>
      <c r="M432" t="s">
        <v>1227</v>
      </c>
      <c r="N432" t="s">
        <v>1236</v>
      </c>
      <c r="O432" s="3">
        <v>44697</v>
      </c>
      <c r="P432" s="3">
        <v>44704</v>
      </c>
      <c r="Q432">
        <v>2022</v>
      </c>
      <c r="R432">
        <v>6</v>
      </c>
      <c r="S432">
        <f t="shared" si="12"/>
        <v>7</v>
      </c>
    </row>
    <row r="433" spans="3:19" x14ac:dyDescent="0.25">
      <c r="C433" s="1">
        <f t="shared" si="13"/>
        <v>431</v>
      </c>
      <c r="D433" t="s">
        <v>446</v>
      </c>
      <c r="E433" t="s">
        <v>1201</v>
      </c>
      <c r="F433" t="s">
        <v>1212</v>
      </c>
      <c r="G433">
        <v>318.57</v>
      </c>
      <c r="H433">
        <v>9</v>
      </c>
      <c r="I433">
        <v>0.4</v>
      </c>
      <c r="J433">
        <v>25.81</v>
      </c>
      <c r="K433" t="s">
        <v>1217</v>
      </c>
      <c r="L433" t="s">
        <v>1221</v>
      </c>
      <c r="M433" t="s">
        <v>1233</v>
      </c>
      <c r="N433" t="s">
        <v>1235</v>
      </c>
      <c r="O433" s="3">
        <v>45271</v>
      </c>
      <c r="P433" s="3">
        <v>45275</v>
      </c>
      <c r="Q433">
        <v>2023</v>
      </c>
      <c r="R433">
        <v>5</v>
      </c>
      <c r="S433">
        <f t="shared" si="12"/>
        <v>4</v>
      </c>
    </row>
    <row r="434" spans="3:19" x14ac:dyDescent="0.25">
      <c r="C434" s="1">
        <f t="shared" si="13"/>
        <v>432</v>
      </c>
      <c r="D434" t="s">
        <v>447</v>
      </c>
      <c r="E434" t="s">
        <v>1204</v>
      </c>
      <c r="F434" t="s">
        <v>1207</v>
      </c>
      <c r="G434">
        <v>167.02</v>
      </c>
      <c r="H434">
        <v>9</v>
      </c>
      <c r="I434">
        <v>0.03</v>
      </c>
      <c r="J434">
        <v>23.69</v>
      </c>
      <c r="K434" t="s">
        <v>1215</v>
      </c>
      <c r="L434" t="s">
        <v>1220</v>
      </c>
      <c r="M434" t="s">
        <v>1228</v>
      </c>
      <c r="N434" t="s">
        <v>1234</v>
      </c>
      <c r="O434" s="3">
        <v>45090</v>
      </c>
      <c r="P434" s="3">
        <v>45096</v>
      </c>
      <c r="Q434">
        <v>2023</v>
      </c>
      <c r="R434">
        <v>7</v>
      </c>
      <c r="S434">
        <f t="shared" si="12"/>
        <v>6</v>
      </c>
    </row>
    <row r="435" spans="3:19" x14ac:dyDescent="0.25">
      <c r="C435" s="1">
        <f t="shared" si="13"/>
        <v>433</v>
      </c>
      <c r="D435" t="s">
        <v>448</v>
      </c>
      <c r="E435" t="s">
        <v>1204</v>
      </c>
      <c r="F435" t="s">
        <v>1208</v>
      </c>
      <c r="G435">
        <v>312.41000000000003</v>
      </c>
      <c r="H435">
        <v>7</v>
      </c>
      <c r="I435">
        <v>0.19</v>
      </c>
      <c r="J435">
        <v>61.4</v>
      </c>
      <c r="K435" t="s">
        <v>1217</v>
      </c>
      <c r="L435" t="s">
        <v>1219</v>
      </c>
      <c r="M435" t="s">
        <v>1230</v>
      </c>
      <c r="N435" t="s">
        <v>1236</v>
      </c>
      <c r="O435" s="3">
        <v>45341</v>
      </c>
      <c r="P435" s="3">
        <v>45343</v>
      </c>
      <c r="Q435">
        <v>2024</v>
      </c>
      <c r="R435">
        <v>2</v>
      </c>
      <c r="S435">
        <f t="shared" si="12"/>
        <v>2</v>
      </c>
    </row>
    <row r="436" spans="3:19" x14ac:dyDescent="0.25">
      <c r="C436" s="1">
        <f t="shared" si="13"/>
        <v>434</v>
      </c>
      <c r="D436" t="s">
        <v>449</v>
      </c>
      <c r="E436" t="s">
        <v>1201</v>
      </c>
      <c r="F436" t="s">
        <v>1205</v>
      </c>
      <c r="G436">
        <v>416.07</v>
      </c>
      <c r="H436">
        <v>6</v>
      </c>
      <c r="I436">
        <v>0.5</v>
      </c>
      <c r="J436">
        <v>29.26</v>
      </c>
      <c r="K436" t="s">
        <v>1215</v>
      </c>
      <c r="L436" t="s">
        <v>1221</v>
      </c>
      <c r="M436" t="s">
        <v>1230</v>
      </c>
      <c r="N436" t="s">
        <v>1236</v>
      </c>
      <c r="O436" s="3">
        <v>45468</v>
      </c>
      <c r="P436" s="3">
        <v>45476</v>
      </c>
      <c r="Q436">
        <v>2024</v>
      </c>
      <c r="R436">
        <v>2</v>
      </c>
      <c r="S436">
        <f t="shared" si="12"/>
        <v>8</v>
      </c>
    </row>
    <row r="437" spans="3:19" x14ac:dyDescent="0.25">
      <c r="C437" s="1">
        <f t="shared" si="13"/>
        <v>435</v>
      </c>
      <c r="D437" t="s">
        <v>450</v>
      </c>
      <c r="E437" t="s">
        <v>1201</v>
      </c>
      <c r="F437" t="s">
        <v>1205</v>
      </c>
      <c r="G437">
        <v>93.1</v>
      </c>
      <c r="H437">
        <v>1</v>
      </c>
      <c r="I437">
        <v>0.05</v>
      </c>
      <c r="J437">
        <v>10.47</v>
      </c>
      <c r="K437" t="s">
        <v>1216</v>
      </c>
      <c r="L437" t="s">
        <v>1219</v>
      </c>
      <c r="M437" t="s">
        <v>1227</v>
      </c>
      <c r="N437" t="s">
        <v>1236</v>
      </c>
      <c r="O437" s="3">
        <v>44993</v>
      </c>
      <c r="P437" s="3">
        <v>44995</v>
      </c>
      <c r="Q437">
        <v>2023</v>
      </c>
      <c r="R437">
        <v>7</v>
      </c>
      <c r="S437">
        <f t="shared" si="12"/>
        <v>2</v>
      </c>
    </row>
    <row r="438" spans="3:19" x14ac:dyDescent="0.25">
      <c r="C438" s="1">
        <f t="shared" si="13"/>
        <v>436</v>
      </c>
      <c r="D438" t="s">
        <v>451</v>
      </c>
      <c r="E438" t="s">
        <v>1202</v>
      </c>
      <c r="F438" t="s">
        <v>1211</v>
      </c>
      <c r="G438">
        <v>427.03</v>
      </c>
      <c r="H438">
        <v>5</v>
      </c>
      <c r="I438">
        <v>0.02</v>
      </c>
      <c r="J438">
        <v>51.07</v>
      </c>
      <c r="K438" t="s">
        <v>1217</v>
      </c>
      <c r="L438" t="s">
        <v>1220</v>
      </c>
      <c r="M438" t="s">
        <v>1225</v>
      </c>
      <c r="N438" t="s">
        <v>1236</v>
      </c>
      <c r="O438" s="3">
        <v>45203</v>
      </c>
      <c r="P438" s="3">
        <v>45206</v>
      </c>
      <c r="Q438">
        <v>2023</v>
      </c>
      <c r="R438">
        <v>6</v>
      </c>
      <c r="S438">
        <f t="shared" si="12"/>
        <v>3</v>
      </c>
    </row>
    <row r="439" spans="3:19" x14ac:dyDescent="0.25">
      <c r="C439" s="1">
        <f t="shared" si="13"/>
        <v>437</v>
      </c>
      <c r="D439" t="s">
        <v>452</v>
      </c>
      <c r="E439" t="s">
        <v>1204</v>
      </c>
      <c r="F439" t="s">
        <v>1211</v>
      </c>
      <c r="G439">
        <v>319.08999999999997</v>
      </c>
      <c r="H439">
        <v>2</v>
      </c>
      <c r="I439">
        <v>0.49</v>
      </c>
      <c r="J439">
        <v>37.24</v>
      </c>
      <c r="K439" t="s">
        <v>1217</v>
      </c>
      <c r="L439" t="s">
        <v>1218</v>
      </c>
      <c r="M439" t="s">
        <v>1232</v>
      </c>
      <c r="N439" t="s">
        <v>1235</v>
      </c>
      <c r="O439" s="3">
        <v>45348</v>
      </c>
      <c r="P439" s="3">
        <v>45352</v>
      </c>
      <c r="Q439">
        <v>2024</v>
      </c>
      <c r="R439">
        <v>4</v>
      </c>
      <c r="S439">
        <f t="shared" si="12"/>
        <v>4</v>
      </c>
    </row>
    <row r="440" spans="3:19" x14ac:dyDescent="0.25">
      <c r="C440" s="1">
        <f t="shared" si="13"/>
        <v>438</v>
      </c>
      <c r="D440" t="s">
        <v>453</v>
      </c>
      <c r="E440" t="s">
        <v>1201</v>
      </c>
      <c r="F440" t="s">
        <v>1213</v>
      </c>
      <c r="G440">
        <v>53.22</v>
      </c>
      <c r="H440">
        <v>10</v>
      </c>
      <c r="I440">
        <v>0.21</v>
      </c>
      <c r="J440">
        <v>8.14</v>
      </c>
      <c r="K440" t="s">
        <v>1216</v>
      </c>
      <c r="L440" t="s">
        <v>1218</v>
      </c>
      <c r="M440" t="s">
        <v>1229</v>
      </c>
      <c r="N440" t="s">
        <v>1234</v>
      </c>
      <c r="O440" s="3">
        <v>44819</v>
      </c>
      <c r="P440" s="3">
        <v>44826</v>
      </c>
      <c r="Q440">
        <v>2022</v>
      </c>
      <c r="R440">
        <v>8</v>
      </c>
      <c r="S440">
        <f t="shared" si="12"/>
        <v>7</v>
      </c>
    </row>
    <row r="441" spans="3:19" x14ac:dyDescent="0.25">
      <c r="C441" s="1">
        <f t="shared" si="13"/>
        <v>439</v>
      </c>
      <c r="D441" t="s">
        <v>454</v>
      </c>
      <c r="E441" t="s">
        <v>1203</v>
      </c>
      <c r="F441" t="s">
        <v>1211</v>
      </c>
      <c r="G441">
        <v>492.12</v>
      </c>
      <c r="H441">
        <v>6</v>
      </c>
      <c r="I441">
        <v>0.45</v>
      </c>
      <c r="J441">
        <v>55.79</v>
      </c>
      <c r="K441" t="s">
        <v>1215</v>
      </c>
      <c r="L441" t="s">
        <v>1221</v>
      </c>
      <c r="M441" t="s">
        <v>1227</v>
      </c>
      <c r="N441" t="s">
        <v>1236</v>
      </c>
      <c r="O441" s="3">
        <v>45369</v>
      </c>
      <c r="P441" s="3">
        <v>45373</v>
      </c>
      <c r="Q441">
        <v>2024</v>
      </c>
      <c r="R441">
        <v>4</v>
      </c>
      <c r="S441">
        <f t="shared" si="12"/>
        <v>4</v>
      </c>
    </row>
    <row r="442" spans="3:19" x14ac:dyDescent="0.25">
      <c r="C442" s="1">
        <f t="shared" si="13"/>
        <v>440</v>
      </c>
      <c r="D442" t="s">
        <v>455</v>
      </c>
      <c r="E442" t="s">
        <v>1202</v>
      </c>
      <c r="F442" t="s">
        <v>1210</v>
      </c>
      <c r="G442">
        <v>151.22</v>
      </c>
      <c r="H442">
        <v>6</v>
      </c>
      <c r="I442">
        <v>0.22</v>
      </c>
      <c r="J442">
        <v>26.7</v>
      </c>
      <c r="K442" t="s">
        <v>1217</v>
      </c>
      <c r="L442" t="s">
        <v>1221</v>
      </c>
      <c r="M442" t="s">
        <v>1225</v>
      </c>
      <c r="N442" t="s">
        <v>1236</v>
      </c>
      <c r="O442" s="3">
        <v>45007</v>
      </c>
      <c r="P442" s="3">
        <v>45009</v>
      </c>
      <c r="Q442">
        <v>2023</v>
      </c>
      <c r="R442">
        <v>6</v>
      </c>
      <c r="S442">
        <f t="shared" si="12"/>
        <v>2</v>
      </c>
    </row>
    <row r="443" spans="3:19" x14ac:dyDescent="0.25">
      <c r="C443" s="1">
        <f t="shared" si="13"/>
        <v>441</v>
      </c>
      <c r="D443" t="s">
        <v>456</v>
      </c>
      <c r="E443" t="s">
        <v>1203</v>
      </c>
      <c r="F443" t="s">
        <v>1214</v>
      </c>
      <c r="G443">
        <v>166.65</v>
      </c>
      <c r="H443">
        <v>4</v>
      </c>
      <c r="I443">
        <v>0.3</v>
      </c>
      <c r="J443">
        <v>23.91</v>
      </c>
      <c r="K443" t="s">
        <v>1217</v>
      </c>
      <c r="L443" t="s">
        <v>1220</v>
      </c>
      <c r="M443" t="s">
        <v>1230</v>
      </c>
      <c r="N443" t="s">
        <v>1236</v>
      </c>
      <c r="O443" s="3">
        <v>45239</v>
      </c>
      <c r="P443" s="3">
        <v>45247</v>
      </c>
      <c r="Q443">
        <v>2023</v>
      </c>
      <c r="R443">
        <v>4</v>
      </c>
      <c r="S443">
        <f t="shared" si="12"/>
        <v>8</v>
      </c>
    </row>
    <row r="444" spans="3:19" x14ac:dyDescent="0.25">
      <c r="C444" s="1">
        <f t="shared" si="13"/>
        <v>442</v>
      </c>
      <c r="D444" t="s">
        <v>457</v>
      </c>
      <c r="E444" t="s">
        <v>1204</v>
      </c>
      <c r="F444" t="s">
        <v>1208</v>
      </c>
      <c r="G444">
        <v>180.17</v>
      </c>
      <c r="H444">
        <v>5</v>
      </c>
      <c r="I444">
        <v>0.47</v>
      </c>
      <c r="J444">
        <v>7.62</v>
      </c>
      <c r="K444" t="s">
        <v>1215</v>
      </c>
      <c r="L444" t="s">
        <v>1220</v>
      </c>
      <c r="M444" t="s">
        <v>1230</v>
      </c>
      <c r="N444" t="s">
        <v>1236</v>
      </c>
      <c r="O444" s="3">
        <v>45038</v>
      </c>
      <c r="P444" s="3">
        <v>45045</v>
      </c>
      <c r="Q444">
        <v>2023</v>
      </c>
      <c r="R444">
        <v>6</v>
      </c>
      <c r="S444">
        <f t="shared" si="12"/>
        <v>7</v>
      </c>
    </row>
    <row r="445" spans="3:19" x14ac:dyDescent="0.25">
      <c r="C445" s="1">
        <f t="shared" si="13"/>
        <v>443</v>
      </c>
      <c r="D445" t="s">
        <v>458</v>
      </c>
      <c r="E445" t="s">
        <v>1201</v>
      </c>
      <c r="F445" t="s">
        <v>1205</v>
      </c>
      <c r="G445">
        <v>458.23</v>
      </c>
      <c r="H445">
        <v>10</v>
      </c>
      <c r="I445">
        <v>0.14000000000000001</v>
      </c>
      <c r="J445">
        <v>61.26</v>
      </c>
      <c r="K445" t="s">
        <v>1217</v>
      </c>
      <c r="L445" t="s">
        <v>1218</v>
      </c>
      <c r="M445" t="s">
        <v>1227</v>
      </c>
      <c r="N445" t="s">
        <v>1236</v>
      </c>
      <c r="O445" s="3">
        <v>45250</v>
      </c>
      <c r="P445" s="3">
        <v>45254</v>
      </c>
      <c r="Q445">
        <v>2023</v>
      </c>
      <c r="R445">
        <v>4</v>
      </c>
      <c r="S445">
        <f t="shared" si="12"/>
        <v>4</v>
      </c>
    </row>
    <row r="446" spans="3:19" x14ac:dyDescent="0.25">
      <c r="C446" s="1">
        <f t="shared" si="13"/>
        <v>444</v>
      </c>
      <c r="D446" t="s">
        <v>459</v>
      </c>
      <c r="E446" t="s">
        <v>1202</v>
      </c>
      <c r="F446" t="s">
        <v>1205</v>
      </c>
      <c r="G446">
        <v>309.81</v>
      </c>
      <c r="H446">
        <v>8</v>
      </c>
      <c r="I446">
        <v>0.44</v>
      </c>
      <c r="J446">
        <v>50.28</v>
      </c>
      <c r="K446" t="s">
        <v>1216</v>
      </c>
      <c r="L446" t="s">
        <v>1219</v>
      </c>
      <c r="M446" t="s">
        <v>1224</v>
      </c>
      <c r="N446" t="s">
        <v>1235</v>
      </c>
      <c r="O446" s="3">
        <v>45054</v>
      </c>
      <c r="P446" s="3">
        <v>45055</v>
      </c>
      <c r="Q446">
        <v>2023</v>
      </c>
      <c r="R446">
        <v>6</v>
      </c>
      <c r="S446">
        <f t="shared" si="12"/>
        <v>1</v>
      </c>
    </row>
    <row r="447" spans="3:19" x14ac:dyDescent="0.25">
      <c r="C447" s="1">
        <f t="shared" si="13"/>
        <v>445</v>
      </c>
      <c r="D447" t="s">
        <v>460</v>
      </c>
      <c r="E447" t="s">
        <v>1202</v>
      </c>
      <c r="F447" t="s">
        <v>1211</v>
      </c>
      <c r="G447">
        <v>297.58999999999997</v>
      </c>
      <c r="H447">
        <v>10</v>
      </c>
      <c r="I447">
        <v>0.35</v>
      </c>
      <c r="J447">
        <v>12.64</v>
      </c>
      <c r="K447" t="s">
        <v>1216</v>
      </c>
      <c r="L447" t="s">
        <v>1220</v>
      </c>
      <c r="M447" t="s">
        <v>1233</v>
      </c>
      <c r="N447" t="s">
        <v>1235</v>
      </c>
      <c r="O447" s="3">
        <v>45604</v>
      </c>
      <c r="P447" s="3">
        <v>45607</v>
      </c>
      <c r="Q447">
        <v>2024</v>
      </c>
      <c r="R447">
        <v>6</v>
      </c>
      <c r="S447">
        <f t="shared" si="12"/>
        <v>3</v>
      </c>
    </row>
    <row r="448" spans="3:19" x14ac:dyDescent="0.25">
      <c r="C448" s="1">
        <f t="shared" si="13"/>
        <v>446</v>
      </c>
      <c r="D448" t="s">
        <v>461</v>
      </c>
      <c r="E448" t="s">
        <v>1201</v>
      </c>
      <c r="F448" t="s">
        <v>1211</v>
      </c>
      <c r="G448">
        <v>226.85</v>
      </c>
      <c r="H448">
        <v>2</v>
      </c>
      <c r="I448">
        <v>0.04</v>
      </c>
      <c r="J448">
        <v>63.36</v>
      </c>
      <c r="K448" t="s">
        <v>1217</v>
      </c>
      <c r="L448" t="s">
        <v>1219</v>
      </c>
      <c r="M448" t="s">
        <v>1223</v>
      </c>
      <c r="N448" t="s">
        <v>1234</v>
      </c>
      <c r="O448" s="3">
        <v>45551</v>
      </c>
      <c r="P448" s="3">
        <v>45557</v>
      </c>
      <c r="Q448">
        <v>2024</v>
      </c>
      <c r="R448">
        <v>9</v>
      </c>
      <c r="S448">
        <f t="shared" si="12"/>
        <v>6</v>
      </c>
    </row>
    <row r="449" spans="3:19" x14ac:dyDescent="0.25">
      <c r="C449" s="1">
        <f t="shared" si="13"/>
        <v>447</v>
      </c>
      <c r="D449" t="s">
        <v>462</v>
      </c>
      <c r="E449" t="s">
        <v>1201</v>
      </c>
      <c r="F449" t="s">
        <v>1214</v>
      </c>
      <c r="G449">
        <v>112.09</v>
      </c>
      <c r="H449">
        <v>6</v>
      </c>
      <c r="I449">
        <v>0.43</v>
      </c>
      <c r="J449">
        <v>16.03</v>
      </c>
      <c r="K449" t="s">
        <v>1217</v>
      </c>
      <c r="L449" t="s">
        <v>1218</v>
      </c>
      <c r="M449" t="s">
        <v>1228</v>
      </c>
      <c r="N449" t="s">
        <v>1234</v>
      </c>
      <c r="O449" s="3">
        <v>45258</v>
      </c>
      <c r="P449" s="3">
        <v>45260</v>
      </c>
      <c r="Q449">
        <v>2023</v>
      </c>
      <c r="R449">
        <v>3</v>
      </c>
      <c r="S449">
        <f t="shared" si="12"/>
        <v>2</v>
      </c>
    </row>
    <row r="450" spans="3:19" x14ac:dyDescent="0.25">
      <c r="C450" s="1">
        <f t="shared" si="13"/>
        <v>448</v>
      </c>
      <c r="D450" t="s">
        <v>463</v>
      </c>
      <c r="E450" t="s">
        <v>1201</v>
      </c>
      <c r="F450" t="s">
        <v>1209</v>
      </c>
      <c r="G450">
        <v>428.51</v>
      </c>
      <c r="H450">
        <v>6</v>
      </c>
      <c r="I450">
        <v>0.45</v>
      </c>
      <c r="J450">
        <v>24.06</v>
      </c>
      <c r="K450" t="s">
        <v>1217</v>
      </c>
      <c r="L450" t="s">
        <v>1221</v>
      </c>
      <c r="M450" t="s">
        <v>1230</v>
      </c>
      <c r="N450" t="s">
        <v>1236</v>
      </c>
      <c r="O450" s="3">
        <v>44865</v>
      </c>
      <c r="P450" s="3">
        <v>44868</v>
      </c>
      <c r="Q450">
        <v>2022</v>
      </c>
      <c r="R450">
        <v>11</v>
      </c>
      <c r="S450">
        <f t="shared" si="12"/>
        <v>3</v>
      </c>
    </row>
    <row r="451" spans="3:19" x14ac:dyDescent="0.25">
      <c r="C451" s="1">
        <f t="shared" si="13"/>
        <v>449</v>
      </c>
      <c r="D451" t="s">
        <v>464</v>
      </c>
      <c r="E451" t="s">
        <v>1203</v>
      </c>
      <c r="F451" t="s">
        <v>1214</v>
      </c>
      <c r="G451">
        <v>334.21</v>
      </c>
      <c r="H451">
        <v>7</v>
      </c>
      <c r="I451">
        <v>0.11</v>
      </c>
      <c r="J451">
        <v>28.13</v>
      </c>
      <c r="K451" t="s">
        <v>1217</v>
      </c>
      <c r="L451" t="s">
        <v>1221</v>
      </c>
      <c r="M451" t="s">
        <v>1222</v>
      </c>
      <c r="N451" t="s">
        <v>1234</v>
      </c>
      <c r="O451" s="3">
        <v>44967</v>
      </c>
      <c r="P451" s="3">
        <v>44971</v>
      </c>
      <c r="Q451">
        <v>2023</v>
      </c>
      <c r="R451">
        <v>6</v>
      </c>
      <c r="S451">
        <f t="shared" si="12"/>
        <v>4</v>
      </c>
    </row>
    <row r="452" spans="3:19" x14ac:dyDescent="0.25">
      <c r="C452" s="1">
        <f t="shared" si="13"/>
        <v>450</v>
      </c>
      <c r="D452" t="s">
        <v>465</v>
      </c>
      <c r="E452" t="s">
        <v>1201</v>
      </c>
      <c r="F452" t="s">
        <v>1208</v>
      </c>
      <c r="G452">
        <v>249.06</v>
      </c>
      <c r="H452">
        <v>10</v>
      </c>
      <c r="I452">
        <v>0.43</v>
      </c>
      <c r="J452">
        <v>13.22</v>
      </c>
      <c r="K452" t="s">
        <v>1217</v>
      </c>
      <c r="L452" t="s">
        <v>1219</v>
      </c>
      <c r="M452" t="s">
        <v>1230</v>
      </c>
      <c r="N452" t="s">
        <v>1236</v>
      </c>
      <c r="O452" s="3">
        <v>44648</v>
      </c>
      <c r="P452" s="3">
        <v>44658</v>
      </c>
      <c r="Q452">
        <v>2022</v>
      </c>
      <c r="R452">
        <v>11</v>
      </c>
      <c r="S452">
        <f t="shared" ref="S452:S515" si="14">P452-O452</f>
        <v>10</v>
      </c>
    </row>
    <row r="453" spans="3:19" x14ac:dyDescent="0.25">
      <c r="C453" s="1">
        <f t="shared" si="13"/>
        <v>451</v>
      </c>
      <c r="D453" t="s">
        <v>466</v>
      </c>
      <c r="E453" t="s">
        <v>1202</v>
      </c>
      <c r="F453" t="s">
        <v>1207</v>
      </c>
      <c r="G453">
        <v>62.46</v>
      </c>
      <c r="H453">
        <v>6</v>
      </c>
      <c r="I453">
        <v>0.32</v>
      </c>
      <c r="J453">
        <v>9.75</v>
      </c>
      <c r="K453" t="s">
        <v>1216</v>
      </c>
      <c r="L453" t="s">
        <v>1220</v>
      </c>
      <c r="M453" t="s">
        <v>1233</v>
      </c>
      <c r="N453" t="s">
        <v>1235</v>
      </c>
      <c r="O453" s="3">
        <v>45427</v>
      </c>
      <c r="P453" s="3">
        <v>45431</v>
      </c>
      <c r="Q453">
        <v>2024</v>
      </c>
      <c r="R453">
        <v>1</v>
      </c>
      <c r="S453">
        <f t="shared" si="14"/>
        <v>4</v>
      </c>
    </row>
    <row r="454" spans="3:19" x14ac:dyDescent="0.25">
      <c r="C454" s="1">
        <f t="shared" si="13"/>
        <v>452</v>
      </c>
      <c r="D454" t="s">
        <v>467</v>
      </c>
      <c r="E454" t="s">
        <v>1201</v>
      </c>
      <c r="F454" t="s">
        <v>1207</v>
      </c>
      <c r="G454">
        <v>48.62</v>
      </c>
      <c r="H454">
        <v>4</v>
      </c>
      <c r="I454">
        <v>0.45</v>
      </c>
      <c r="J454">
        <v>3.88</v>
      </c>
      <c r="K454" t="s">
        <v>1217</v>
      </c>
      <c r="L454" t="s">
        <v>1220</v>
      </c>
      <c r="M454" t="s">
        <v>1227</v>
      </c>
      <c r="N454" t="s">
        <v>1236</v>
      </c>
      <c r="O454" s="3">
        <v>45142</v>
      </c>
      <c r="P454" s="3">
        <v>45143</v>
      </c>
      <c r="Q454">
        <v>2023</v>
      </c>
      <c r="R454">
        <v>5</v>
      </c>
      <c r="S454">
        <f t="shared" si="14"/>
        <v>1</v>
      </c>
    </row>
    <row r="455" spans="3:19" x14ac:dyDescent="0.25">
      <c r="C455" s="1">
        <f t="shared" si="13"/>
        <v>453</v>
      </c>
      <c r="D455" t="s">
        <v>468</v>
      </c>
      <c r="E455" t="s">
        <v>1204</v>
      </c>
      <c r="F455" t="s">
        <v>1209</v>
      </c>
      <c r="G455">
        <v>279.97000000000003</v>
      </c>
      <c r="H455">
        <v>2</v>
      </c>
      <c r="I455">
        <v>0.43</v>
      </c>
      <c r="J455">
        <v>43.71</v>
      </c>
      <c r="K455" t="s">
        <v>1215</v>
      </c>
      <c r="L455" t="s">
        <v>1219</v>
      </c>
      <c r="M455" t="s">
        <v>1231</v>
      </c>
      <c r="N455" t="s">
        <v>1236</v>
      </c>
      <c r="O455" s="3">
        <v>45067</v>
      </c>
      <c r="P455" s="3">
        <v>45069</v>
      </c>
      <c r="Q455">
        <v>2023</v>
      </c>
      <c r="R455">
        <v>7</v>
      </c>
      <c r="S455">
        <f t="shared" si="14"/>
        <v>2</v>
      </c>
    </row>
    <row r="456" spans="3:19" x14ac:dyDescent="0.25">
      <c r="C456" s="1">
        <f t="shared" si="13"/>
        <v>454</v>
      </c>
      <c r="D456" t="s">
        <v>469</v>
      </c>
      <c r="E456" t="s">
        <v>1204</v>
      </c>
      <c r="F456" t="s">
        <v>1206</v>
      </c>
      <c r="G456">
        <v>42.72</v>
      </c>
      <c r="H456">
        <v>10</v>
      </c>
      <c r="I456">
        <v>0.23</v>
      </c>
      <c r="J456">
        <v>6.66</v>
      </c>
      <c r="K456" t="s">
        <v>1215</v>
      </c>
      <c r="L456" t="s">
        <v>1221</v>
      </c>
      <c r="M456" t="s">
        <v>1229</v>
      </c>
      <c r="N456" t="s">
        <v>1234</v>
      </c>
      <c r="O456" s="3">
        <v>45183</v>
      </c>
      <c r="P456" s="3">
        <v>45191</v>
      </c>
      <c r="Q456">
        <v>2023</v>
      </c>
      <c r="R456">
        <v>9</v>
      </c>
      <c r="S456">
        <f t="shared" si="14"/>
        <v>8</v>
      </c>
    </row>
    <row r="457" spans="3:19" x14ac:dyDescent="0.25">
      <c r="C457" s="1">
        <f t="shared" ref="C457:C520" si="15">C456+1</f>
        <v>455</v>
      </c>
      <c r="D457" t="s">
        <v>470</v>
      </c>
      <c r="E457" t="s">
        <v>1203</v>
      </c>
      <c r="F457" t="s">
        <v>1214</v>
      </c>
      <c r="G457">
        <v>258.68</v>
      </c>
      <c r="H457">
        <v>10</v>
      </c>
      <c r="I457">
        <v>0.48</v>
      </c>
      <c r="J457">
        <v>10.5</v>
      </c>
      <c r="K457" t="s">
        <v>1216</v>
      </c>
      <c r="L457" t="s">
        <v>1220</v>
      </c>
      <c r="M457" t="s">
        <v>1232</v>
      </c>
      <c r="N457" t="s">
        <v>1235</v>
      </c>
      <c r="O457" s="3">
        <v>44654</v>
      </c>
      <c r="P457" s="3">
        <v>44655</v>
      </c>
      <c r="Q457">
        <v>2022</v>
      </c>
      <c r="R457">
        <v>10</v>
      </c>
      <c r="S457">
        <f t="shared" si="14"/>
        <v>1</v>
      </c>
    </row>
    <row r="458" spans="3:19" x14ac:dyDescent="0.25">
      <c r="C458" s="1">
        <f t="shared" si="15"/>
        <v>456</v>
      </c>
      <c r="D458" t="s">
        <v>471</v>
      </c>
      <c r="E458" t="s">
        <v>1201</v>
      </c>
      <c r="F458" t="s">
        <v>1211</v>
      </c>
      <c r="G458">
        <v>48.49</v>
      </c>
      <c r="H458">
        <v>6</v>
      </c>
      <c r="I458">
        <v>0.37</v>
      </c>
      <c r="J458">
        <v>3.09</v>
      </c>
      <c r="K458" t="s">
        <v>1215</v>
      </c>
      <c r="L458" t="s">
        <v>1220</v>
      </c>
      <c r="M458" t="s">
        <v>1232</v>
      </c>
      <c r="N458" t="s">
        <v>1235</v>
      </c>
      <c r="O458" s="3">
        <v>45240</v>
      </c>
      <c r="P458" s="3">
        <v>45250</v>
      </c>
      <c r="Q458">
        <v>2023</v>
      </c>
      <c r="R458">
        <v>6</v>
      </c>
      <c r="S458">
        <f t="shared" si="14"/>
        <v>10</v>
      </c>
    </row>
    <row r="459" spans="3:19" x14ac:dyDescent="0.25">
      <c r="C459" s="1">
        <f t="shared" si="15"/>
        <v>457</v>
      </c>
      <c r="D459" t="s">
        <v>472</v>
      </c>
      <c r="E459" t="s">
        <v>1201</v>
      </c>
      <c r="F459" t="s">
        <v>1213</v>
      </c>
      <c r="G459">
        <v>393.5</v>
      </c>
      <c r="H459">
        <v>10</v>
      </c>
      <c r="I459">
        <v>0.16</v>
      </c>
      <c r="J459">
        <v>48.5</v>
      </c>
      <c r="K459" t="s">
        <v>1217</v>
      </c>
      <c r="L459" t="s">
        <v>1219</v>
      </c>
      <c r="M459" t="s">
        <v>1229</v>
      </c>
      <c r="N459" t="s">
        <v>1234</v>
      </c>
      <c r="O459" s="3">
        <v>44872</v>
      </c>
      <c r="P459" s="3">
        <v>44876</v>
      </c>
      <c r="Q459">
        <v>2022</v>
      </c>
      <c r="R459">
        <v>7</v>
      </c>
      <c r="S459">
        <f t="shared" si="14"/>
        <v>4</v>
      </c>
    </row>
    <row r="460" spans="3:19" x14ac:dyDescent="0.25">
      <c r="C460" s="1">
        <f t="shared" si="15"/>
        <v>458</v>
      </c>
      <c r="D460" t="s">
        <v>473</v>
      </c>
      <c r="E460" t="s">
        <v>1203</v>
      </c>
      <c r="F460" t="s">
        <v>1212</v>
      </c>
      <c r="G460">
        <v>467.79</v>
      </c>
      <c r="H460">
        <v>5</v>
      </c>
      <c r="I460">
        <v>0.04</v>
      </c>
      <c r="J460">
        <v>94.91</v>
      </c>
      <c r="K460" t="s">
        <v>1217</v>
      </c>
      <c r="L460" t="s">
        <v>1221</v>
      </c>
      <c r="M460" t="s">
        <v>1229</v>
      </c>
      <c r="N460" t="s">
        <v>1234</v>
      </c>
      <c r="O460" s="3">
        <v>45636</v>
      </c>
      <c r="P460" s="3">
        <v>45638</v>
      </c>
      <c r="Q460">
        <v>2024</v>
      </c>
      <c r="R460">
        <v>1</v>
      </c>
      <c r="S460">
        <f t="shared" si="14"/>
        <v>2</v>
      </c>
    </row>
    <row r="461" spans="3:19" x14ac:dyDescent="0.25">
      <c r="C461" s="1">
        <f t="shared" si="15"/>
        <v>459</v>
      </c>
      <c r="D461" t="s">
        <v>474</v>
      </c>
      <c r="E461" t="s">
        <v>1203</v>
      </c>
      <c r="F461" t="s">
        <v>1213</v>
      </c>
      <c r="G461">
        <v>460</v>
      </c>
      <c r="H461">
        <v>10</v>
      </c>
      <c r="I461">
        <v>0.04</v>
      </c>
      <c r="J461">
        <v>65.33</v>
      </c>
      <c r="K461" t="s">
        <v>1215</v>
      </c>
      <c r="L461" t="s">
        <v>1221</v>
      </c>
      <c r="M461" t="s">
        <v>1225</v>
      </c>
      <c r="N461" t="s">
        <v>1236</v>
      </c>
      <c r="O461" s="3">
        <v>45422</v>
      </c>
      <c r="P461" s="3">
        <v>45424</v>
      </c>
      <c r="Q461">
        <v>2024</v>
      </c>
      <c r="R461">
        <v>4</v>
      </c>
      <c r="S461">
        <f t="shared" si="14"/>
        <v>2</v>
      </c>
    </row>
    <row r="462" spans="3:19" x14ac:dyDescent="0.25">
      <c r="C462" s="1">
        <f t="shared" si="15"/>
        <v>460</v>
      </c>
      <c r="D462" t="s">
        <v>475</v>
      </c>
      <c r="E462" t="s">
        <v>1201</v>
      </c>
      <c r="F462" t="s">
        <v>1211</v>
      </c>
      <c r="G462">
        <v>24.83</v>
      </c>
      <c r="H462">
        <v>5</v>
      </c>
      <c r="I462">
        <v>0.4</v>
      </c>
      <c r="J462">
        <v>4.0199999999999996</v>
      </c>
      <c r="K462" t="s">
        <v>1216</v>
      </c>
      <c r="L462" t="s">
        <v>1220</v>
      </c>
      <c r="M462" t="s">
        <v>1233</v>
      </c>
      <c r="N462" t="s">
        <v>1235</v>
      </c>
      <c r="O462" s="3">
        <v>45275</v>
      </c>
      <c r="P462" s="3">
        <v>45280</v>
      </c>
      <c r="Q462">
        <v>2023</v>
      </c>
      <c r="R462">
        <v>9</v>
      </c>
      <c r="S462">
        <f t="shared" si="14"/>
        <v>5</v>
      </c>
    </row>
    <row r="463" spans="3:19" x14ac:dyDescent="0.25">
      <c r="C463" s="1">
        <f t="shared" si="15"/>
        <v>461</v>
      </c>
      <c r="D463" t="s">
        <v>476</v>
      </c>
      <c r="E463" t="s">
        <v>1201</v>
      </c>
      <c r="F463" t="s">
        <v>1206</v>
      </c>
      <c r="G463">
        <v>465.86</v>
      </c>
      <c r="H463">
        <v>5</v>
      </c>
      <c r="I463">
        <v>0.24</v>
      </c>
      <c r="J463">
        <v>20.88</v>
      </c>
      <c r="K463" t="s">
        <v>1215</v>
      </c>
      <c r="L463" t="s">
        <v>1221</v>
      </c>
      <c r="M463" t="s">
        <v>1222</v>
      </c>
      <c r="N463" t="s">
        <v>1234</v>
      </c>
      <c r="O463" s="3">
        <v>45265</v>
      </c>
      <c r="P463" s="3">
        <v>45269</v>
      </c>
      <c r="Q463">
        <v>2023</v>
      </c>
      <c r="R463">
        <v>11</v>
      </c>
      <c r="S463">
        <f t="shared" si="14"/>
        <v>4</v>
      </c>
    </row>
    <row r="464" spans="3:19" x14ac:dyDescent="0.25">
      <c r="C464" s="1">
        <f t="shared" si="15"/>
        <v>462</v>
      </c>
      <c r="D464" t="s">
        <v>477</v>
      </c>
      <c r="E464" t="s">
        <v>1201</v>
      </c>
      <c r="F464" t="s">
        <v>1206</v>
      </c>
      <c r="G464">
        <v>285.20999999999998</v>
      </c>
      <c r="H464">
        <v>10</v>
      </c>
      <c r="I464">
        <v>0.46</v>
      </c>
      <c r="J464">
        <v>13.31</v>
      </c>
      <c r="K464" t="s">
        <v>1216</v>
      </c>
      <c r="L464" t="s">
        <v>1220</v>
      </c>
      <c r="M464" t="s">
        <v>1222</v>
      </c>
      <c r="N464" t="s">
        <v>1234</v>
      </c>
      <c r="O464" s="3">
        <v>44753</v>
      </c>
      <c r="P464" s="3">
        <v>44754</v>
      </c>
      <c r="Q464">
        <v>2022</v>
      </c>
      <c r="R464">
        <v>4</v>
      </c>
      <c r="S464">
        <f t="shared" si="14"/>
        <v>1</v>
      </c>
    </row>
    <row r="465" spans="3:19" x14ac:dyDescent="0.25">
      <c r="C465" s="1">
        <f t="shared" si="15"/>
        <v>463</v>
      </c>
      <c r="D465" t="s">
        <v>478</v>
      </c>
      <c r="E465" t="s">
        <v>1203</v>
      </c>
      <c r="F465" t="s">
        <v>1214</v>
      </c>
      <c r="G465">
        <v>359.3</v>
      </c>
      <c r="H465">
        <v>2</v>
      </c>
      <c r="I465">
        <v>0.21</v>
      </c>
      <c r="J465">
        <v>40.950000000000003</v>
      </c>
      <c r="K465" t="s">
        <v>1217</v>
      </c>
      <c r="L465" t="s">
        <v>1219</v>
      </c>
      <c r="M465" t="s">
        <v>1227</v>
      </c>
      <c r="N465" t="s">
        <v>1236</v>
      </c>
      <c r="O465" s="3">
        <v>45473</v>
      </c>
      <c r="P465" s="3">
        <v>45474</v>
      </c>
      <c r="Q465">
        <v>2024</v>
      </c>
      <c r="R465">
        <v>12</v>
      </c>
      <c r="S465">
        <f t="shared" si="14"/>
        <v>1</v>
      </c>
    </row>
    <row r="466" spans="3:19" x14ac:dyDescent="0.25">
      <c r="C466" s="1">
        <f t="shared" si="15"/>
        <v>464</v>
      </c>
      <c r="D466" t="s">
        <v>479</v>
      </c>
      <c r="E466" t="s">
        <v>1203</v>
      </c>
      <c r="F466" t="s">
        <v>1212</v>
      </c>
      <c r="G466">
        <v>174.77</v>
      </c>
      <c r="H466">
        <v>9</v>
      </c>
      <c r="I466">
        <v>0.36</v>
      </c>
      <c r="J466">
        <v>16.29</v>
      </c>
      <c r="K466" t="s">
        <v>1216</v>
      </c>
      <c r="L466" t="s">
        <v>1218</v>
      </c>
      <c r="M466" t="s">
        <v>1233</v>
      </c>
      <c r="N466" t="s">
        <v>1235</v>
      </c>
      <c r="O466" s="3">
        <v>45532</v>
      </c>
      <c r="P466" s="3">
        <v>45534</v>
      </c>
      <c r="Q466">
        <v>2024</v>
      </c>
      <c r="R466">
        <v>5</v>
      </c>
      <c r="S466">
        <f t="shared" si="14"/>
        <v>2</v>
      </c>
    </row>
    <row r="467" spans="3:19" x14ac:dyDescent="0.25">
      <c r="C467" s="1">
        <f t="shared" si="15"/>
        <v>465</v>
      </c>
      <c r="D467" t="s">
        <v>480</v>
      </c>
      <c r="E467" t="s">
        <v>1202</v>
      </c>
      <c r="F467" t="s">
        <v>1209</v>
      </c>
      <c r="G467">
        <v>346.15</v>
      </c>
      <c r="H467">
        <v>5</v>
      </c>
      <c r="I467">
        <v>0.15</v>
      </c>
      <c r="J467">
        <v>75.19</v>
      </c>
      <c r="K467" t="s">
        <v>1217</v>
      </c>
      <c r="L467" t="s">
        <v>1221</v>
      </c>
      <c r="M467" t="s">
        <v>1222</v>
      </c>
      <c r="N467" t="s">
        <v>1234</v>
      </c>
      <c r="O467" s="3">
        <v>45121</v>
      </c>
      <c r="P467" s="3">
        <v>45131</v>
      </c>
      <c r="Q467">
        <v>2023</v>
      </c>
      <c r="R467">
        <v>3</v>
      </c>
      <c r="S467">
        <f t="shared" si="14"/>
        <v>10</v>
      </c>
    </row>
    <row r="468" spans="3:19" x14ac:dyDescent="0.25">
      <c r="C468" s="1">
        <f t="shared" si="15"/>
        <v>466</v>
      </c>
      <c r="D468" t="s">
        <v>481</v>
      </c>
      <c r="E468" t="s">
        <v>1203</v>
      </c>
      <c r="F468" t="s">
        <v>1212</v>
      </c>
      <c r="G468">
        <v>357.97</v>
      </c>
      <c r="H468">
        <v>10</v>
      </c>
      <c r="I468">
        <v>0.09</v>
      </c>
      <c r="J468">
        <v>29.17</v>
      </c>
      <c r="K468" t="s">
        <v>1217</v>
      </c>
      <c r="L468" t="s">
        <v>1219</v>
      </c>
      <c r="M468" t="s">
        <v>1225</v>
      </c>
      <c r="N468" t="s">
        <v>1236</v>
      </c>
      <c r="O468" s="3">
        <v>44589</v>
      </c>
      <c r="P468" s="3">
        <v>44599</v>
      </c>
      <c r="Q468">
        <v>2022</v>
      </c>
      <c r="R468">
        <v>9</v>
      </c>
      <c r="S468">
        <f t="shared" si="14"/>
        <v>10</v>
      </c>
    </row>
    <row r="469" spans="3:19" x14ac:dyDescent="0.25">
      <c r="C469" s="1">
        <f t="shared" si="15"/>
        <v>467</v>
      </c>
      <c r="D469" t="s">
        <v>482</v>
      </c>
      <c r="E469" t="s">
        <v>1203</v>
      </c>
      <c r="F469" t="s">
        <v>1205</v>
      </c>
      <c r="G469">
        <v>38.409999999999997</v>
      </c>
      <c r="H469">
        <v>10</v>
      </c>
      <c r="I469">
        <v>0.23</v>
      </c>
      <c r="J469">
        <v>4.6399999999999997</v>
      </c>
      <c r="K469" t="s">
        <v>1217</v>
      </c>
      <c r="L469" t="s">
        <v>1219</v>
      </c>
      <c r="M469" t="s">
        <v>1231</v>
      </c>
      <c r="N469" t="s">
        <v>1236</v>
      </c>
      <c r="O469" s="3">
        <v>44934</v>
      </c>
      <c r="P469" s="3">
        <v>44940</v>
      </c>
      <c r="Q469">
        <v>2023</v>
      </c>
      <c r="R469">
        <v>8</v>
      </c>
      <c r="S469">
        <f t="shared" si="14"/>
        <v>6</v>
      </c>
    </row>
    <row r="470" spans="3:19" x14ac:dyDescent="0.25">
      <c r="C470" s="1">
        <f t="shared" si="15"/>
        <v>468</v>
      </c>
      <c r="D470" t="s">
        <v>483</v>
      </c>
      <c r="E470" t="s">
        <v>1204</v>
      </c>
      <c r="F470" t="s">
        <v>1205</v>
      </c>
      <c r="G470">
        <v>99.97</v>
      </c>
      <c r="H470">
        <v>5</v>
      </c>
      <c r="I470">
        <v>0.34</v>
      </c>
      <c r="J470">
        <v>17.7</v>
      </c>
      <c r="K470" t="s">
        <v>1217</v>
      </c>
      <c r="L470" t="s">
        <v>1219</v>
      </c>
      <c r="M470" t="s">
        <v>1228</v>
      </c>
      <c r="N470" t="s">
        <v>1234</v>
      </c>
      <c r="O470" s="3">
        <v>44669</v>
      </c>
      <c r="P470" s="3">
        <v>44679</v>
      </c>
      <c r="Q470">
        <v>2022</v>
      </c>
      <c r="R470">
        <v>2</v>
      </c>
      <c r="S470">
        <f t="shared" si="14"/>
        <v>10</v>
      </c>
    </row>
    <row r="471" spans="3:19" x14ac:dyDescent="0.25">
      <c r="C471" s="1">
        <f t="shared" si="15"/>
        <v>469</v>
      </c>
      <c r="D471" t="s">
        <v>484</v>
      </c>
      <c r="E471" t="s">
        <v>1203</v>
      </c>
      <c r="F471" t="s">
        <v>1206</v>
      </c>
      <c r="G471">
        <v>230.61</v>
      </c>
      <c r="H471">
        <v>10</v>
      </c>
      <c r="I471">
        <v>0.2</v>
      </c>
      <c r="J471">
        <v>45.27</v>
      </c>
      <c r="K471" t="s">
        <v>1217</v>
      </c>
      <c r="L471" t="s">
        <v>1221</v>
      </c>
      <c r="M471" t="s">
        <v>1230</v>
      </c>
      <c r="N471" t="s">
        <v>1236</v>
      </c>
      <c r="O471" s="3">
        <v>44884</v>
      </c>
      <c r="P471" s="3">
        <v>44890</v>
      </c>
      <c r="Q471">
        <v>2022</v>
      </c>
      <c r="R471">
        <v>10</v>
      </c>
      <c r="S471">
        <f t="shared" si="14"/>
        <v>6</v>
      </c>
    </row>
    <row r="472" spans="3:19" x14ac:dyDescent="0.25">
      <c r="C472" s="1">
        <f t="shared" si="15"/>
        <v>470</v>
      </c>
      <c r="D472" t="s">
        <v>485</v>
      </c>
      <c r="E472" t="s">
        <v>1202</v>
      </c>
      <c r="F472" t="s">
        <v>1208</v>
      </c>
      <c r="G472">
        <v>154.30000000000001</v>
      </c>
      <c r="H472">
        <v>4</v>
      </c>
      <c r="I472">
        <v>0.36</v>
      </c>
      <c r="J472">
        <v>15.2</v>
      </c>
      <c r="K472" t="s">
        <v>1215</v>
      </c>
      <c r="L472" t="s">
        <v>1220</v>
      </c>
      <c r="M472" t="s">
        <v>1230</v>
      </c>
      <c r="N472" t="s">
        <v>1236</v>
      </c>
      <c r="O472" s="3">
        <v>45085</v>
      </c>
      <c r="P472" s="3">
        <v>45087</v>
      </c>
      <c r="Q472">
        <v>2023</v>
      </c>
      <c r="R472">
        <v>2</v>
      </c>
      <c r="S472">
        <f t="shared" si="14"/>
        <v>2</v>
      </c>
    </row>
    <row r="473" spans="3:19" x14ac:dyDescent="0.25">
      <c r="C473" s="1">
        <f t="shared" si="15"/>
        <v>471</v>
      </c>
      <c r="D473" t="s">
        <v>486</v>
      </c>
      <c r="E473" t="s">
        <v>1203</v>
      </c>
      <c r="F473" t="s">
        <v>1208</v>
      </c>
      <c r="G473">
        <v>328.66</v>
      </c>
      <c r="H473">
        <v>2</v>
      </c>
      <c r="I473">
        <v>0.44</v>
      </c>
      <c r="J473">
        <v>49.61</v>
      </c>
      <c r="K473" t="s">
        <v>1217</v>
      </c>
      <c r="L473" t="s">
        <v>1218</v>
      </c>
      <c r="M473" t="s">
        <v>1224</v>
      </c>
      <c r="N473" t="s">
        <v>1235</v>
      </c>
      <c r="O473" s="3">
        <v>44697</v>
      </c>
      <c r="P473" s="3">
        <v>44700</v>
      </c>
      <c r="Q473">
        <v>2022</v>
      </c>
      <c r="R473">
        <v>10</v>
      </c>
      <c r="S473">
        <f t="shared" si="14"/>
        <v>3</v>
      </c>
    </row>
    <row r="474" spans="3:19" x14ac:dyDescent="0.25">
      <c r="C474" s="1">
        <f t="shared" si="15"/>
        <v>472</v>
      </c>
      <c r="D474" t="s">
        <v>487</v>
      </c>
      <c r="E474" t="s">
        <v>1201</v>
      </c>
      <c r="F474" t="s">
        <v>1210</v>
      </c>
      <c r="G474">
        <v>201.87</v>
      </c>
      <c r="H474">
        <v>10</v>
      </c>
      <c r="I474">
        <v>0.09</v>
      </c>
      <c r="J474">
        <v>19.91</v>
      </c>
      <c r="K474" t="s">
        <v>1216</v>
      </c>
      <c r="L474" t="s">
        <v>1218</v>
      </c>
      <c r="M474" t="s">
        <v>1231</v>
      </c>
      <c r="N474" t="s">
        <v>1236</v>
      </c>
      <c r="O474" s="3">
        <v>45494</v>
      </c>
      <c r="P474" s="3">
        <v>45498</v>
      </c>
      <c r="Q474">
        <v>2024</v>
      </c>
      <c r="R474">
        <v>4</v>
      </c>
      <c r="S474">
        <f t="shared" si="14"/>
        <v>4</v>
      </c>
    </row>
    <row r="475" spans="3:19" x14ac:dyDescent="0.25">
      <c r="C475" s="1">
        <f t="shared" si="15"/>
        <v>473</v>
      </c>
      <c r="D475" t="s">
        <v>488</v>
      </c>
      <c r="E475" t="s">
        <v>1202</v>
      </c>
      <c r="F475" t="s">
        <v>1209</v>
      </c>
      <c r="G475">
        <v>122.24</v>
      </c>
      <c r="H475">
        <v>5</v>
      </c>
      <c r="I475">
        <v>0.2</v>
      </c>
      <c r="J475">
        <v>10.83</v>
      </c>
      <c r="K475" t="s">
        <v>1217</v>
      </c>
      <c r="L475" t="s">
        <v>1220</v>
      </c>
      <c r="M475" t="s">
        <v>1231</v>
      </c>
      <c r="N475" t="s">
        <v>1236</v>
      </c>
      <c r="O475" s="3">
        <v>45128</v>
      </c>
      <c r="P475" s="3">
        <v>45129</v>
      </c>
      <c r="Q475">
        <v>2023</v>
      </c>
      <c r="R475">
        <v>9</v>
      </c>
      <c r="S475">
        <f t="shared" si="14"/>
        <v>1</v>
      </c>
    </row>
    <row r="476" spans="3:19" x14ac:dyDescent="0.25">
      <c r="C476" s="1">
        <f t="shared" si="15"/>
        <v>474</v>
      </c>
      <c r="D476" t="s">
        <v>489</v>
      </c>
      <c r="E476" t="s">
        <v>1204</v>
      </c>
      <c r="F476" t="s">
        <v>1206</v>
      </c>
      <c r="G476">
        <v>329.86</v>
      </c>
      <c r="H476">
        <v>5</v>
      </c>
      <c r="I476">
        <v>0.39</v>
      </c>
      <c r="J476">
        <v>38.880000000000003</v>
      </c>
      <c r="K476" t="s">
        <v>1215</v>
      </c>
      <c r="L476" t="s">
        <v>1221</v>
      </c>
      <c r="M476" t="s">
        <v>1223</v>
      </c>
      <c r="N476" t="s">
        <v>1234</v>
      </c>
      <c r="O476" s="3">
        <v>45639</v>
      </c>
      <c r="P476" s="3">
        <v>45644</v>
      </c>
      <c r="Q476">
        <v>2024</v>
      </c>
      <c r="R476">
        <v>4</v>
      </c>
      <c r="S476">
        <f t="shared" si="14"/>
        <v>5</v>
      </c>
    </row>
    <row r="477" spans="3:19" x14ac:dyDescent="0.25">
      <c r="C477" s="1">
        <f t="shared" si="15"/>
        <v>475</v>
      </c>
      <c r="D477" t="s">
        <v>490</v>
      </c>
      <c r="E477" t="s">
        <v>1202</v>
      </c>
      <c r="F477" t="s">
        <v>1208</v>
      </c>
      <c r="G477">
        <v>385.19</v>
      </c>
      <c r="H477">
        <v>9</v>
      </c>
      <c r="I477">
        <v>0.14000000000000001</v>
      </c>
      <c r="J477">
        <v>57.57</v>
      </c>
      <c r="K477" t="s">
        <v>1216</v>
      </c>
      <c r="L477" t="s">
        <v>1218</v>
      </c>
      <c r="M477" t="s">
        <v>1231</v>
      </c>
      <c r="N477" t="s">
        <v>1236</v>
      </c>
      <c r="O477" s="3">
        <v>44795</v>
      </c>
      <c r="P477" s="3">
        <v>44796</v>
      </c>
      <c r="Q477">
        <v>2022</v>
      </c>
      <c r="R477">
        <v>4</v>
      </c>
      <c r="S477">
        <f t="shared" si="14"/>
        <v>1</v>
      </c>
    </row>
    <row r="478" spans="3:19" x14ac:dyDescent="0.25">
      <c r="C478" s="1">
        <f t="shared" si="15"/>
        <v>476</v>
      </c>
      <c r="D478" t="s">
        <v>491</v>
      </c>
      <c r="E478" t="s">
        <v>1202</v>
      </c>
      <c r="F478" t="s">
        <v>1205</v>
      </c>
      <c r="G478">
        <v>364.18</v>
      </c>
      <c r="H478">
        <v>1</v>
      </c>
      <c r="I478">
        <v>0.33</v>
      </c>
      <c r="J478">
        <v>36.14</v>
      </c>
      <c r="K478" t="s">
        <v>1215</v>
      </c>
      <c r="L478" t="s">
        <v>1220</v>
      </c>
      <c r="M478" t="s">
        <v>1222</v>
      </c>
      <c r="N478" t="s">
        <v>1234</v>
      </c>
      <c r="O478" s="3">
        <v>45264</v>
      </c>
      <c r="P478" s="3">
        <v>45267</v>
      </c>
      <c r="Q478">
        <v>2023</v>
      </c>
      <c r="R478">
        <v>5</v>
      </c>
      <c r="S478">
        <f t="shared" si="14"/>
        <v>3</v>
      </c>
    </row>
    <row r="479" spans="3:19" x14ac:dyDescent="0.25">
      <c r="C479" s="1">
        <f t="shared" si="15"/>
        <v>477</v>
      </c>
      <c r="D479" t="s">
        <v>492</v>
      </c>
      <c r="E479" t="s">
        <v>1204</v>
      </c>
      <c r="F479" t="s">
        <v>1209</v>
      </c>
      <c r="G479">
        <v>249.13</v>
      </c>
      <c r="H479">
        <v>2</v>
      </c>
      <c r="I479">
        <v>0.17</v>
      </c>
      <c r="J479">
        <v>34.75</v>
      </c>
      <c r="K479" t="s">
        <v>1217</v>
      </c>
      <c r="L479" t="s">
        <v>1221</v>
      </c>
      <c r="M479" t="s">
        <v>1230</v>
      </c>
      <c r="N479" t="s">
        <v>1236</v>
      </c>
      <c r="O479" s="3">
        <v>45273</v>
      </c>
      <c r="P479" s="3">
        <v>45283</v>
      </c>
      <c r="Q479">
        <v>2023</v>
      </c>
      <c r="R479">
        <v>10</v>
      </c>
      <c r="S479">
        <f t="shared" si="14"/>
        <v>10</v>
      </c>
    </row>
    <row r="480" spans="3:19" x14ac:dyDescent="0.25">
      <c r="C480" s="1">
        <f t="shared" si="15"/>
        <v>478</v>
      </c>
      <c r="D480" t="s">
        <v>493</v>
      </c>
      <c r="E480" t="s">
        <v>1204</v>
      </c>
      <c r="F480" t="s">
        <v>1209</v>
      </c>
      <c r="G480">
        <v>223.13</v>
      </c>
      <c r="H480">
        <v>1</v>
      </c>
      <c r="I480">
        <v>0.3</v>
      </c>
      <c r="J480">
        <v>30.27</v>
      </c>
      <c r="K480" t="s">
        <v>1215</v>
      </c>
      <c r="L480" t="s">
        <v>1221</v>
      </c>
      <c r="M480" t="s">
        <v>1229</v>
      </c>
      <c r="N480" t="s">
        <v>1234</v>
      </c>
      <c r="O480" s="3">
        <v>45345</v>
      </c>
      <c r="P480" s="3">
        <v>45348</v>
      </c>
      <c r="Q480">
        <v>2024</v>
      </c>
      <c r="R480">
        <v>5</v>
      </c>
      <c r="S480">
        <f t="shared" si="14"/>
        <v>3</v>
      </c>
    </row>
    <row r="481" spans="3:19" x14ac:dyDescent="0.25">
      <c r="C481" s="1">
        <f t="shared" si="15"/>
        <v>479</v>
      </c>
      <c r="D481" t="s">
        <v>494</v>
      </c>
      <c r="E481" t="s">
        <v>1204</v>
      </c>
      <c r="F481" t="s">
        <v>1214</v>
      </c>
      <c r="G481">
        <v>203.31</v>
      </c>
      <c r="H481">
        <v>6</v>
      </c>
      <c r="I481">
        <v>0.25</v>
      </c>
      <c r="J481">
        <v>24.91</v>
      </c>
      <c r="K481" t="s">
        <v>1216</v>
      </c>
      <c r="L481" t="s">
        <v>1219</v>
      </c>
      <c r="M481" t="s">
        <v>1231</v>
      </c>
      <c r="N481" t="s">
        <v>1236</v>
      </c>
      <c r="O481" s="3">
        <v>44596</v>
      </c>
      <c r="P481" s="3">
        <v>44603</v>
      </c>
      <c r="Q481">
        <v>2022</v>
      </c>
      <c r="R481">
        <v>5</v>
      </c>
      <c r="S481">
        <f t="shared" si="14"/>
        <v>7</v>
      </c>
    </row>
    <row r="482" spans="3:19" x14ac:dyDescent="0.25">
      <c r="C482" s="1">
        <f t="shared" si="15"/>
        <v>480</v>
      </c>
      <c r="D482" t="s">
        <v>495</v>
      </c>
      <c r="E482" t="s">
        <v>1203</v>
      </c>
      <c r="F482" t="s">
        <v>1208</v>
      </c>
      <c r="G482">
        <v>413.94</v>
      </c>
      <c r="H482">
        <v>6</v>
      </c>
      <c r="I482">
        <v>7.0000000000000007E-2</v>
      </c>
      <c r="J482">
        <v>96.44</v>
      </c>
      <c r="K482" t="s">
        <v>1215</v>
      </c>
      <c r="L482" t="s">
        <v>1220</v>
      </c>
      <c r="M482" t="s">
        <v>1223</v>
      </c>
      <c r="N482" t="s">
        <v>1234</v>
      </c>
      <c r="O482" s="3">
        <v>45218</v>
      </c>
      <c r="P482" s="3">
        <v>45225</v>
      </c>
      <c r="Q482">
        <v>2023</v>
      </c>
      <c r="R482">
        <v>3</v>
      </c>
      <c r="S482">
        <f t="shared" si="14"/>
        <v>7</v>
      </c>
    </row>
    <row r="483" spans="3:19" x14ac:dyDescent="0.25">
      <c r="C483" s="1">
        <f t="shared" si="15"/>
        <v>481</v>
      </c>
      <c r="D483" t="s">
        <v>496</v>
      </c>
      <c r="E483" t="s">
        <v>1203</v>
      </c>
      <c r="F483" t="s">
        <v>1213</v>
      </c>
      <c r="G483">
        <v>63.35</v>
      </c>
      <c r="H483">
        <v>9</v>
      </c>
      <c r="I483">
        <v>0.31</v>
      </c>
      <c r="J483">
        <v>7.16</v>
      </c>
      <c r="K483" t="s">
        <v>1215</v>
      </c>
      <c r="L483" t="s">
        <v>1220</v>
      </c>
      <c r="M483" t="s">
        <v>1232</v>
      </c>
      <c r="N483" t="s">
        <v>1235</v>
      </c>
      <c r="O483" s="3">
        <v>45355</v>
      </c>
      <c r="P483" s="3">
        <v>45361</v>
      </c>
      <c r="Q483">
        <v>2024</v>
      </c>
      <c r="R483">
        <v>11</v>
      </c>
      <c r="S483">
        <f t="shared" si="14"/>
        <v>6</v>
      </c>
    </row>
    <row r="484" spans="3:19" x14ac:dyDescent="0.25">
      <c r="C484" s="1">
        <f t="shared" si="15"/>
        <v>482</v>
      </c>
      <c r="D484" t="s">
        <v>497</v>
      </c>
      <c r="E484" t="s">
        <v>1204</v>
      </c>
      <c r="F484" t="s">
        <v>1211</v>
      </c>
      <c r="G484">
        <v>135.13999999999999</v>
      </c>
      <c r="H484">
        <v>9</v>
      </c>
      <c r="I484">
        <v>0.48</v>
      </c>
      <c r="J484">
        <v>19.23</v>
      </c>
      <c r="K484" t="s">
        <v>1215</v>
      </c>
      <c r="L484" t="s">
        <v>1219</v>
      </c>
      <c r="M484" t="s">
        <v>1222</v>
      </c>
      <c r="N484" t="s">
        <v>1234</v>
      </c>
      <c r="O484" s="3">
        <v>44704</v>
      </c>
      <c r="P484" s="3">
        <v>44713</v>
      </c>
      <c r="Q484">
        <v>2022</v>
      </c>
      <c r="R484">
        <v>4</v>
      </c>
      <c r="S484">
        <f t="shared" si="14"/>
        <v>9</v>
      </c>
    </row>
    <row r="485" spans="3:19" x14ac:dyDescent="0.25">
      <c r="C485" s="1">
        <f t="shared" si="15"/>
        <v>483</v>
      </c>
      <c r="D485" t="s">
        <v>498</v>
      </c>
      <c r="E485" t="s">
        <v>1201</v>
      </c>
      <c r="F485" t="s">
        <v>1212</v>
      </c>
      <c r="G485">
        <v>417.5</v>
      </c>
      <c r="H485">
        <v>4</v>
      </c>
      <c r="I485">
        <v>0.24</v>
      </c>
      <c r="J485">
        <v>88.03</v>
      </c>
      <c r="K485" t="s">
        <v>1215</v>
      </c>
      <c r="L485" t="s">
        <v>1218</v>
      </c>
      <c r="M485" t="s">
        <v>1223</v>
      </c>
      <c r="N485" t="s">
        <v>1234</v>
      </c>
      <c r="O485" s="3">
        <v>45082</v>
      </c>
      <c r="P485" s="3">
        <v>45089</v>
      </c>
      <c r="Q485">
        <v>2023</v>
      </c>
      <c r="R485">
        <v>9</v>
      </c>
      <c r="S485">
        <f t="shared" si="14"/>
        <v>7</v>
      </c>
    </row>
    <row r="486" spans="3:19" x14ac:dyDescent="0.25">
      <c r="C486" s="1">
        <f t="shared" si="15"/>
        <v>484</v>
      </c>
      <c r="D486" t="s">
        <v>499</v>
      </c>
      <c r="E486" t="s">
        <v>1204</v>
      </c>
      <c r="F486" t="s">
        <v>1214</v>
      </c>
      <c r="G486">
        <v>412.98</v>
      </c>
      <c r="H486">
        <v>2</v>
      </c>
      <c r="I486">
        <v>0.39</v>
      </c>
      <c r="J486">
        <v>13.6</v>
      </c>
      <c r="K486" t="s">
        <v>1216</v>
      </c>
      <c r="L486" t="s">
        <v>1218</v>
      </c>
      <c r="M486" t="s">
        <v>1227</v>
      </c>
      <c r="N486" t="s">
        <v>1236</v>
      </c>
      <c r="O486" s="3">
        <v>45403</v>
      </c>
      <c r="P486" s="3">
        <v>45412</v>
      </c>
      <c r="Q486">
        <v>2024</v>
      </c>
      <c r="R486">
        <v>10</v>
      </c>
      <c r="S486">
        <f t="shared" si="14"/>
        <v>9</v>
      </c>
    </row>
    <row r="487" spans="3:19" x14ac:dyDescent="0.25">
      <c r="C487" s="1">
        <f t="shared" si="15"/>
        <v>485</v>
      </c>
      <c r="D487" t="s">
        <v>500</v>
      </c>
      <c r="E487" t="s">
        <v>1204</v>
      </c>
      <c r="F487" t="s">
        <v>1208</v>
      </c>
      <c r="G487">
        <v>55.86</v>
      </c>
      <c r="H487">
        <v>10</v>
      </c>
      <c r="I487">
        <v>0.1</v>
      </c>
      <c r="J487">
        <v>4.21</v>
      </c>
      <c r="K487" t="s">
        <v>1215</v>
      </c>
      <c r="L487" t="s">
        <v>1219</v>
      </c>
      <c r="M487" t="s">
        <v>1224</v>
      </c>
      <c r="N487" t="s">
        <v>1235</v>
      </c>
      <c r="O487" s="3">
        <v>45046</v>
      </c>
      <c r="P487" s="3">
        <v>45048</v>
      </c>
      <c r="Q487">
        <v>2023</v>
      </c>
      <c r="R487">
        <v>12</v>
      </c>
      <c r="S487">
        <f t="shared" si="14"/>
        <v>2</v>
      </c>
    </row>
    <row r="488" spans="3:19" x14ac:dyDescent="0.25">
      <c r="C488" s="1">
        <f t="shared" si="15"/>
        <v>486</v>
      </c>
      <c r="D488" t="s">
        <v>501</v>
      </c>
      <c r="E488" t="s">
        <v>1204</v>
      </c>
      <c r="F488" t="s">
        <v>1207</v>
      </c>
      <c r="G488">
        <v>109.48</v>
      </c>
      <c r="H488">
        <v>7</v>
      </c>
      <c r="I488">
        <v>0.12</v>
      </c>
      <c r="J488">
        <v>26.05</v>
      </c>
      <c r="K488" t="s">
        <v>1215</v>
      </c>
      <c r="L488" t="s">
        <v>1221</v>
      </c>
      <c r="M488" t="s">
        <v>1224</v>
      </c>
      <c r="N488" t="s">
        <v>1235</v>
      </c>
      <c r="O488" s="3">
        <v>45526</v>
      </c>
      <c r="P488" s="3">
        <v>45527</v>
      </c>
      <c r="Q488">
        <v>2024</v>
      </c>
      <c r="R488">
        <v>12</v>
      </c>
      <c r="S488">
        <f t="shared" si="14"/>
        <v>1</v>
      </c>
    </row>
    <row r="489" spans="3:19" x14ac:dyDescent="0.25">
      <c r="C489" s="1">
        <f t="shared" si="15"/>
        <v>487</v>
      </c>
      <c r="D489" t="s">
        <v>502</v>
      </c>
      <c r="E489" t="s">
        <v>1204</v>
      </c>
      <c r="F489" t="s">
        <v>1209</v>
      </c>
      <c r="G489">
        <v>292.02</v>
      </c>
      <c r="H489">
        <v>1</v>
      </c>
      <c r="I489">
        <v>0.28999999999999998</v>
      </c>
      <c r="J489">
        <v>41.54</v>
      </c>
      <c r="K489" t="s">
        <v>1215</v>
      </c>
      <c r="L489" t="s">
        <v>1219</v>
      </c>
      <c r="M489" t="s">
        <v>1232</v>
      </c>
      <c r="N489" t="s">
        <v>1235</v>
      </c>
      <c r="O489" s="3">
        <v>44763</v>
      </c>
      <c r="P489" s="3">
        <v>44769</v>
      </c>
      <c r="Q489">
        <v>2022</v>
      </c>
      <c r="R489">
        <v>7</v>
      </c>
      <c r="S489">
        <f t="shared" si="14"/>
        <v>6</v>
      </c>
    </row>
    <row r="490" spans="3:19" x14ac:dyDescent="0.25">
      <c r="C490" s="1">
        <f t="shared" si="15"/>
        <v>488</v>
      </c>
      <c r="D490" t="s">
        <v>503</v>
      </c>
      <c r="E490" t="s">
        <v>1204</v>
      </c>
      <c r="F490" t="s">
        <v>1207</v>
      </c>
      <c r="G490">
        <v>106.67</v>
      </c>
      <c r="H490">
        <v>2</v>
      </c>
      <c r="I490">
        <v>0.02</v>
      </c>
      <c r="J490">
        <v>5.41</v>
      </c>
      <c r="K490" t="s">
        <v>1217</v>
      </c>
      <c r="L490" t="s">
        <v>1219</v>
      </c>
      <c r="M490" t="s">
        <v>1228</v>
      </c>
      <c r="N490" t="s">
        <v>1234</v>
      </c>
      <c r="O490" s="3">
        <v>45166</v>
      </c>
      <c r="P490" s="3">
        <v>45176</v>
      </c>
      <c r="Q490">
        <v>2023</v>
      </c>
      <c r="R490">
        <v>7</v>
      </c>
      <c r="S490">
        <f t="shared" si="14"/>
        <v>10</v>
      </c>
    </row>
    <row r="491" spans="3:19" x14ac:dyDescent="0.25">
      <c r="C491" s="1">
        <f t="shared" si="15"/>
        <v>489</v>
      </c>
      <c r="D491" t="s">
        <v>504</v>
      </c>
      <c r="E491" t="s">
        <v>1204</v>
      </c>
      <c r="F491" t="s">
        <v>1207</v>
      </c>
      <c r="G491">
        <v>72.569999999999993</v>
      </c>
      <c r="H491">
        <v>7</v>
      </c>
      <c r="I491">
        <v>0.39</v>
      </c>
      <c r="J491">
        <v>10.69</v>
      </c>
      <c r="K491" t="s">
        <v>1215</v>
      </c>
      <c r="L491" t="s">
        <v>1221</v>
      </c>
      <c r="M491" t="s">
        <v>1226</v>
      </c>
      <c r="N491" t="s">
        <v>1235</v>
      </c>
      <c r="O491" s="3">
        <v>45496</v>
      </c>
      <c r="P491" s="3">
        <v>45499</v>
      </c>
      <c r="Q491">
        <v>2024</v>
      </c>
      <c r="R491">
        <v>6</v>
      </c>
      <c r="S491">
        <f t="shared" si="14"/>
        <v>3</v>
      </c>
    </row>
    <row r="492" spans="3:19" x14ac:dyDescent="0.25">
      <c r="C492" s="1">
        <f t="shared" si="15"/>
        <v>490</v>
      </c>
      <c r="D492" t="s">
        <v>505</v>
      </c>
      <c r="E492" t="s">
        <v>1201</v>
      </c>
      <c r="F492" t="s">
        <v>1212</v>
      </c>
      <c r="G492">
        <v>128.6</v>
      </c>
      <c r="H492">
        <v>7</v>
      </c>
      <c r="I492">
        <v>0.36</v>
      </c>
      <c r="J492">
        <v>7.06</v>
      </c>
      <c r="K492" t="s">
        <v>1217</v>
      </c>
      <c r="L492" t="s">
        <v>1219</v>
      </c>
      <c r="M492" t="s">
        <v>1224</v>
      </c>
      <c r="N492" t="s">
        <v>1235</v>
      </c>
      <c r="O492" s="3">
        <v>45178</v>
      </c>
      <c r="P492" s="3">
        <v>45183</v>
      </c>
      <c r="Q492">
        <v>2023</v>
      </c>
      <c r="R492">
        <v>3</v>
      </c>
      <c r="S492">
        <f t="shared" si="14"/>
        <v>5</v>
      </c>
    </row>
    <row r="493" spans="3:19" x14ac:dyDescent="0.25">
      <c r="C493" s="1">
        <f t="shared" si="15"/>
        <v>491</v>
      </c>
      <c r="D493" t="s">
        <v>506</v>
      </c>
      <c r="E493" t="s">
        <v>1204</v>
      </c>
      <c r="F493" t="s">
        <v>1214</v>
      </c>
      <c r="G493">
        <v>140.65</v>
      </c>
      <c r="H493">
        <v>10</v>
      </c>
      <c r="I493">
        <v>0.35</v>
      </c>
      <c r="J493">
        <v>24.79</v>
      </c>
      <c r="K493" t="s">
        <v>1216</v>
      </c>
      <c r="L493" t="s">
        <v>1220</v>
      </c>
      <c r="M493" t="s">
        <v>1229</v>
      </c>
      <c r="N493" t="s">
        <v>1234</v>
      </c>
      <c r="O493" s="3">
        <v>44723</v>
      </c>
      <c r="P493" s="3">
        <v>44728</v>
      </c>
      <c r="Q493">
        <v>2022</v>
      </c>
      <c r="R493">
        <v>3</v>
      </c>
      <c r="S493">
        <f t="shared" si="14"/>
        <v>5</v>
      </c>
    </row>
    <row r="494" spans="3:19" x14ac:dyDescent="0.25">
      <c r="C494" s="1">
        <f t="shared" si="15"/>
        <v>492</v>
      </c>
      <c r="D494" t="s">
        <v>507</v>
      </c>
      <c r="E494" t="s">
        <v>1203</v>
      </c>
      <c r="F494" t="s">
        <v>1207</v>
      </c>
      <c r="G494">
        <v>156.82</v>
      </c>
      <c r="H494">
        <v>2</v>
      </c>
      <c r="I494">
        <v>0.23</v>
      </c>
      <c r="J494">
        <v>28.33</v>
      </c>
      <c r="K494" t="s">
        <v>1217</v>
      </c>
      <c r="L494" t="s">
        <v>1221</v>
      </c>
      <c r="M494" t="s">
        <v>1228</v>
      </c>
      <c r="N494" t="s">
        <v>1234</v>
      </c>
      <c r="O494" s="3">
        <v>45129</v>
      </c>
      <c r="P494" s="3">
        <v>45134</v>
      </c>
      <c r="Q494">
        <v>2023</v>
      </c>
      <c r="R494">
        <v>6</v>
      </c>
      <c r="S494">
        <f t="shared" si="14"/>
        <v>5</v>
      </c>
    </row>
    <row r="495" spans="3:19" x14ac:dyDescent="0.25">
      <c r="C495" s="1">
        <f t="shared" si="15"/>
        <v>493</v>
      </c>
      <c r="D495" t="s">
        <v>508</v>
      </c>
      <c r="E495" t="s">
        <v>1201</v>
      </c>
      <c r="F495" t="s">
        <v>1205</v>
      </c>
      <c r="G495">
        <v>132.46</v>
      </c>
      <c r="H495">
        <v>3</v>
      </c>
      <c r="I495">
        <v>0.16</v>
      </c>
      <c r="J495">
        <v>10.32</v>
      </c>
      <c r="K495" t="s">
        <v>1215</v>
      </c>
      <c r="L495" t="s">
        <v>1220</v>
      </c>
      <c r="M495" t="s">
        <v>1232</v>
      </c>
      <c r="N495" t="s">
        <v>1235</v>
      </c>
      <c r="O495" s="3">
        <v>45482</v>
      </c>
      <c r="P495" s="3">
        <v>45485</v>
      </c>
      <c r="Q495">
        <v>2024</v>
      </c>
      <c r="R495">
        <v>12</v>
      </c>
      <c r="S495">
        <f t="shared" si="14"/>
        <v>3</v>
      </c>
    </row>
    <row r="496" spans="3:19" x14ac:dyDescent="0.25">
      <c r="C496" s="1">
        <f t="shared" si="15"/>
        <v>494</v>
      </c>
      <c r="D496" t="s">
        <v>509</v>
      </c>
      <c r="E496" t="s">
        <v>1203</v>
      </c>
      <c r="F496" t="s">
        <v>1209</v>
      </c>
      <c r="G496">
        <v>345.55</v>
      </c>
      <c r="H496">
        <v>5</v>
      </c>
      <c r="I496">
        <v>0.1</v>
      </c>
      <c r="J496">
        <v>39.1</v>
      </c>
      <c r="K496" t="s">
        <v>1215</v>
      </c>
      <c r="L496" t="s">
        <v>1219</v>
      </c>
      <c r="M496" t="s">
        <v>1225</v>
      </c>
      <c r="N496" t="s">
        <v>1236</v>
      </c>
      <c r="O496" s="3">
        <v>44581</v>
      </c>
      <c r="P496" s="3">
        <v>44591</v>
      </c>
      <c r="Q496">
        <v>2022</v>
      </c>
      <c r="R496">
        <v>5</v>
      </c>
      <c r="S496">
        <f t="shared" si="14"/>
        <v>10</v>
      </c>
    </row>
    <row r="497" spans="3:19" x14ac:dyDescent="0.25">
      <c r="C497" s="1">
        <f t="shared" si="15"/>
        <v>495</v>
      </c>
      <c r="D497" t="s">
        <v>510</v>
      </c>
      <c r="E497" t="s">
        <v>1201</v>
      </c>
      <c r="F497" t="s">
        <v>1209</v>
      </c>
      <c r="G497">
        <v>386.61</v>
      </c>
      <c r="H497">
        <v>8</v>
      </c>
      <c r="I497">
        <v>0.16</v>
      </c>
      <c r="J497">
        <v>62.11</v>
      </c>
      <c r="K497" t="s">
        <v>1215</v>
      </c>
      <c r="L497" t="s">
        <v>1219</v>
      </c>
      <c r="M497" t="s">
        <v>1232</v>
      </c>
      <c r="N497" t="s">
        <v>1235</v>
      </c>
      <c r="O497" s="3">
        <v>45031</v>
      </c>
      <c r="P497" s="3">
        <v>45033</v>
      </c>
      <c r="Q497">
        <v>2023</v>
      </c>
      <c r="R497">
        <v>5</v>
      </c>
      <c r="S497">
        <f t="shared" si="14"/>
        <v>2</v>
      </c>
    </row>
    <row r="498" spans="3:19" x14ac:dyDescent="0.25">
      <c r="C498" s="1">
        <f t="shared" si="15"/>
        <v>496</v>
      </c>
      <c r="D498" t="s">
        <v>511</v>
      </c>
      <c r="E498" t="s">
        <v>1201</v>
      </c>
      <c r="F498" t="s">
        <v>1210</v>
      </c>
      <c r="G498">
        <v>241.38</v>
      </c>
      <c r="H498">
        <v>3</v>
      </c>
      <c r="I498">
        <v>0.09</v>
      </c>
      <c r="J498">
        <v>42.82</v>
      </c>
      <c r="K498" t="s">
        <v>1215</v>
      </c>
      <c r="L498" t="s">
        <v>1219</v>
      </c>
      <c r="M498" t="s">
        <v>1226</v>
      </c>
      <c r="N498" t="s">
        <v>1235</v>
      </c>
      <c r="O498" s="3">
        <v>45634</v>
      </c>
      <c r="P498" s="3">
        <v>45639</v>
      </c>
      <c r="Q498">
        <v>2024</v>
      </c>
      <c r="R498">
        <v>2</v>
      </c>
      <c r="S498">
        <f t="shared" si="14"/>
        <v>5</v>
      </c>
    </row>
    <row r="499" spans="3:19" x14ac:dyDescent="0.25">
      <c r="C499" s="1">
        <f t="shared" si="15"/>
        <v>497</v>
      </c>
      <c r="D499" t="s">
        <v>512</v>
      </c>
      <c r="E499" t="s">
        <v>1203</v>
      </c>
      <c r="F499" t="s">
        <v>1205</v>
      </c>
      <c r="G499">
        <v>451.19</v>
      </c>
      <c r="H499">
        <v>3</v>
      </c>
      <c r="I499">
        <v>0.17</v>
      </c>
      <c r="J499">
        <v>47.46</v>
      </c>
      <c r="K499" t="s">
        <v>1216</v>
      </c>
      <c r="L499" t="s">
        <v>1219</v>
      </c>
      <c r="M499" t="s">
        <v>1230</v>
      </c>
      <c r="N499" t="s">
        <v>1236</v>
      </c>
      <c r="O499" s="3">
        <v>44949</v>
      </c>
      <c r="P499" s="3">
        <v>44958</v>
      </c>
      <c r="Q499">
        <v>2023</v>
      </c>
      <c r="R499">
        <v>6</v>
      </c>
      <c r="S499">
        <f t="shared" si="14"/>
        <v>9</v>
      </c>
    </row>
    <row r="500" spans="3:19" x14ac:dyDescent="0.25">
      <c r="C500" s="1">
        <f t="shared" si="15"/>
        <v>498</v>
      </c>
      <c r="D500" t="s">
        <v>513</v>
      </c>
      <c r="E500" t="s">
        <v>1201</v>
      </c>
      <c r="F500" t="s">
        <v>1214</v>
      </c>
      <c r="G500">
        <v>142.21</v>
      </c>
      <c r="H500">
        <v>9</v>
      </c>
      <c r="I500">
        <v>0.06</v>
      </c>
      <c r="J500">
        <v>10.47</v>
      </c>
      <c r="K500" t="s">
        <v>1216</v>
      </c>
      <c r="L500" t="s">
        <v>1218</v>
      </c>
      <c r="M500" t="s">
        <v>1224</v>
      </c>
      <c r="N500" t="s">
        <v>1235</v>
      </c>
      <c r="O500" s="3">
        <v>45368</v>
      </c>
      <c r="P500" s="3">
        <v>45370</v>
      </c>
      <c r="Q500">
        <v>2024</v>
      </c>
      <c r="R500">
        <v>7</v>
      </c>
      <c r="S500">
        <f t="shared" si="14"/>
        <v>2</v>
      </c>
    </row>
    <row r="501" spans="3:19" x14ac:dyDescent="0.25">
      <c r="C501" s="1">
        <f t="shared" si="15"/>
        <v>499</v>
      </c>
      <c r="D501" t="s">
        <v>514</v>
      </c>
      <c r="E501" t="s">
        <v>1202</v>
      </c>
      <c r="F501" t="s">
        <v>1211</v>
      </c>
      <c r="G501">
        <v>192.47</v>
      </c>
      <c r="H501">
        <v>8</v>
      </c>
      <c r="I501">
        <v>0.28999999999999998</v>
      </c>
      <c r="J501">
        <v>15.11</v>
      </c>
      <c r="K501" t="s">
        <v>1216</v>
      </c>
      <c r="L501" t="s">
        <v>1220</v>
      </c>
      <c r="M501" t="s">
        <v>1230</v>
      </c>
      <c r="N501" t="s">
        <v>1236</v>
      </c>
      <c r="O501" s="3">
        <v>45527</v>
      </c>
      <c r="P501" s="3">
        <v>45530</v>
      </c>
      <c r="Q501">
        <v>2024</v>
      </c>
      <c r="R501">
        <v>2</v>
      </c>
      <c r="S501">
        <f t="shared" si="14"/>
        <v>3</v>
      </c>
    </row>
    <row r="502" spans="3:19" x14ac:dyDescent="0.25">
      <c r="C502" s="1">
        <f t="shared" si="15"/>
        <v>500</v>
      </c>
      <c r="D502" t="s">
        <v>515</v>
      </c>
      <c r="E502" t="s">
        <v>1201</v>
      </c>
      <c r="F502" t="s">
        <v>1211</v>
      </c>
      <c r="G502">
        <v>433.48</v>
      </c>
      <c r="H502">
        <v>4</v>
      </c>
      <c r="I502">
        <v>0.01</v>
      </c>
      <c r="J502">
        <v>69.11</v>
      </c>
      <c r="K502" t="s">
        <v>1217</v>
      </c>
      <c r="L502" t="s">
        <v>1220</v>
      </c>
      <c r="M502" t="s">
        <v>1222</v>
      </c>
      <c r="N502" t="s">
        <v>1234</v>
      </c>
      <c r="O502" s="3">
        <v>45110</v>
      </c>
      <c r="P502" s="3">
        <v>45113</v>
      </c>
      <c r="Q502">
        <v>2023</v>
      </c>
      <c r="R502">
        <v>11</v>
      </c>
      <c r="S502">
        <f t="shared" si="14"/>
        <v>3</v>
      </c>
    </row>
    <row r="503" spans="3:19" x14ac:dyDescent="0.25">
      <c r="C503" s="1">
        <f t="shared" si="15"/>
        <v>501</v>
      </c>
      <c r="D503" t="s">
        <v>516</v>
      </c>
      <c r="E503" t="s">
        <v>1202</v>
      </c>
      <c r="F503" t="s">
        <v>1206</v>
      </c>
      <c r="G503">
        <v>474.16</v>
      </c>
      <c r="H503">
        <v>8</v>
      </c>
      <c r="I503">
        <v>0.01</v>
      </c>
      <c r="J503">
        <v>113.66</v>
      </c>
      <c r="K503" t="s">
        <v>1216</v>
      </c>
      <c r="L503" t="s">
        <v>1221</v>
      </c>
      <c r="M503" t="s">
        <v>1223</v>
      </c>
      <c r="N503" t="s">
        <v>1234</v>
      </c>
      <c r="O503" s="3">
        <v>45197</v>
      </c>
      <c r="P503" s="3">
        <v>45199</v>
      </c>
      <c r="Q503">
        <v>2023</v>
      </c>
      <c r="R503">
        <v>12</v>
      </c>
      <c r="S503">
        <f t="shared" si="14"/>
        <v>2</v>
      </c>
    </row>
    <row r="504" spans="3:19" x14ac:dyDescent="0.25">
      <c r="C504" s="1">
        <f t="shared" si="15"/>
        <v>502</v>
      </c>
      <c r="D504" t="s">
        <v>517</v>
      </c>
      <c r="E504" t="s">
        <v>1201</v>
      </c>
      <c r="F504" t="s">
        <v>1207</v>
      </c>
      <c r="G504">
        <v>305.85000000000002</v>
      </c>
      <c r="H504">
        <v>6</v>
      </c>
      <c r="I504">
        <v>0.04</v>
      </c>
      <c r="J504">
        <v>68.91</v>
      </c>
      <c r="K504" t="s">
        <v>1216</v>
      </c>
      <c r="L504" t="s">
        <v>1218</v>
      </c>
      <c r="M504" t="s">
        <v>1230</v>
      </c>
      <c r="N504" t="s">
        <v>1236</v>
      </c>
      <c r="O504" s="3">
        <v>45630</v>
      </c>
      <c r="P504" s="3">
        <v>45632</v>
      </c>
      <c r="Q504">
        <v>2024</v>
      </c>
      <c r="R504">
        <v>10</v>
      </c>
      <c r="S504">
        <f t="shared" si="14"/>
        <v>2</v>
      </c>
    </row>
    <row r="505" spans="3:19" x14ac:dyDescent="0.25">
      <c r="C505" s="1">
        <f t="shared" si="15"/>
        <v>503</v>
      </c>
      <c r="D505" t="s">
        <v>518</v>
      </c>
      <c r="E505" t="s">
        <v>1202</v>
      </c>
      <c r="F505" t="s">
        <v>1212</v>
      </c>
      <c r="G505">
        <v>226.28</v>
      </c>
      <c r="H505">
        <v>8</v>
      </c>
      <c r="I505">
        <v>0.26</v>
      </c>
      <c r="J505">
        <v>23.91</v>
      </c>
      <c r="K505" t="s">
        <v>1215</v>
      </c>
      <c r="L505" t="s">
        <v>1218</v>
      </c>
      <c r="M505" t="s">
        <v>1225</v>
      </c>
      <c r="N505" t="s">
        <v>1236</v>
      </c>
      <c r="O505" s="3">
        <v>44734</v>
      </c>
      <c r="P505" s="3">
        <v>44739</v>
      </c>
      <c r="Q505">
        <v>2022</v>
      </c>
      <c r="R505">
        <v>10</v>
      </c>
      <c r="S505">
        <f t="shared" si="14"/>
        <v>5</v>
      </c>
    </row>
    <row r="506" spans="3:19" x14ac:dyDescent="0.25">
      <c r="C506" s="1">
        <f t="shared" si="15"/>
        <v>504</v>
      </c>
      <c r="D506" t="s">
        <v>519</v>
      </c>
      <c r="E506" t="s">
        <v>1202</v>
      </c>
      <c r="F506" t="s">
        <v>1213</v>
      </c>
      <c r="G506">
        <v>444.01</v>
      </c>
      <c r="H506">
        <v>5</v>
      </c>
      <c r="I506">
        <v>0.18</v>
      </c>
      <c r="J506">
        <v>51.08</v>
      </c>
      <c r="K506" t="s">
        <v>1215</v>
      </c>
      <c r="L506" t="s">
        <v>1221</v>
      </c>
      <c r="M506" t="s">
        <v>1227</v>
      </c>
      <c r="N506" t="s">
        <v>1236</v>
      </c>
      <c r="O506" s="3">
        <v>45266</v>
      </c>
      <c r="P506" s="3">
        <v>45267</v>
      </c>
      <c r="Q506">
        <v>2023</v>
      </c>
      <c r="R506">
        <v>7</v>
      </c>
      <c r="S506">
        <f t="shared" si="14"/>
        <v>1</v>
      </c>
    </row>
    <row r="507" spans="3:19" x14ac:dyDescent="0.25">
      <c r="C507" s="1">
        <f t="shared" si="15"/>
        <v>505</v>
      </c>
      <c r="D507" t="s">
        <v>520</v>
      </c>
      <c r="E507" t="s">
        <v>1201</v>
      </c>
      <c r="F507" t="s">
        <v>1213</v>
      </c>
      <c r="G507">
        <v>254.96</v>
      </c>
      <c r="H507">
        <v>5</v>
      </c>
      <c r="I507">
        <v>0.45</v>
      </c>
      <c r="J507">
        <v>40.43</v>
      </c>
      <c r="K507" t="s">
        <v>1217</v>
      </c>
      <c r="L507" t="s">
        <v>1218</v>
      </c>
      <c r="M507" t="s">
        <v>1225</v>
      </c>
      <c r="N507" t="s">
        <v>1236</v>
      </c>
      <c r="O507" s="3">
        <v>45648</v>
      </c>
      <c r="P507" s="3">
        <v>45649</v>
      </c>
      <c r="Q507">
        <v>2024</v>
      </c>
      <c r="R507">
        <v>10</v>
      </c>
      <c r="S507">
        <f t="shared" si="14"/>
        <v>1</v>
      </c>
    </row>
    <row r="508" spans="3:19" x14ac:dyDescent="0.25">
      <c r="C508" s="1">
        <f t="shared" si="15"/>
        <v>506</v>
      </c>
      <c r="D508" t="s">
        <v>521</v>
      </c>
      <c r="E508" t="s">
        <v>1201</v>
      </c>
      <c r="F508" t="s">
        <v>1213</v>
      </c>
      <c r="G508">
        <v>261.87</v>
      </c>
      <c r="H508">
        <v>4</v>
      </c>
      <c r="I508">
        <v>0.12</v>
      </c>
      <c r="J508">
        <v>19.97</v>
      </c>
      <c r="K508" t="s">
        <v>1216</v>
      </c>
      <c r="L508" t="s">
        <v>1219</v>
      </c>
      <c r="M508" t="s">
        <v>1223</v>
      </c>
      <c r="N508" t="s">
        <v>1234</v>
      </c>
      <c r="O508" s="3">
        <v>45194</v>
      </c>
      <c r="P508" s="3">
        <v>45195</v>
      </c>
      <c r="Q508">
        <v>2023</v>
      </c>
      <c r="R508">
        <v>7</v>
      </c>
      <c r="S508">
        <f t="shared" si="14"/>
        <v>1</v>
      </c>
    </row>
    <row r="509" spans="3:19" x14ac:dyDescent="0.25">
      <c r="C509" s="1">
        <f t="shared" si="15"/>
        <v>507</v>
      </c>
      <c r="D509" t="s">
        <v>522</v>
      </c>
      <c r="E509" t="s">
        <v>1204</v>
      </c>
      <c r="F509" t="s">
        <v>1207</v>
      </c>
      <c r="G509">
        <v>153.72</v>
      </c>
      <c r="H509">
        <v>4</v>
      </c>
      <c r="I509">
        <v>0.34</v>
      </c>
      <c r="J509">
        <v>21.2</v>
      </c>
      <c r="K509" t="s">
        <v>1216</v>
      </c>
      <c r="L509" t="s">
        <v>1220</v>
      </c>
      <c r="M509" t="s">
        <v>1225</v>
      </c>
      <c r="N509" t="s">
        <v>1236</v>
      </c>
      <c r="O509" s="3">
        <v>44658</v>
      </c>
      <c r="P509" s="3">
        <v>44664</v>
      </c>
      <c r="Q509">
        <v>2022</v>
      </c>
      <c r="R509">
        <v>2</v>
      </c>
      <c r="S509">
        <f t="shared" si="14"/>
        <v>6</v>
      </c>
    </row>
    <row r="510" spans="3:19" x14ac:dyDescent="0.25">
      <c r="C510" s="1">
        <f t="shared" si="15"/>
        <v>508</v>
      </c>
      <c r="D510" t="s">
        <v>523</v>
      </c>
      <c r="E510" t="s">
        <v>1203</v>
      </c>
      <c r="F510" t="s">
        <v>1205</v>
      </c>
      <c r="G510">
        <v>59.33</v>
      </c>
      <c r="H510">
        <v>8</v>
      </c>
      <c r="I510">
        <v>0.46</v>
      </c>
      <c r="J510">
        <v>4.5</v>
      </c>
      <c r="K510" t="s">
        <v>1216</v>
      </c>
      <c r="L510" t="s">
        <v>1220</v>
      </c>
      <c r="M510" t="s">
        <v>1229</v>
      </c>
      <c r="N510" t="s">
        <v>1234</v>
      </c>
      <c r="O510" s="3">
        <v>44589</v>
      </c>
      <c r="P510" s="3">
        <v>44596</v>
      </c>
      <c r="Q510">
        <v>2022</v>
      </c>
      <c r="R510">
        <v>5</v>
      </c>
      <c r="S510">
        <f t="shared" si="14"/>
        <v>7</v>
      </c>
    </row>
    <row r="511" spans="3:19" x14ac:dyDescent="0.25">
      <c r="C511" s="1">
        <f t="shared" si="15"/>
        <v>509</v>
      </c>
      <c r="D511" t="s">
        <v>524</v>
      </c>
      <c r="E511" t="s">
        <v>1204</v>
      </c>
      <c r="F511" t="s">
        <v>1210</v>
      </c>
      <c r="G511">
        <v>18.39</v>
      </c>
      <c r="H511">
        <v>1</v>
      </c>
      <c r="I511">
        <v>0.06</v>
      </c>
      <c r="J511">
        <v>1.56</v>
      </c>
      <c r="K511" t="s">
        <v>1216</v>
      </c>
      <c r="L511" t="s">
        <v>1219</v>
      </c>
      <c r="M511" t="s">
        <v>1231</v>
      </c>
      <c r="N511" t="s">
        <v>1236</v>
      </c>
      <c r="O511" s="3">
        <v>44598</v>
      </c>
      <c r="P511" s="3">
        <v>44606</v>
      </c>
      <c r="Q511">
        <v>2022</v>
      </c>
      <c r="R511">
        <v>3</v>
      </c>
      <c r="S511">
        <f t="shared" si="14"/>
        <v>8</v>
      </c>
    </row>
    <row r="512" spans="3:19" x14ac:dyDescent="0.25">
      <c r="C512" s="1">
        <f t="shared" si="15"/>
        <v>510</v>
      </c>
      <c r="D512" t="s">
        <v>525</v>
      </c>
      <c r="E512" t="s">
        <v>1202</v>
      </c>
      <c r="F512" t="s">
        <v>1212</v>
      </c>
      <c r="G512">
        <v>463.44</v>
      </c>
      <c r="H512">
        <v>7</v>
      </c>
      <c r="I512">
        <v>0.39</v>
      </c>
      <c r="J512">
        <v>53.37</v>
      </c>
      <c r="K512" t="s">
        <v>1217</v>
      </c>
      <c r="L512" t="s">
        <v>1220</v>
      </c>
      <c r="M512" t="s">
        <v>1226</v>
      </c>
      <c r="N512" t="s">
        <v>1235</v>
      </c>
      <c r="O512" s="3">
        <v>45353</v>
      </c>
      <c r="P512" s="3">
        <v>45358</v>
      </c>
      <c r="Q512">
        <v>2024</v>
      </c>
      <c r="R512">
        <v>10</v>
      </c>
      <c r="S512">
        <f t="shared" si="14"/>
        <v>5</v>
      </c>
    </row>
    <row r="513" spans="3:19" x14ac:dyDescent="0.25">
      <c r="C513" s="1">
        <f t="shared" si="15"/>
        <v>511</v>
      </c>
      <c r="D513" t="s">
        <v>526</v>
      </c>
      <c r="E513" t="s">
        <v>1203</v>
      </c>
      <c r="F513" t="s">
        <v>1207</v>
      </c>
      <c r="G513">
        <v>5.48</v>
      </c>
      <c r="H513">
        <v>3</v>
      </c>
      <c r="I513">
        <v>0.37</v>
      </c>
      <c r="J513">
        <v>0.53</v>
      </c>
      <c r="K513" t="s">
        <v>1216</v>
      </c>
      <c r="L513" t="s">
        <v>1220</v>
      </c>
      <c r="M513" t="s">
        <v>1233</v>
      </c>
      <c r="N513" t="s">
        <v>1235</v>
      </c>
      <c r="O513" s="3">
        <v>45627</v>
      </c>
      <c r="P513" s="3">
        <v>45636</v>
      </c>
      <c r="Q513">
        <v>2024</v>
      </c>
      <c r="R513">
        <v>2</v>
      </c>
      <c r="S513">
        <f t="shared" si="14"/>
        <v>9</v>
      </c>
    </row>
    <row r="514" spans="3:19" x14ac:dyDescent="0.25">
      <c r="C514" s="1">
        <f t="shared" si="15"/>
        <v>512</v>
      </c>
      <c r="D514" t="s">
        <v>527</v>
      </c>
      <c r="E514" t="s">
        <v>1201</v>
      </c>
      <c r="F514" t="s">
        <v>1213</v>
      </c>
      <c r="G514">
        <v>144.06</v>
      </c>
      <c r="H514">
        <v>1</v>
      </c>
      <c r="I514">
        <v>0.46</v>
      </c>
      <c r="J514">
        <v>17.84</v>
      </c>
      <c r="K514" t="s">
        <v>1216</v>
      </c>
      <c r="L514" t="s">
        <v>1220</v>
      </c>
      <c r="M514" t="s">
        <v>1226</v>
      </c>
      <c r="N514" t="s">
        <v>1235</v>
      </c>
      <c r="O514" s="3">
        <v>45059</v>
      </c>
      <c r="P514" s="3">
        <v>45061</v>
      </c>
      <c r="Q514">
        <v>2023</v>
      </c>
      <c r="R514">
        <v>10</v>
      </c>
      <c r="S514">
        <f t="shared" si="14"/>
        <v>2</v>
      </c>
    </row>
    <row r="515" spans="3:19" x14ac:dyDescent="0.25">
      <c r="C515" s="1">
        <f t="shared" si="15"/>
        <v>513</v>
      </c>
      <c r="D515" t="s">
        <v>528</v>
      </c>
      <c r="E515" t="s">
        <v>1204</v>
      </c>
      <c r="F515" t="s">
        <v>1214</v>
      </c>
      <c r="G515">
        <v>162.47</v>
      </c>
      <c r="H515">
        <v>10</v>
      </c>
      <c r="I515">
        <v>0.32</v>
      </c>
      <c r="J515">
        <v>6.55</v>
      </c>
      <c r="K515" t="s">
        <v>1217</v>
      </c>
      <c r="L515" t="s">
        <v>1219</v>
      </c>
      <c r="M515" t="s">
        <v>1229</v>
      </c>
      <c r="N515" t="s">
        <v>1234</v>
      </c>
      <c r="O515" s="3">
        <v>45460</v>
      </c>
      <c r="P515" s="3">
        <v>45462</v>
      </c>
      <c r="Q515">
        <v>2024</v>
      </c>
      <c r="R515">
        <v>11</v>
      </c>
      <c r="S515">
        <f t="shared" si="14"/>
        <v>2</v>
      </c>
    </row>
    <row r="516" spans="3:19" x14ac:dyDescent="0.25">
      <c r="C516" s="1">
        <f t="shared" si="15"/>
        <v>514</v>
      </c>
      <c r="D516" t="s">
        <v>529</v>
      </c>
      <c r="E516" t="s">
        <v>1203</v>
      </c>
      <c r="F516" t="s">
        <v>1208</v>
      </c>
      <c r="G516">
        <v>127.1</v>
      </c>
      <c r="H516">
        <v>5</v>
      </c>
      <c r="I516">
        <v>0.21</v>
      </c>
      <c r="J516">
        <v>16.32</v>
      </c>
      <c r="K516" t="s">
        <v>1217</v>
      </c>
      <c r="L516" t="s">
        <v>1221</v>
      </c>
      <c r="M516" t="s">
        <v>1225</v>
      </c>
      <c r="N516" t="s">
        <v>1236</v>
      </c>
      <c r="O516" s="3">
        <v>44996</v>
      </c>
      <c r="P516" s="3">
        <v>45001</v>
      </c>
      <c r="Q516">
        <v>2023</v>
      </c>
      <c r="R516">
        <v>4</v>
      </c>
      <c r="S516">
        <f t="shared" ref="S516:S579" si="16">P516-O516</f>
        <v>5</v>
      </c>
    </row>
    <row r="517" spans="3:19" x14ac:dyDescent="0.25">
      <c r="C517" s="1">
        <f t="shared" si="15"/>
        <v>515</v>
      </c>
      <c r="D517" t="s">
        <v>530</v>
      </c>
      <c r="E517" t="s">
        <v>1203</v>
      </c>
      <c r="F517" t="s">
        <v>1206</v>
      </c>
      <c r="G517">
        <v>476.87</v>
      </c>
      <c r="H517">
        <v>3</v>
      </c>
      <c r="I517">
        <v>0.34</v>
      </c>
      <c r="J517">
        <v>63.09</v>
      </c>
      <c r="K517" t="s">
        <v>1217</v>
      </c>
      <c r="L517" t="s">
        <v>1220</v>
      </c>
      <c r="M517" t="s">
        <v>1226</v>
      </c>
      <c r="N517" t="s">
        <v>1235</v>
      </c>
      <c r="O517" s="3">
        <v>45040</v>
      </c>
      <c r="P517" s="3">
        <v>45048</v>
      </c>
      <c r="Q517">
        <v>2023</v>
      </c>
      <c r="R517">
        <v>9</v>
      </c>
      <c r="S517">
        <f t="shared" si="16"/>
        <v>8</v>
      </c>
    </row>
    <row r="518" spans="3:19" x14ac:dyDescent="0.25">
      <c r="C518" s="1">
        <f t="shared" si="15"/>
        <v>516</v>
      </c>
      <c r="D518" t="s">
        <v>531</v>
      </c>
      <c r="E518" t="s">
        <v>1202</v>
      </c>
      <c r="F518" t="s">
        <v>1212</v>
      </c>
      <c r="G518">
        <v>79.430000000000007</v>
      </c>
      <c r="H518">
        <v>8</v>
      </c>
      <c r="I518">
        <v>0.24</v>
      </c>
      <c r="J518">
        <v>5.28</v>
      </c>
      <c r="K518" t="s">
        <v>1216</v>
      </c>
      <c r="L518" t="s">
        <v>1221</v>
      </c>
      <c r="M518" t="s">
        <v>1231</v>
      </c>
      <c r="N518" t="s">
        <v>1236</v>
      </c>
      <c r="O518" s="3">
        <v>44660</v>
      </c>
      <c r="P518" s="3">
        <v>44661</v>
      </c>
      <c r="Q518">
        <v>2022</v>
      </c>
      <c r="R518">
        <v>12</v>
      </c>
      <c r="S518">
        <f t="shared" si="16"/>
        <v>1</v>
      </c>
    </row>
    <row r="519" spans="3:19" x14ac:dyDescent="0.25">
      <c r="C519" s="1">
        <f t="shared" si="15"/>
        <v>517</v>
      </c>
      <c r="D519" t="s">
        <v>532</v>
      </c>
      <c r="E519" t="s">
        <v>1204</v>
      </c>
      <c r="F519" t="s">
        <v>1206</v>
      </c>
      <c r="G519">
        <v>167.63</v>
      </c>
      <c r="H519">
        <v>1</v>
      </c>
      <c r="I519">
        <v>0.32</v>
      </c>
      <c r="J519">
        <v>10.65</v>
      </c>
      <c r="K519" t="s">
        <v>1216</v>
      </c>
      <c r="L519" t="s">
        <v>1218</v>
      </c>
      <c r="M519" t="s">
        <v>1228</v>
      </c>
      <c r="N519" t="s">
        <v>1234</v>
      </c>
      <c r="O519" s="3">
        <v>45333</v>
      </c>
      <c r="P519" s="3">
        <v>45342</v>
      </c>
      <c r="Q519">
        <v>2024</v>
      </c>
      <c r="R519">
        <v>9</v>
      </c>
      <c r="S519">
        <f t="shared" si="16"/>
        <v>9</v>
      </c>
    </row>
    <row r="520" spans="3:19" x14ac:dyDescent="0.25">
      <c r="C520" s="1">
        <f t="shared" si="15"/>
        <v>518</v>
      </c>
      <c r="D520" t="s">
        <v>533</v>
      </c>
      <c r="E520" t="s">
        <v>1202</v>
      </c>
      <c r="F520" t="s">
        <v>1214</v>
      </c>
      <c r="G520">
        <v>475.89</v>
      </c>
      <c r="H520">
        <v>2</v>
      </c>
      <c r="I520">
        <v>0.3</v>
      </c>
      <c r="J520">
        <v>78.48</v>
      </c>
      <c r="K520" t="s">
        <v>1217</v>
      </c>
      <c r="L520" t="s">
        <v>1220</v>
      </c>
      <c r="M520" t="s">
        <v>1222</v>
      </c>
      <c r="N520" t="s">
        <v>1234</v>
      </c>
      <c r="O520" s="3">
        <v>44982</v>
      </c>
      <c r="P520" s="3">
        <v>44991</v>
      </c>
      <c r="Q520">
        <v>2023</v>
      </c>
      <c r="R520">
        <v>10</v>
      </c>
      <c r="S520">
        <f t="shared" si="16"/>
        <v>9</v>
      </c>
    </row>
    <row r="521" spans="3:19" x14ac:dyDescent="0.25">
      <c r="C521" s="1">
        <f t="shared" ref="C521:C584" si="17">C520+1</f>
        <v>519</v>
      </c>
      <c r="D521" t="s">
        <v>534</v>
      </c>
      <c r="E521" t="s">
        <v>1201</v>
      </c>
      <c r="F521" t="s">
        <v>1206</v>
      </c>
      <c r="G521">
        <v>127.27</v>
      </c>
      <c r="H521">
        <v>10</v>
      </c>
      <c r="I521">
        <v>0.22</v>
      </c>
      <c r="J521">
        <v>11.58</v>
      </c>
      <c r="K521" t="s">
        <v>1217</v>
      </c>
      <c r="L521" t="s">
        <v>1221</v>
      </c>
      <c r="M521" t="s">
        <v>1223</v>
      </c>
      <c r="N521" t="s">
        <v>1234</v>
      </c>
      <c r="O521" s="3">
        <v>44965</v>
      </c>
      <c r="P521" s="3">
        <v>44969</v>
      </c>
      <c r="Q521">
        <v>2023</v>
      </c>
      <c r="R521">
        <v>7</v>
      </c>
      <c r="S521">
        <f t="shared" si="16"/>
        <v>4</v>
      </c>
    </row>
    <row r="522" spans="3:19" x14ac:dyDescent="0.25">
      <c r="C522" s="1">
        <f t="shared" si="17"/>
        <v>520</v>
      </c>
      <c r="D522" t="s">
        <v>535</v>
      </c>
      <c r="E522" t="s">
        <v>1203</v>
      </c>
      <c r="F522" t="s">
        <v>1210</v>
      </c>
      <c r="G522">
        <v>225.14</v>
      </c>
      <c r="H522">
        <v>5</v>
      </c>
      <c r="I522">
        <v>0.26</v>
      </c>
      <c r="J522">
        <v>46</v>
      </c>
      <c r="K522" t="s">
        <v>1215</v>
      </c>
      <c r="L522" t="s">
        <v>1221</v>
      </c>
      <c r="M522" t="s">
        <v>1226</v>
      </c>
      <c r="N522" t="s">
        <v>1235</v>
      </c>
      <c r="O522" s="3">
        <v>45579</v>
      </c>
      <c r="P522" s="3">
        <v>45584</v>
      </c>
      <c r="Q522">
        <v>2024</v>
      </c>
      <c r="R522">
        <v>9</v>
      </c>
      <c r="S522">
        <f t="shared" si="16"/>
        <v>5</v>
      </c>
    </row>
    <row r="523" spans="3:19" x14ac:dyDescent="0.25">
      <c r="C523" s="1">
        <f t="shared" si="17"/>
        <v>521</v>
      </c>
      <c r="D523" t="s">
        <v>536</v>
      </c>
      <c r="E523" t="s">
        <v>1202</v>
      </c>
      <c r="F523" t="s">
        <v>1211</v>
      </c>
      <c r="G523">
        <v>419.19</v>
      </c>
      <c r="H523">
        <v>5</v>
      </c>
      <c r="I523">
        <v>0.34</v>
      </c>
      <c r="J523">
        <v>18.079999999999998</v>
      </c>
      <c r="K523" t="s">
        <v>1216</v>
      </c>
      <c r="L523" t="s">
        <v>1221</v>
      </c>
      <c r="M523" t="s">
        <v>1224</v>
      </c>
      <c r="N523" t="s">
        <v>1235</v>
      </c>
      <c r="O523" s="3">
        <v>44697</v>
      </c>
      <c r="P523" s="3">
        <v>44706</v>
      </c>
      <c r="Q523">
        <v>2022</v>
      </c>
      <c r="R523">
        <v>12</v>
      </c>
      <c r="S523">
        <f t="shared" si="16"/>
        <v>9</v>
      </c>
    </row>
    <row r="524" spans="3:19" x14ac:dyDescent="0.25">
      <c r="C524" s="1">
        <f t="shared" si="17"/>
        <v>522</v>
      </c>
      <c r="D524" t="s">
        <v>537</v>
      </c>
      <c r="E524" t="s">
        <v>1201</v>
      </c>
      <c r="F524" t="s">
        <v>1214</v>
      </c>
      <c r="G524">
        <v>22.5</v>
      </c>
      <c r="H524">
        <v>9</v>
      </c>
      <c r="I524">
        <v>0.38</v>
      </c>
      <c r="J524">
        <v>1.01</v>
      </c>
      <c r="K524" t="s">
        <v>1217</v>
      </c>
      <c r="L524" t="s">
        <v>1221</v>
      </c>
      <c r="M524" t="s">
        <v>1231</v>
      </c>
      <c r="N524" t="s">
        <v>1236</v>
      </c>
      <c r="O524" s="3">
        <v>45102</v>
      </c>
      <c r="P524" s="3">
        <v>45109</v>
      </c>
      <c r="Q524">
        <v>2023</v>
      </c>
      <c r="R524">
        <v>11</v>
      </c>
      <c r="S524">
        <f t="shared" si="16"/>
        <v>7</v>
      </c>
    </row>
    <row r="525" spans="3:19" x14ac:dyDescent="0.25">
      <c r="C525" s="1">
        <f t="shared" si="17"/>
        <v>523</v>
      </c>
      <c r="D525" t="s">
        <v>538</v>
      </c>
      <c r="E525" t="s">
        <v>1201</v>
      </c>
      <c r="F525" t="s">
        <v>1209</v>
      </c>
      <c r="G525">
        <v>17.170000000000002</v>
      </c>
      <c r="H525">
        <v>4</v>
      </c>
      <c r="I525">
        <v>0.33</v>
      </c>
      <c r="J525">
        <v>0.96</v>
      </c>
      <c r="K525" t="s">
        <v>1215</v>
      </c>
      <c r="L525" t="s">
        <v>1221</v>
      </c>
      <c r="M525" t="s">
        <v>1230</v>
      </c>
      <c r="N525" t="s">
        <v>1236</v>
      </c>
      <c r="O525" s="3">
        <v>45610</v>
      </c>
      <c r="P525" s="3">
        <v>45616</v>
      </c>
      <c r="Q525">
        <v>2024</v>
      </c>
      <c r="R525">
        <v>8</v>
      </c>
      <c r="S525">
        <f t="shared" si="16"/>
        <v>6</v>
      </c>
    </row>
    <row r="526" spans="3:19" x14ac:dyDescent="0.25">
      <c r="C526" s="1">
        <f t="shared" si="17"/>
        <v>524</v>
      </c>
      <c r="D526" t="s">
        <v>539</v>
      </c>
      <c r="E526" t="s">
        <v>1202</v>
      </c>
      <c r="F526" t="s">
        <v>1208</v>
      </c>
      <c r="G526">
        <v>54.78</v>
      </c>
      <c r="H526">
        <v>10</v>
      </c>
      <c r="I526">
        <v>0.39</v>
      </c>
      <c r="J526">
        <v>2.06</v>
      </c>
      <c r="K526" t="s">
        <v>1217</v>
      </c>
      <c r="L526" t="s">
        <v>1219</v>
      </c>
      <c r="M526" t="s">
        <v>1224</v>
      </c>
      <c r="N526" t="s">
        <v>1235</v>
      </c>
      <c r="O526" s="3">
        <v>45266</v>
      </c>
      <c r="P526" s="3">
        <v>45267</v>
      </c>
      <c r="Q526">
        <v>2023</v>
      </c>
      <c r="R526">
        <v>2</v>
      </c>
      <c r="S526">
        <f t="shared" si="16"/>
        <v>1</v>
      </c>
    </row>
    <row r="527" spans="3:19" x14ac:dyDescent="0.25">
      <c r="C527" s="1">
        <f t="shared" si="17"/>
        <v>525</v>
      </c>
      <c r="D527" t="s">
        <v>540</v>
      </c>
      <c r="E527" t="s">
        <v>1202</v>
      </c>
      <c r="F527" t="s">
        <v>1209</v>
      </c>
      <c r="G527">
        <v>364.51</v>
      </c>
      <c r="H527">
        <v>1</v>
      </c>
      <c r="I527">
        <v>0.09</v>
      </c>
      <c r="J527">
        <v>74.099999999999994</v>
      </c>
      <c r="K527" t="s">
        <v>1215</v>
      </c>
      <c r="L527" t="s">
        <v>1220</v>
      </c>
      <c r="M527" t="s">
        <v>1224</v>
      </c>
      <c r="N527" t="s">
        <v>1235</v>
      </c>
      <c r="O527" s="3">
        <v>44871</v>
      </c>
      <c r="P527" s="3">
        <v>44873</v>
      </c>
      <c r="Q527">
        <v>2022</v>
      </c>
      <c r="R527">
        <v>5</v>
      </c>
      <c r="S527">
        <f t="shared" si="16"/>
        <v>2</v>
      </c>
    </row>
    <row r="528" spans="3:19" x14ac:dyDescent="0.25">
      <c r="C528" s="1">
        <f t="shared" si="17"/>
        <v>526</v>
      </c>
      <c r="D528" t="s">
        <v>541</v>
      </c>
      <c r="E528" t="s">
        <v>1203</v>
      </c>
      <c r="F528" t="s">
        <v>1206</v>
      </c>
      <c r="G528">
        <v>430.67</v>
      </c>
      <c r="H528">
        <v>8</v>
      </c>
      <c r="I528">
        <v>0.35</v>
      </c>
      <c r="J528">
        <v>47.2</v>
      </c>
      <c r="K528" t="s">
        <v>1217</v>
      </c>
      <c r="L528" t="s">
        <v>1218</v>
      </c>
      <c r="M528" t="s">
        <v>1222</v>
      </c>
      <c r="N528" t="s">
        <v>1234</v>
      </c>
      <c r="O528" s="3">
        <v>45318</v>
      </c>
      <c r="P528" s="3">
        <v>45327</v>
      </c>
      <c r="Q528">
        <v>2024</v>
      </c>
      <c r="R528">
        <v>3</v>
      </c>
      <c r="S528">
        <f t="shared" si="16"/>
        <v>9</v>
      </c>
    </row>
    <row r="529" spans="3:19" x14ac:dyDescent="0.25">
      <c r="C529" s="1">
        <f t="shared" si="17"/>
        <v>527</v>
      </c>
      <c r="D529" t="s">
        <v>542</v>
      </c>
      <c r="E529" t="s">
        <v>1202</v>
      </c>
      <c r="F529" t="s">
        <v>1210</v>
      </c>
      <c r="G529">
        <v>475.62</v>
      </c>
      <c r="H529">
        <v>8</v>
      </c>
      <c r="I529">
        <v>0.38</v>
      </c>
      <c r="J529">
        <v>58.06</v>
      </c>
      <c r="K529" t="s">
        <v>1217</v>
      </c>
      <c r="L529" t="s">
        <v>1220</v>
      </c>
      <c r="M529" t="s">
        <v>1230</v>
      </c>
      <c r="N529" t="s">
        <v>1236</v>
      </c>
      <c r="O529" s="3">
        <v>45252</v>
      </c>
      <c r="P529" s="3">
        <v>45257</v>
      </c>
      <c r="Q529">
        <v>2023</v>
      </c>
      <c r="R529">
        <v>10</v>
      </c>
      <c r="S529">
        <f t="shared" si="16"/>
        <v>5</v>
      </c>
    </row>
    <row r="530" spans="3:19" x14ac:dyDescent="0.25">
      <c r="C530" s="1">
        <f t="shared" si="17"/>
        <v>528</v>
      </c>
      <c r="D530" t="s">
        <v>543</v>
      </c>
      <c r="E530" t="s">
        <v>1202</v>
      </c>
      <c r="F530" t="s">
        <v>1213</v>
      </c>
      <c r="G530">
        <v>358.36</v>
      </c>
      <c r="H530">
        <v>2</v>
      </c>
      <c r="I530">
        <v>0.02</v>
      </c>
      <c r="J530">
        <v>57.59</v>
      </c>
      <c r="K530" t="s">
        <v>1216</v>
      </c>
      <c r="L530" t="s">
        <v>1218</v>
      </c>
      <c r="M530" t="s">
        <v>1228</v>
      </c>
      <c r="N530" t="s">
        <v>1234</v>
      </c>
      <c r="O530" s="3">
        <v>45622</v>
      </c>
      <c r="P530" s="3">
        <v>45624</v>
      </c>
      <c r="Q530">
        <v>2024</v>
      </c>
      <c r="R530">
        <v>10</v>
      </c>
      <c r="S530">
        <f t="shared" si="16"/>
        <v>2</v>
      </c>
    </row>
    <row r="531" spans="3:19" x14ac:dyDescent="0.25">
      <c r="C531" s="1">
        <f t="shared" si="17"/>
        <v>529</v>
      </c>
      <c r="D531" t="s">
        <v>544</v>
      </c>
      <c r="E531" t="s">
        <v>1203</v>
      </c>
      <c r="F531" t="s">
        <v>1214</v>
      </c>
      <c r="G531">
        <v>112.35</v>
      </c>
      <c r="H531">
        <v>6</v>
      </c>
      <c r="I531">
        <v>0.43</v>
      </c>
      <c r="J531">
        <v>14.01</v>
      </c>
      <c r="K531" t="s">
        <v>1215</v>
      </c>
      <c r="L531" t="s">
        <v>1221</v>
      </c>
      <c r="M531" t="s">
        <v>1226</v>
      </c>
      <c r="N531" t="s">
        <v>1235</v>
      </c>
      <c r="O531" s="3">
        <v>45585</v>
      </c>
      <c r="P531" s="3">
        <v>45591</v>
      </c>
      <c r="Q531">
        <v>2024</v>
      </c>
      <c r="R531">
        <v>10</v>
      </c>
      <c r="S531">
        <f t="shared" si="16"/>
        <v>6</v>
      </c>
    </row>
    <row r="532" spans="3:19" x14ac:dyDescent="0.25">
      <c r="C532" s="1">
        <f t="shared" si="17"/>
        <v>530</v>
      </c>
      <c r="D532" t="s">
        <v>545</v>
      </c>
      <c r="E532" t="s">
        <v>1201</v>
      </c>
      <c r="F532" t="s">
        <v>1212</v>
      </c>
      <c r="G532">
        <v>53.64</v>
      </c>
      <c r="H532">
        <v>4</v>
      </c>
      <c r="I532">
        <v>0.13</v>
      </c>
      <c r="J532">
        <v>10.74</v>
      </c>
      <c r="K532" t="s">
        <v>1216</v>
      </c>
      <c r="L532" t="s">
        <v>1221</v>
      </c>
      <c r="M532" t="s">
        <v>1232</v>
      </c>
      <c r="N532" t="s">
        <v>1235</v>
      </c>
      <c r="O532" s="3">
        <v>44795</v>
      </c>
      <c r="P532" s="3">
        <v>44797</v>
      </c>
      <c r="Q532">
        <v>2022</v>
      </c>
      <c r="R532">
        <v>6</v>
      </c>
      <c r="S532">
        <f t="shared" si="16"/>
        <v>2</v>
      </c>
    </row>
    <row r="533" spans="3:19" x14ac:dyDescent="0.25">
      <c r="C533" s="1">
        <f t="shared" si="17"/>
        <v>531</v>
      </c>
      <c r="D533" t="s">
        <v>546</v>
      </c>
      <c r="E533" t="s">
        <v>1204</v>
      </c>
      <c r="F533" t="s">
        <v>1207</v>
      </c>
      <c r="G533">
        <v>434.98</v>
      </c>
      <c r="H533">
        <v>1</v>
      </c>
      <c r="I533">
        <v>0.06</v>
      </c>
      <c r="J533">
        <v>98.33</v>
      </c>
      <c r="K533" t="s">
        <v>1215</v>
      </c>
      <c r="L533" t="s">
        <v>1218</v>
      </c>
      <c r="M533" t="s">
        <v>1222</v>
      </c>
      <c r="N533" t="s">
        <v>1234</v>
      </c>
      <c r="O533" s="3">
        <v>45629</v>
      </c>
      <c r="P533" s="3">
        <v>45631</v>
      </c>
      <c r="Q533">
        <v>2024</v>
      </c>
      <c r="R533">
        <v>5</v>
      </c>
      <c r="S533">
        <f t="shared" si="16"/>
        <v>2</v>
      </c>
    </row>
    <row r="534" spans="3:19" x14ac:dyDescent="0.25">
      <c r="C534" s="1">
        <f t="shared" si="17"/>
        <v>532</v>
      </c>
      <c r="D534" t="s">
        <v>547</v>
      </c>
      <c r="E534" t="s">
        <v>1202</v>
      </c>
      <c r="F534" t="s">
        <v>1212</v>
      </c>
      <c r="G534">
        <v>250.69</v>
      </c>
      <c r="H534">
        <v>2</v>
      </c>
      <c r="I534">
        <v>0.1</v>
      </c>
      <c r="J534">
        <v>20.21</v>
      </c>
      <c r="K534" t="s">
        <v>1215</v>
      </c>
      <c r="L534" t="s">
        <v>1219</v>
      </c>
      <c r="M534" t="s">
        <v>1229</v>
      </c>
      <c r="N534" t="s">
        <v>1234</v>
      </c>
      <c r="O534" s="3">
        <v>45031</v>
      </c>
      <c r="P534" s="3">
        <v>45040</v>
      </c>
      <c r="Q534">
        <v>2023</v>
      </c>
      <c r="R534">
        <v>12</v>
      </c>
      <c r="S534">
        <f t="shared" si="16"/>
        <v>9</v>
      </c>
    </row>
    <row r="535" spans="3:19" x14ac:dyDescent="0.25">
      <c r="C535" s="1">
        <f t="shared" si="17"/>
        <v>533</v>
      </c>
      <c r="D535" t="s">
        <v>548</v>
      </c>
      <c r="E535" t="s">
        <v>1201</v>
      </c>
      <c r="F535" t="s">
        <v>1209</v>
      </c>
      <c r="G535">
        <v>315.08</v>
      </c>
      <c r="H535">
        <v>1</v>
      </c>
      <c r="I535">
        <v>0.25</v>
      </c>
      <c r="J535">
        <v>20.13</v>
      </c>
      <c r="K535" t="s">
        <v>1215</v>
      </c>
      <c r="L535" t="s">
        <v>1218</v>
      </c>
      <c r="M535" t="s">
        <v>1225</v>
      </c>
      <c r="N535" t="s">
        <v>1236</v>
      </c>
      <c r="O535" s="3">
        <v>45277</v>
      </c>
      <c r="P535" s="3">
        <v>45281</v>
      </c>
      <c r="Q535">
        <v>2023</v>
      </c>
      <c r="R535">
        <v>1</v>
      </c>
      <c r="S535">
        <f t="shared" si="16"/>
        <v>4</v>
      </c>
    </row>
    <row r="536" spans="3:19" x14ac:dyDescent="0.25">
      <c r="C536" s="1">
        <f t="shared" si="17"/>
        <v>534</v>
      </c>
      <c r="D536" t="s">
        <v>549</v>
      </c>
      <c r="E536" t="s">
        <v>1204</v>
      </c>
      <c r="F536" t="s">
        <v>1207</v>
      </c>
      <c r="G536">
        <v>151.47</v>
      </c>
      <c r="H536">
        <v>4</v>
      </c>
      <c r="I536">
        <v>0.3</v>
      </c>
      <c r="J536">
        <v>18.66</v>
      </c>
      <c r="K536" t="s">
        <v>1215</v>
      </c>
      <c r="L536" t="s">
        <v>1220</v>
      </c>
      <c r="M536" t="s">
        <v>1228</v>
      </c>
      <c r="N536" t="s">
        <v>1234</v>
      </c>
      <c r="O536" s="3">
        <v>45010</v>
      </c>
      <c r="P536" s="3">
        <v>45016</v>
      </c>
      <c r="Q536">
        <v>2023</v>
      </c>
      <c r="R536">
        <v>6</v>
      </c>
      <c r="S536">
        <f t="shared" si="16"/>
        <v>6</v>
      </c>
    </row>
    <row r="537" spans="3:19" x14ac:dyDescent="0.25">
      <c r="C537" s="1">
        <f t="shared" si="17"/>
        <v>535</v>
      </c>
      <c r="D537" t="s">
        <v>550</v>
      </c>
      <c r="E537" t="s">
        <v>1204</v>
      </c>
      <c r="F537" t="s">
        <v>1207</v>
      </c>
      <c r="G537">
        <v>282.38</v>
      </c>
      <c r="H537">
        <v>1</v>
      </c>
      <c r="I537">
        <v>0.39</v>
      </c>
      <c r="J537">
        <v>50.05</v>
      </c>
      <c r="K537" t="s">
        <v>1215</v>
      </c>
      <c r="L537" t="s">
        <v>1219</v>
      </c>
      <c r="M537" t="s">
        <v>1228</v>
      </c>
      <c r="N537" t="s">
        <v>1234</v>
      </c>
      <c r="O537" s="3">
        <v>45586</v>
      </c>
      <c r="P537" s="3">
        <v>45590</v>
      </c>
      <c r="Q537">
        <v>2024</v>
      </c>
      <c r="R537">
        <v>6</v>
      </c>
      <c r="S537">
        <f t="shared" si="16"/>
        <v>4</v>
      </c>
    </row>
    <row r="538" spans="3:19" x14ac:dyDescent="0.25">
      <c r="C538" s="1">
        <f t="shared" si="17"/>
        <v>536</v>
      </c>
      <c r="D538" t="s">
        <v>551</v>
      </c>
      <c r="E538" t="s">
        <v>1203</v>
      </c>
      <c r="F538" t="s">
        <v>1206</v>
      </c>
      <c r="G538">
        <v>483.36</v>
      </c>
      <c r="H538">
        <v>9</v>
      </c>
      <c r="I538">
        <v>0.19</v>
      </c>
      <c r="J538">
        <v>66.069999999999993</v>
      </c>
      <c r="K538" t="s">
        <v>1217</v>
      </c>
      <c r="L538" t="s">
        <v>1218</v>
      </c>
      <c r="M538" t="s">
        <v>1227</v>
      </c>
      <c r="N538" t="s">
        <v>1236</v>
      </c>
      <c r="O538" s="3">
        <v>44827</v>
      </c>
      <c r="P538" s="3">
        <v>44837</v>
      </c>
      <c r="Q538">
        <v>2022</v>
      </c>
      <c r="R538">
        <v>11</v>
      </c>
      <c r="S538">
        <f t="shared" si="16"/>
        <v>10</v>
      </c>
    </row>
    <row r="539" spans="3:19" x14ac:dyDescent="0.25">
      <c r="C539" s="1">
        <f t="shared" si="17"/>
        <v>537</v>
      </c>
      <c r="D539" t="s">
        <v>552</v>
      </c>
      <c r="E539" t="s">
        <v>1201</v>
      </c>
      <c r="F539" t="s">
        <v>1212</v>
      </c>
      <c r="G539">
        <v>105.01</v>
      </c>
      <c r="H539">
        <v>8</v>
      </c>
      <c r="I539">
        <v>0.08</v>
      </c>
      <c r="J539">
        <v>12.48</v>
      </c>
      <c r="K539" t="s">
        <v>1215</v>
      </c>
      <c r="L539" t="s">
        <v>1220</v>
      </c>
      <c r="M539" t="s">
        <v>1224</v>
      </c>
      <c r="N539" t="s">
        <v>1235</v>
      </c>
      <c r="O539" s="3">
        <v>44738</v>
      </c>
      <c r="P539" s="3">
        <v>44745</v>
      </c>
      <c r="Q539">
        <v>2022</v>
      </c>
      <c r="R539">
        <v>2</v>
      </c>
      <c r="S539">
        <f t="shared" si="16"/>
        <v>7</v>
      </c>
    </row>
    <row r="540" spans="3:19" x14ac:dyDescent="0.25">
      <c r="C540" s="1">
        <f t="shared" si="17"/>
        <v>538</v>
      </c>
      <c r="D540" t="s">
        <v>553</v>
      </c>
      <c r="E540" t="s">
        <v>1201</v>
      </c>
      <c r="F540" t="s">
        <v>1208</v>
      </c>
      <c r="G540">
        <v>251.71</v>
      </c>
      <c r="H540">
        <v>8</v>
      </c>
      <c r="I540">
        <v>0.27</v>
      </c>
      <c r="J540">
        <v>10.48</v>
      </c>
      <c r="K540" t="s">
        <v>1215</v>
      </c>
      <c r="L540" t="s">
        <v>1221</v>
      </c>
      <c r="M540" t="s">
        <v>1229</v>
      </c>
      <c r="N540" t="s">
        <v>1234</v>
      </c>
      <c r="O540" s="3">
        <v>44995</v>
      </c>
      <c r="P540" s="3">
        <v>45001</v>
      </c>
      <c r="Q540">
        <v>2023</v>
      </c>
      <c r="R540">
        <v>12</v>
      </c>
      <c r="S540">
        <f t="shared" si="16"/>
        <v>6</v>
      </c>
    </row>
    <row r="541" spans="3:19" x14ac:dyDescent="0.25">
      <c r="C541" s="1">
        <f t="shared" si="17"/>
        <v>539</v>
      </c>
      <c r="D541" t="s">
        <v>554</v>
      </c>
      <c r="E541" t="s">
        <v>1203</v>
      </c>
      <c r="F541" t="s">
        <v>1206</v>
      </c>
      <c r="G541">
        <v>155.28</v>
      </c>
      <c r="H541">
        <v>6</v>
      </c>
      <c r="I541">
        <v>0.43</v>
      </c>
      <c r="J541">
        <v>18.940000000000001</v>
      </c>
      <c r="K541" t="s">
        <v>1215</v>
      </c>
      <c r="L541" t="s">
        <v>1218</v>
      </c>
      <c r="M541" t="s">
        <v>1225</v>
      </c>
      <c r="N541" t="s">
        <v>1236</v>
      </c>
      <c r="O541" s="3">
        <v>45496</v>
      </c>
      <c r="P541" s="3">
        <v>45503</v>
      </c>
      <c r="Q541">
        <v>2024</v>
      </c>
      <c r="R541">
        <v>11</v>
      </c>
      <c r="S541">
        <f t="shared" si="16"/>
        <v>7</v>
      </c>
    </row>
    <row r="542" spans="3:19" x14ac:dyDescent="0.25">
      <c r="C542" s="1">
        <f t="shared" si="17"/>
        <v>540</v>
      </c>
      <c r="D542" t="s">
        <v>555</v>
      </c>
      <c r="E542" t="s">
        <v>1203</v>
      </c>
      <c r="F542" t="s">
        <v>1207</v>
      </c>
      <c r="G542">
        <v>79.790000000000006</v>
      </c>
      <c r="H542">
        <v>8</v>
      </c>
      <c r="I542">
        <v>0.19</v>
      </c>
      <c r="J542">
        <v>4.7699999999999996</v>
      </c>
      <c r="K542" t="s">
        <v>1215</v>
      </c>
      <c r="L542" t="s">
        <v>1219</v>
      </c>
      <c r="M542" t="s">
        <v>1233</v>
      </c>
      <c r="N542" t="s">
        <v>1235</v>
      </c>
      <c r="O542" s="3">
        <v>45081</v>
      </c>
      <c r="P542" s="3">
        <v>45082</v>
      </c>
      <c r="Q542">
        <v>2023</v>
      </c>
      <c r="R542">
        <v>10</v>
      </c>
      <c r="S542">
        <f t="shared" si="16"/>
        <v>1</v>
      </c>
    </row>
    <row r="543" spans="3:19" x14ac:dyDescent="0.25">
      <c r="C543" s="1">
        <f t="shared" si="17"/>
        <v>541</v>
      </c>
      <c r="D543" t="s">
        <v>556</v>
      </c>
      <c r="E543" t="s">
        <v>1204</v>
      </c>
      <c r="F543" t="s">
        <v>1213</v>
      </c>
      <c r="G543">
        <v>293.58999999999997</v>
      </c>
      <c r="H543">
        <v>9</v>
      </c>
      <c r="I543">
        <v>0.25</v>
      </c>
      <c r="J543">
        <v>26.16</v>
      </c>
      <c r="K543" t="s">
        <v>1217</v>
      </c>
      <c r="L543" t="s">
        <v>1221</v>
      </c>
      <c r="M543" t="s">
        <v>1225</v>
      </c>
      <c r="N543" t="s">
        <v>1236</v>
      </c>
      <c r="O543" s="3">
        <v>45607</v>
      </c>
      <c r="P543" s="3">
        <v>45615</v>
      </c>
      <c r="Q543">
        <v>2024</v>
      </c>
      <c r="R543">
        <v>11</v>
      </c>
      <c r="S543">
        <f t="shared" si="16"/>
        <v>8</v>
      </c>
    </row>
    <row r="544" spans="3:19" x14ac:dyDescent="0.25">
      <c r="C544" s="1">
        <f t="shared" si="17"/>
        <v>542</v>
      </c>
      <c r="D544" t="s">
        <v>557</v>
      </c>
      <c r="E544" t="s">
        <v>1204</v>
      </c>
      <c r="F544" t="s">
        <v>1208</v>
      </c>
      <c r="G544">
        <v>25.46</v>
      </c>
      <c r="H544">
        <v>10</v>
      </c>
      <c r="I544">
        <v>0.25</v>
      </c>
      <c r="J544">
        <v>4.7300000000000004</v>
      </c>
      <c r="K544" t="s">
        <v>1217</v>
      </c>
      <c r="L544" t="s">
        <v>1219</v>
      </c>
      <c r="M544" t="s">
        <v>1222</v>
      </c>
      <c r="N544" t="s">
        <v>1234</v>
      </c>
      <c r="O544" s="3">
        <v>44887</v>
      </c>
      <c r="P544" s="3">
        <v>44892</v>
      </c>
      <c r="Q544">
        <v>2022</v>
      </c>
      <c r="R544">
        <v>12</v>
      </c>
      <c r="S544">
        <f t="shared" si="16"/>
        <v>5</v>
      </c>
    </row>
    <row r="545" spans="3:19" x14ac:dyDescent="0.25">
      <c r="C545" s="1">
        <f t="shared" si="17"/>
        <v>543</v>
      </c>
      <c r="D545" t="s">
        <v>558</v>
      </c>
      <c r="E545" t="s">
        <v>1203</v>
      </c>
      <c r="F545" t="s">
        <v>1206</v>
      </c>
      <c r="G545">
        <v>174.7</v>
      </c>
      <c r="H545">
        <v>3</v>
      </c>
      <c r="I545">
        <v>0.19</v>
      </c>
      <c r="J545">
        <v>8.6199999999999992</v>
      </c>
      <c r="K545" t="s">
        <v>1215</v>
      </c>
      <c r="L545" t="s">
        <v>1221</v>
      </c>
      <c r="M545" t="s">
        <v>1227</v>
      </c>
      <c r="N545" t="s">
        <v>1236</v>
      </c>
      <c r="O545" s="3">
        <v>45435</v>
      </c>
      <c r="P545" s="3">
        <v>45440</v>
      </c>
      <c r="Q545">
        <v>2024</v>
      </c>
      <c r="R545">
        <v>11</v>
      </c>
      <c r="S545">
        <f t="shared" si="16"/>
        <v>5</v>
      </c>
    </row>
    <row r="546" spans="3:19" x14ac:dyDescent="0.25">
      <c r="C546" s="1">
        <f t="shared" si="17"/>
        <v>544</v>
      </c>
      <c r="D546" t="s">
        <v>559</v>
      </c>
      <c r="E546" t="s">
        <v>1202</v>
      </c>
      <c r="F546" t="s">
        <v>1206</v>
      </c>
      <c r="G546">
        <v>221.52</v>
      </c>
      <c r="H546">
        <v>7</v>
      </c>
      <c r="I546">
        <v>0.18</v>
      </c>
      <c r="J546">
        <v>23.74</v>
      </c>
      <c r="K546" t="s">
        <v>1216</v>
      </c>
      <c r="L546" t="s">
        <v>1220</v>
      </c>
      <c r="M546" t="s">
        <v>1233</v>
      </c>
      <c r="N546" t="s">
        <v>1235</v>
      </c>
      <c r="O546" s="3">
        <v>44644</v>
      </c>
      <c r="P546" s="3">
        <v>44647</v>
      </c>
      <c r="Q546">
        <v>2022</v>
      </c>
      <c r="R546">
        <v>2</v>
      </c>
      <c r="S546">
        <f t="shared" si="16"/>
        <v>3</v>
      </c>
    </row>
    <row r="547" spans="3:19" x14ac:dyDescent="0.25">
      <c r="C547" s="1">
        <f t="shared" si="17"/>
        <v>545</v>
      </c>
      <c r="D547" t="s">
        <v>560</v>
      </c>
      <c r="E547" t="s">
        <v>1203</v>
      </c>
      <c r="F547" t="s">
        <v>1212</v>
      </c>
      <c r="G547">
        <v>147.1</v>
      </c>
      <c r="H547">
        <v>7</v>
      </c>
      <c r="I547">
        <v>0.06</v>
      </c>
      <c r="J547">
        <v>33</v>
      </c>
      <c r="K547" t="s">
        <v>1216</v>
      </c>
      <c r="L547" t="s">
        <v>1219</v>
      </c>
      <c r="M547" t="s">
        <v>1227</v>
      </c>
      <c r="N547" t="s">
        <v>1236</v>
      </c>
      <c r="O547" s="3">
        <v>45366</v>
      </c>
      <c r="P547" s="3">
        <v>45375</v>
      </c>
      <c r="Q547">
        <v>2024</v>
      </c>
      <c r="R547">
        <v>3</v>
      </c>
      <c r="S547">
        <f t="shared" si="16"/>
        <v>9</v>
      </c>
    </row>
    <row r="548" spans="3:19" x14ac:dyDescent="0.25">
      <c r="C548" s="1">
        <f t="shared" si="17"/>
        <v>546</v>
      </c>
      <c r="D548" t="s">
        <v>561</v>
      </c>
      <c r="E548" t="s">
        <v>1203</v>
      </c>
      <c r="F548" t="s">
        <v>1214</v>
      </c>
      <c r="G548">
        <v>403.59</v>
      </c>
      <c r="H548">
        <v>8</v>
      </c>
      <c r="I548">
        <v>0.41</v>
      </c>
      <c r="J548">
        <v>29.83</v>
      </c>
      <c r="K548" t="s">
        <v>1216</v>
      </c>
      <c r="L548" t="s">
        <v>1219</v>
      </c>
      <c r="M548" t="s">
        <v>1233</v>
      </c>
      <c r="N548" t="s">
        <v>1235</v>
      </c>
      <c r="O548" s="3">
        <v>44579</v>
      </c>
      <c r="P548" s="3">
        <v>44581</v>
      </c>
      <c r="Q548">
        <v>2022</v>
      </c>
      <c r="R548">
        <v>5</v>
      </c>
      <c r="S548">
        <f t="shared" si="16"/>
        <v>2</v>
      </c>
    </row>
    <row r="549" spans="3:19" x14ac:dyDescent="0.25">
      <c r="C549" s="1">
        <f t="shared" si="17"/>
        <v>547</v>
      </c>
      <c r="D549" t="s">
        <v>562</v>
      </c>
      <c r="E549" t="s">
        <v>1203</v>
      </c>
      <c r="F549" t="s">
        <v>1210</v>
      </c>
      <c r="G549">
        <v>401.65</v>
      </c>
      <c r="H549">
        <v>2</v>
      </c>
      <c r="I549">
        <v>0.4</v>
      </c>
      <c r="J549">
        <v>13.79</v>
      </c>
      <c r="K549" t="s">
        <v>1216</v>
      </c>
      <c r="L549" t="s">
        <v>1219</v>
      </c>
      <c r="M549" t="s">
        <v>1231</v>
      </c>
      <c r="N549" t="s">
        <v>1236</v>
      </c>
      <c r="O549" s="3">
        <v>45036</v>
      </c>
      <c r="P549" s="3">
        <v>45042</v>
      </c>
      <c r="Q549">
        <v>2023</v>
      </c>
      <c r="R549">
        <v>4</v>
      </c>
      <c r="S549">
        <f t="shared" si="16"/>
        <v>6</v>
      </c>
    </row>
    <row r="550" spans="3:19" x14ac:dyDescent="0.25">
      <c r="C550" s="1">
        <f t="shared" si="17"/>
        <v>548</v>
      </c>
      <c r="D550" t="s">
        <v>563</v>
      </c>
      <c r="E550" t="s">
        <v>1202</v>
      </c>
      <c r="F550" t="s">
        <v>1213</v>
      </c>
      <c r="G550">
        <v>224.24</v>
      </c>
      <c r="H550">
        <v>9</v>
      </c>
      <c r="I550">
        <v>0.06</v>
      </c>
      <c r="J550">
        <v>23.85</v>
      </c>
      <c r="K550" t="s">
        <v>1216</v>
      </c>
      <c r="L550" t="s">
        <v>1221</v>
      </c>
      <c r="M550" t="s">
        <v>1224</v>
      </c>
      <c r="N550" t="s">
        <v>1235</v>
      </c>
      <c r="O550" s="3">
        <v>44789</v>
      </c>
      <c r="P550" s="3">
        <v>44798</v>
      </c>
      <c r="Q550">
        <v>2022</v>
      </c>
      <c r="R550">
        <v>4</v>
      </c>
      <c r="S550">
        <f t="shared" si="16"/>
        <v>9</v>
      </c>
    </row>
    <row r="551" spans="3:19" x14ac:dyDescent="0.25">
      <c r="C551" s="1">
        <f t="shared" si="17"/>
        <v>549</v>
      </c>
      <c r="D551" t="s">
        <v>564</v>
      </c>
      <c r="E551" t="s">
        <v>1203</v>
      </c>
      <c r="F551" t="s">
        <v>1211</v>
      </c>
      <c r="G551">
        <v>45.68</v>
      </c>
      <c r="H551">
        <v>6</v>
      </c>
      <c r="I551">
        <v>0.32</v>
      </c>
      <c r="J551">
        <v>6.83</v>
      </c>
      <c r="K551" t="s">
        <v>1217</v>
      </c>
      <c r="L551" t="s">
        <v>1220</v>
      </c>
      <c r="M551" t="s">
        <v>1226</v>
      </c>
      <c r="N551" t="s">
        <v>1235</v>
      </c>
      <c r="O551" s="3">
        <v>45177</v>
      </c>
      <c r="P551" s="3">
        <v>45181</v>
      </c>
      <c r="Q551">
        <v>2023</v>
      </c>
      <c r="R551">
        <v>2</v>
      </c>
      <c r="S551">
        <f t="shared" si="16"/>
        <v>4</v>
      </c>
    </row>
    <row r="552" spans="3:19" x14ac:dyDescent="0.25">
      <c r="C552" s="1">
        <f t="shared" si="17"/>
        <v>550</v>
      </c>
      <c r="D552" t="s">
        <v>565</v>
      </c>
      <c r="E552" t="s">
        <v>1203</v>
      </c>
      <c r="F552" t="s">
        <v>1214</v>
      </c>
      <c r="G552">
        <v>445.86</v>
      </c>
      <c r="H552">
        <v>6</v>
      </c>
      <c r="I552">
        <v>0.27</v>
      </c>
      <c r="J552">
        <v>77.62</v>
      </c>
      <c r="K552" t="s">
        <v>1215</v>
      </c>
      <c r="L552" t="s">
        <v>1220</v>
      </c>
      <c r="M552" t="s">
        <v>1226</v>
      </c>
      <c r="N552" t="s">
        <v>1235</v>
      </c>
      <c r="O552" s="3">
        <v>45185</v>
      </c>
      <c r="P552" s="3">
        <v>45194</v>
      </c>
      <c r="Q552">
        <v>2023</v>
      </c>
      <c r="R552">
        <v>8</v>
      </c>
      <c r="S552">
        <f t="shared" si="16"/>
        <v>9</v>
      </c>
    </row>
    <row r="553" spans="3:19" x14ac:dyDescent="0.25">
      <c r="C553" s="1">
        <f t="shared" si="17"/>
        <v>551</v>
      </c>
      <c r="D553" t="s">
        <v>566</v>
      </c>
      <c r="E553" t="s">
        <v>1203</v>
      </c>
      <c r="F553" t="s">
        <v>1205</v>
      </c>
      <c r="G553">
        <v>488.47</v>
      </c>
      <c r="H553">
        <v>9</v>
      </c>
      <c r="I553">
        <v>0.28000000000000003</v>
      </c>
      <c r="J553">
        <v>71.099999999999994</v>
      </c>
      <c r="K553" t="s">
        <v>1216</v>
      </c>
      <c r="L553" t="s">
        <v>1218</v>
      </c>
      <c r="M553" t="s">
        <v>1228</v>
      </c>
      <c r="N553" t="s">
        <v>1234</v>
      </c>
      <c r="O553" s="3">
        <v>44805</v>
      </c>
      <c r="P553" s="3">
        <v>44813</v>
      </c>
      <c r="Q553">
        <v>2022</v>
      </c>
      <c r="R553">
        <v>12</v>
      </c>
      <c r="S553">
        <f t="shared" si="16"/>
        <v>8</v>
      </c>
    </row>
    <row r="554" spans="3:19" x14ac:dyDescent="0.25">
      <c r="C554" s="1">
        <f t="shared" si="17"/>
        <v>552</v>
      </c>
      <c r="D554" t="s">
        <v>567</v>
      </c>
      <c r="E554" t="s">
        <v>1201</v>
      </c>
      <c r="F554" t="s">
        <v>1206</v>
      </c>
      <c r="G554">
        <v>339.69</v>
      </c>
      <c r="H554">
        <v>2</v>
      </c>
      <c r="I554">
        <v>0.2</v>
      </c>
      <c r="J554">
        <v>76.3</v>
      </c>
      <c r="K554" t="s">
        <v>1215</v>
      </c>
      <c r="L554" t="s">
        <v>1221</v>
      </c>
      <c r="M554" t="s">
        <v>1227</v>
      </c>
      <c r="N554" t="s">
        <v>1236</v>
      </c>
      <c r="O554" s="3">
        <v>45328</v>
      </c>
      <c r="P554" s="3">
        <v>45329</v>
      </c>
      <c r="Q554">
        <v>2024</v>
      </c>
      <c r="R554">
        <v>9</v>
      </c>
      <c r="S554">
        <f t="shared" si="16"/>
        <v>1</v>
      </c>
    </row>
    <row r="555" spans="3:19" x14ac:dyDescent="0.25">
      <c r="C555" s="1">
        <f t="shared" si="17"/>
        <v>553</v>
      </c>
      <c r="D555" t="s">
        <v>568</v>
      </c>
      <c r="E555" t="s">
        <v>1204</v>
      </c>
      <c r="F555" t="s">
        <v>1206</v>
      </c>
      <c r="G555">
        <v>407.77</v>
      </c>
      <c r="H555">
        <v>2</v>
      </c>
      <c r="I555">
        <v>0.46</v>
      </c>
      <c r="J555">
        <v>44.33</v>
      </c>
      <c r="K555" t="s">
        <v>1217</v>
      </c>
      <c r="L555" t="s">
        <v>1219</v>
      </c>
      <c r="M555" t="s">
        <v>1222</v>
      </c>
      <c r="N555" t="s">
        <v>1234</v>
      </c>
      <c r="O555" s="3">
        <v>45097</v>
      </c>
      <c r="P555" s="3">
        <v>45101</v>
      </c>
      <c r="Q555">
        <v>2023</v>
      </c>
      <c r="R555">
        <v>7</v>
      </c>
      <c r="S555">
        <f t="shared" si="16"/>
        <v>4</v>
      </c>
    </row>
    <row r="556" spans="3:19" x14ac:dyDescent="0.25">
      <c r="C556" s="1">
        <f t="shared" si="17"/>
        <v>554</v>
      </c>
      <c r="D556" t="s">
        <v>569</v>
      </c>
      <c r="E556" t="s">
        <v>1202</v>
      </c>
      <c r="F556" t="s">
        <v>1205</v>
      </c>
      <c r="G556">
        <v>250.85</v>
      </c>
      <c r="H556">
        <v>5</v>
      </c>
      <c r="I556">
        <v>0.08</v>
      </c>
      <c r="J556">
        <v>66.739999999999995</v>
      </c>
      <c r="K556" t="s">
        <v>1216</v>
      </c>
      <c r="L556" t="s">
        <v>1221</v>
      </c>
      <c r="M556" t="s">
        <v>1231</v>
      </c>
      <c r="N556" t="s">
        <v>1236</v>
      </c>
      <c r="O556" s="3">
        <v>44727</v>
      </c>
      <c r="P556" s="3">
        <v>44733</v>
      </c>
      <c r="Q556">
        <v>2022</v>
      </c>
      <c r="R556">
        <v>7</v>
      </c>
      <c r="S556">
        <f t="shared" si="16"/>
        <v>6</v>
      </c>
    </row>
    <row r="557" spans="3:19" x14ac:dyDescent="0.25">
      <c r="C557" s="1">
        <f t="shared" si="17"/>
        <v>555</v>
      </c>
      <c r="D557" t="s">
        <v>373</v>
      </c>
      <c r="E557" t="s">
        <v>1201</v>
      </c>
      <c r="F557" t="s">
        <v>1212</v>
      </c>
      <c r="G557">
        <v>304.13</v>
      </c>
      <c r="H557">
        <v>10</v>
      </c>
      <c r="I557">
        <v>0.1</v>
      </c>
      <c r="J557">
        <v>50.62</v>
      </c>
      <c r="K557" t="s">
        <v>1216</v>
      </c>
      <c r="L557" t="s">
        <v>1218</v>
      </c>
      <c r="M557" t="s">
        <v>1233</v>
      </c>
      <c r="N557" t="s">
        <v>1235</v>
      </c>
      <c r="O557" s="3">
        <v>45323</v>
      </c>
      <c r="P557" s="3">
        <v>45328</v>
      </c>
      <c r="Q557">
        <v>2024</v>
      </c>
      <c r="R557">
        <v>3</v>
      </c>
      <c r="S557">
        <f t="shared" si="16"/>
        <v>5</v>
      </c>
    </row>
    <row r="558" spans="3:19" x14ac:dyDescent="0.25">
      <c r="C558" s="1">
        <f t="shared" si="17"/>
        <v>556</v>
      </c>
      <c r="D558" t="s">
        <v>570</v>
      </c>
      <c r="E558" t="s">
        <v>1203</v>
      </c>
      <c r="F558" t="s">
        <v>1207</v>
      </c>
      <c r="G558">
        <v>51.56</v>
      </c>
      <c r="H558">
        <v>7</v>
      </c>
      <c r="I558">
        <v>0.36</v>
      </c>
      <c r="J558">
        <v>9</v>
      </c>
      <c r="K558" t="s">
        <v>1215</v>
      </c>
      <c r="L558" t="s">
        <v>1219</v>
      </c>
      <c r="M558" t="s">
        <v>1222</v>
      </c>
      <c r="N558" t="s">
        <v>1234</v>
      </c>
      <c r="O558" s="3">
        <v>44564</v>
      </c>
      <c r="P558" s="3">
        <v>44572</v>
      </c>
      <c r="Q558">
        <v>2022</v>
      </c>
      <c r="R558">
        <v>11</v>
      </c>
      <c r="S558">
        <f t="shared" si="16"/>
        <v>8</v>
      </c>
    </row>
    <row r="559" spans="3:19" x14ac:dyDescent="0.25">
      <c r="C559" s="1">
        <f t="shared" si="17"/>
        <v>557</v>
      </c>
      <c r="D559" t="s">
        <v>571</v>
      </c>
      <c r="E559" t="s">
        <v>1201</v>
      </c>
      <c r="F559" t="s">
        <v>1210</v>
      </c>
      <c r="G559">
        <v>90.38</v>
      </c>
      <c r="H559">
        <v>9</v>
      </c>
      <c r="I559">
        <v>0.31</v>
      </c>
      <c r="J559">
        <v>14.21</v>
      </c>
      <c r="K559" t="s">
        <v>1216</v>
      </c>
      <c r="L559" t="s">
        <v>1218</v>
      </c>
      <c r="M559" t="s">
        <v>1231</v>
      </c>
      <c r="N559" t="s">
        <v>1236</v>
      </c>
      <c r="O559" s="3">
        <v>44955</v>
      </c>
      <c r="P559" s="3">
        <v>44962</v>
      </c>
      <c r="Q559">
        <v>2023</v>
      </c>
      <c r="R559">
        <v>3</v>
      </c>
      <c r="S559">
        <f t="shared" si="16"/>
        <v>7</v>
      </c>
    </row>
    <row r="560" spans="3:19" x14ac:dyDescent="0.25">
      <c r="C560" s="1">
        <f t="shared" si="17"/>
        <v>558</v>
      </c>
      <c r="D560" t="s">
        <v>572</v>
      </c>
      <c r="E560" t="s">
        <v>1204</v>
      </c>
      <c r="F560" t="s">
        <v>1206</v>
      </c>
      <c r="G560">
        <v>488.17</v>
      </c>
      <c r="H560">
        <v>2</v>
      </c>
      <c r="I560">
        <v>0.49</v>
      </c>
      <c r="J560">
        <v>19.670000000000002</v>
      </c>
      <c r="K560" t="s">
        <v>1217</v>
      </c>
      <c r="L560" t="s">
        <v>1221</v>
      </c>
      <c r="M560" t="s">
        <v>1230</v>
      </c>
      <c r="N560" t="s">
        <v>1236</v>
      </c>
      <c r="O560" s="3">
        <v>45250</v>
      </c>
      <c r="P560" s="3">
        <v>45260</v>
      </c>
      <c r="Q560">
        <v>2023</v>
      </c>
      <c r="R560">
        <v>8</v>
      </c>
      <c r="S560">
        <f t="shared" si="16"/>
        <v>10</v>
      </c>
    </row>
    <row r="561" spans="3:19" x14ac:dyDescent="0.25">
      <c r="C561" s="1">
        <f t="shared" si="17"/>
        <v>559</v>
      </c>
      <c r="D561" t="s">
        <v>573</v>
      </c>
      <c r="E561" t="s">
        <v>1203</v>
      </c>
      <c r="F561" t="s">
        <v>1208</v>
      </c>
      <c r="G561">
        <v>115.3</v>
      </c>
      <c r="H561">
        <v>5</v>
      </c>
      <c r="I561">
        <v>0.3</v>
      </c>
      <c r="J561">
        <v>4.79</v>
      </c>
      <c r="K561" t="s">
        <v>1217</v>
      </c>
      <c r="L561" t="s">
        <v>1221</v>
      </c>
      <c r="M561" t="s">
        <v>1223</v>
      </c>
      <c r="N561" t="s">
        <v>1234</v>
      </c>
      <c r="O561" s="3">
        <v>45207</v>
      </c>
      <c r="P561" s="3">
        <v>45212</v>
      </c>
      <c r="Q561">
        <v>2023</v>
      </c>
      <c r="R561">
        <v>5</v>
      </c>
      <c r="S561">
        <f t="shared" si="16"/>
        <v>5</v>
      </c>
    </row>
    <row r="562" spans="3:19" x14ac:dyDescent="0.25">
      <c r="C562" s="1">
        <f t="shared" si="17"/>
        <v>560</v>
      </c>
      <c r="D562" t="s">
        <v>574</v>
      </c>
      <c r="E562" t="s">
        <v>1204</v>
      </c>
      <c r="F562" t="s">
        <v>1212</v>
      </c>
      <c r="G562">
        <v>399.42</v>
      </c>
      <c r="H562">
        <v>10</v>
      </c>
      <c r="I562">
        <v>0.2</v>
      </c>
      <c r="J562">
        <v>95.44</v>
      </c>
      <c r="K562" t="s">
        <v>1217</v>
      </c>
      <c r="L562" t="s">
        <v>1218</v>
      </c>
      <c r="M562" t="s">
        <v>1226</v>
      </c>
      <c r="N562" t="s">
        <v>1235</v>
      </c>
      <c r="O562" s="3">
        <v>45392</v>
      </c>
      <c r="P562" s="3">
        <v>45393</v>
      </c>
      <c r="Q562">
        <v>2024</v>
      </c>
      <c r="R562">
        <v>2</v>
      </c>
      <c r="S562">
        <f t="shared" si="16"/>
        <v>1</v>
      </c>
    </row>
    <row r="563" spans="3:19" x14ac:dyDescent="0.25">
      <c r="C563" s="1">
        <f t="shared" si="17"/>
        <v>561</v>
      </c>
      <c r="D563" t="s">
        <v>575</v>
      </c>
      <c r="E563" t="s">
        <v>1202</v>
      </c>
      <c r="F563" t="s">
        <v>1212</v>
      </c>
      <c r="G563">
        <v>30.7</v>
      </c>
      <c r="H563">
        <v>2</v>
      </c>
      <c r="I563">
        <v>0.48</v>
      </c>
      <c r="J563">
        <v>3.58</v>
      </c>
      <c r="K563" t="s">
        <v>1216</v>
      </c>
      <c r="L563" t="s">
        <v>1221</v>
      </c>
      <c r="M563" t="s">
        <v>1223</v>
      </c>
      <c r="N563" t="s">
        <v>1234</v>
      </c>
      <c r="O563" s="3">
        <v>45526</v>
      </c>
      <c r="P563" s="3">
        <v>45527</v>
      </c>
      <c r="Q563">
        <v>2024</v>
      </c>
      <c r="R563">
        <v>4</v>
      </c>
      <c r="S563">
        <f t="shared" si="16"/>
        <v>1</v>
      </c>
    </row>
    <row r="564" spans="3:19" x14ac:dyDescent="0.25">
      <c r="C564" s="1">
        <f t="shared" si="17"/>
        <v>562</v>
      </c>
      <c r="D564" t="s">
        <v>576</v>
      </c>
      <c r="E564" t="s">
        <v>1202</v>
      </c>
      <c r="F564" t="s">
        <v>1213</v>
      </c>
      <c r="G564">
        <v>387.34</v>
      </c>
      <c r="H564">
        <v>2</v>
      </c>
      <c r="I564">
        <v>0.37</v>
      </c>
      <c r="J564">
        <v>65.48</v>
      </c>
      <c r="K564" t="s">
        <v>1215</v>
      </c>
      <c r="L564" t="s">
        <v>1218</v>
      </c>
      <c r="M564" t="s">
        <v>1223</v>
      </c>
      <c r="N564" t="s">
        <v>1234</v>
      </c>
      <c r="O564" s="3">
        <v>44973</v>
      </c>
      <c r="P564" s="3">
        <v>44980</v>
      </c>
      <c r="Q564">
        <v>2023</v>
      </c>
      <c r="R564">
        <v>8</v>
      </c>
      <c r="S564">
        <f t="shared" si="16"/>
        <v>7</v>
      </c>
    </row>
    <row r="565" spans="3:19" x14ac:dyDescent="0.25">
      <c r="C565" s="1">
        <f t="shared" si="17"/>
        <v>563</v>
      </c>
      <c r="D565" t="s">
        <v>577</v>
      </c>
      <c r="E565" t="s">
        <v>1202</v>
      </c>
      <c r="F565" t="s">
        <v>1213</v>
      </c>
      <c r="G565">
        <v>195.52</v>
      </c>
      <c r="H565">
        <v>1</v>
      </c>
      <c r="I565">
        <v>0.15</v>
      </c>
      <c r="J565">
        <v>24.36</v>
      </c>
      <c r="K565" t="s">
        <v>1215</v>
      </c>
      <c r="L565" t="s">
        <v>1218</v>
      </c>
      <c r="M565" t="s">
        <v>1229</v>
      </c>
      <c r="N565" t="s">
        <v>1234</v>
      </c>
      <c r="O565" s="3">
        <v>44631</v>
      </c>
      <c r="P565" s="3">
        <v>44637</v>
      </c>
      <c r="Q565">
        <v>2022</v>
      </c>
      <c r="R565">
        <v>2</v>
      </c>
      <c r="S565">
        <f t="shared" si="16"/>
        <v>6</v>
      </c>
    </row>
    <row r="566" spans="3:19" x14ac:dyDescent="0.25">
      <c r="C566" s="1">
        <f t="shared" si="17"/>
        <v>564</v>
      </c>
      <c r="D566" t="s">
        <v>578</v>
      </c>
      <c r="E566" t="s">
        <v>1201</v>
      </c>
      <c r="F566" t="s">
        <v>1206</v>
      </c>
      <c r="G566">
        <v>392.36</v>
      </c>
      <c r="H566">
        <v>5</v>
      </c>
      <c r="I566">
        <v>0.5</v>
      </c>
      <c r="J566">
        <v>43.62</v>
      </c>
      <c r="K566" t="s">
        <v>1217</v>
      </c>
      <c r="L566" t="s">
        <v>1219</v>
      </c>
      <c r="M566" t="s">
        <v>1227</v>
      </c>
      <c r="N566" t="s">
        <v>1236</v>
      </c>
      <c r="O566" s="3">
        <v>44600</v>
      </c>
      <c r="P566" s="3">
        <v>44607</v>
      </c>
      <c r="Q566">
        <v>2022</v>
      </c>
      <c r="R566">
        <v>9</v>
      </c>
      <c r="S566">
        <f t="shared" si="16"/>
        <v>7</v>
      </c>
    </row>
    <row r="567" spans="3:19" x14ac:dyDescent="0.25">
      <c r="C567" s="1">
        <f t="shared" si="17"/>
        <v>565</v>
      </c>
      <c r="D567" t="s">
        <v>579</v>
      </c>
      <c r="E567" t="s">
        <v>1204</v>
      </c>
      <c r="F567" t="s">
        <v>1205</v>
      </c>
      <c r="G567">
        <v>7.43</v>
      </c>
      <c r="H567">
        <v>3</v>
      </c>
      <c r="I567">
        <v>0.47</v>
      </c>
      <c r="J567">
        <v>0.45</v>
      </c>
      <c r="K567" t="s">
        <v>1215</v>
      </c>
      <c r="L567" t="s">
        <v>1220</v>
      </c>
      <c r="M567" t="s">
        <v>1232</v>
      </c>
      <c r="N567" t="s">
        <v>1235</v>
      </c>
      <c r="O567" s="3">
        <v>44863</v>
      </c>
      <c r="P567" s="3">
        <v>44871</v>
      </c>
      <c r="Q567">
        <v>2022</v>
      </c>
      <c r="R567">
        <v>7</v>
      </c>
      <c r="S567">
        <f t="shared" si="16"/>
        <v>8</v>
      </c>
    </row>
    <row r="568" spans="3:19" x14ac:dyDescent="0.25">
      <c r="C568" s="1">
        <f t="shared" si="17"/>
        <v>566</v>
      </c>
      <c r="D568" t="s">
        <v>580</v>
      </c>
      <c r="E568" t="s">
        <v>1203</v>
      </c>
      <c r="F568" t="s">
        <v>1206</v>
      </c>
      <c r="G568">
        <v>346.03</v>
      </c>
      <c r="H568">
        <v>2</v>
      </c>
      <c r="I568">
        <v>0.08</v>
      </c>
      <c r="J568">
        <v>30.04</v>
      </c>
      <c r="K568" t="s">
        <v>1217</v>
      </c>
      <c r="L568" t="s">
        <v>1218</v>
      </c>
      <c r="M568" t="s">
        <v>1225</v>
      </c>
      <c r="N568" t="s">
        <v>1236</v>
      </c>
      <c r="O568" s="3">
        <v>45480</v>
      </c>
      <c r="P568" s="3">
        <v>45483</v>
      </c>
      <c r="Q568">
        <v>2024</v>
      </c>
      <c r="R568">
        <v>5</v>
      </c>
      <c r="S568">
        <f t="shared" si="16"/>
        <v>3</v>
      </c>
    </row>
    <row r="569" spans="3:19" x14ac:dyDescent="0.25">
      <c r="C569" s="1">
        <f t="shared" si="17"/>
        <v>567</v>
      </c>
      <c r="D569" t="s">
        <v>581</v>
      </c>
      <c r="E569" t="s">
        <v>1201</v>
      </c>
      <c r="F569" t="s">
        <v>1214</v>
      </c>
      <c r="G569">
        <v>163.01</v>
      </c>
      <c r="H569">
        <v>3</v>
      </c>
      <c r="I569">
        <v>0.21</v>
      </c>
      <c r="J569">
        <v>15.59</v>
      </c>
      <c r="K569" t="s">
        <v>1217</v>
      </c>
      <c r="L569" t="s">
        <v>1221</v>
      </c>
      <c r="M569" t="s">
        <v>1233</v>
      </c>
      <c r="N569" t="s">
        <v>1235</v>
      </c>
      <c r="O569" s="3">
        <v>44564</v>
      </c>
      <c r="P569" s="3">
        <v>44573</v>
      </c>
      <c r="Q569">
        <v>2022</v>
      </c>
      <c r="R569">
        <v>12</v>
      </c>
      <c r="S569">
        <f t="shared" si="16"/>
        <v>9</v>
      </c>
    </row>
    <row r="570" spans="3:19" x14ac:dyDescent="0.25">
      <c r="C570" s="1">
        <f t="shared" si="17"/>
        <v>568</v>
      </c>
      <c r="D570" t="s">
        <v>582</v>
      </c>
      <c r="E570" t="s">
        <v>1204</v>
      </c>
      <c r="F570" t="s">
        <v>1208</v>
      </c>
      <c r="G570">
        <v>346.17</v>
      </c>
      <c r="H570">
        <v>8</v>
      </c>
      <c r="I570">
        <v>0.31</v>
      </c>
      <c r="J570">
        <v>-1000</v>
      </c>
      <c r="K570" t="s">
        <v>1216</v>
      </c>
      <c r="L570" t="s">
        <v>1221</v>
      </c>
      <c r="M570" t="s">
        <v>1229</v>
      </c>
      <c r="N570" t="s">
        <v>1234</v>
      </c>
      <c r="O570" s="3">
        <v>44963</v>
      </c>
      <c r="P570" s="3">
        <v>44964</v>
      </c>
      <c r="Q570">
        <v>2023</v>
      </c>
      <c r="R570">
        <v>5</v>
      </c>
      <c r="S570">
        <f t="shared" si="16"/>
        <v>1</v>
      </c>
    </row>
    <row r="571" spans="3:19" x14ac:dyDescent="0.25">
      <c r="C571" s="1">
        <f t="shared" si="17"/>
        <v>569</v>
      </c>
      <c r="D571" t="s">
        <v>583</v>
      </c>
      <c r="E571" t="s">
        <v>1201</v>
      </c>
      <c r="F571" t="s">
        <v>1207</v>
      </c>
      <c r="G571">
        <v>30.67</v>
      </c>
      <c r="H571">
        <v>9</v>
      </c>
      <c r="I571">
        <v>0.27</v>
      </c>
      <c r="J571">
        <v>1.37</v>
      </c>
      <c r="K571" t="s">
        <v>1217</v>
      </c>
      <c r="L571" t="s">
        <v>1218</v>
      </c>
      <c r="M571" t="s">
        <v>1224</v>
      </c>
      <c r="N571" t="s">
        <v>1235</v>
      </c>
      <c r="O571" s="3">
        <v>45207</v>
      </c>
      <c r="P571" s="3">
        <v>45210</v>
      </c>
      <c r="Q571">
        <v>2023</v>
      </c>
      <c r="R571">
        <v>8</v>
      </c>
      <c r="S571">
        <f t="shared" si="16"/>
        <v>3</v>
      </c>
    </row>
    <row r="572" spans="3:19" x14ac:dyDescent="0.25">
      <c r="C572" s="1">
        <f t="shared" si="17"/>
        <v>570</v>
      </c>
      <c r="D572" t="s">
        <v>584</v>
      </c>
      <c r="E572" t="s">
        <v>1202</v>
      </c>
      <c r="F572" t="s">
        <v>1209</v>
      </c>
      <c r="G572">
        <v>388.7</v>
      </c>
      <c r="H572">
        <v>4</v>
      </c>
      <c r="I572">
        <v>0.05</v>
      </c>
      <c r="J572">
        <v>70.739999999999995</v>
      </c>
      <c r="K572" t="s">
        <v>1216</v>
      </c>
      <c r="L572" t="s">
        <v>1219</v>
      </c>
      <c r="M572" t="s">
        <v>1227</v>
      </c>
      <c r="N572" t="s">
        <v>1236</v>
      </c>
      <c r="O572" s="3">
        <v>45006</v>
      </c>
      <c r="P572" s="3">
        <v>45008</v>
      </c>
      <c r="Q572">
        <v>2023</v>
      </c>
      <c r="R572">
        <v>5</v>
      </c>
      <c r="S572">
        <f t="shared" si="16"/>
        <v>2</v>
      </c>
    </row>
    <row r="573" spans="3:19" x14ac:dyDescent="0.25">
      <c r="C573" s="1">
        <f t="shared" si="17"/>
        <v>571</v>
      </c>
      <c r="D573" t="s">
        <v>585</v>
      </c>
      <c r="E573" t="s">
        <v>1203</v>
      </c>
      <c r="F573" t="s">
        <v>1207</v>
      </c>
      <c r="G573">
        <v>383.15</v>
      </c>
      <c r="H573">
        <v>1</v>
      </c>
      <c r="I573">
        <v>0.19</v>
      </c>
      <c r="J573">
        <v>19.649999999999999</v>
      </c>
      <c r="K573" t="s">
        <v>1215</v>
      </c>
      <c r="L573" t="s">
        <v>1220</v>
      </c>
      <c r="M573" t="s">
        <v>1231</v>
      </c>
      <c r="N573" t="s">
        <v>1236</v>
      </c>
      <c r="O573" s="3">
        <v>45071</v>
      </c>
      <c r="P573" s="3">
        <v>45073</v>
      </c>
      <c r="Q573">
        <v>2023</v>
      </c>
      <c r="R573">
        <v>8</v>
      </c>
      <c r="S573">
        <f t="shared" si="16"/>
        <v>2</v>
      </c>
    </row>
    <row r="574" spans="3:19" x14ac:dyDescent="0.25">
      <c r="C574" s="1">
        <f t="shared" si="17"/>
        <v>572</v>
      </c>
      <c r="D574" t="s">
        <v>586</v>
      </c>
      <c r="E574" t="s">
        <v>1202</v>
      </c>
      <c r="F574" t="s">
        <v>1214</v>
      </c>
      <c r="G574">
        <v>13.29</v>
      </c>
      <c r="H574">
        <v>6</v>
      </c>
      <c r="I574">
        <v>0.45</v>
      </c>
      <c r="J574">
        <v>1.38</v>
      </c>
      <c r="K574" t="s">
        <v>1217</v>
      </c>
      <c r="L574" t="s">
        <v>1221</v>
      </c>
      <c r="M574" t="s">
        <v>1231</v>
      </c>
      <c r="N574" t="s">
        <v>1236</v>
      </c>
      <c r="O574" s="3">
        <v>45223</v>
      </c>
      <c r="P574" s="3">
        <v>45232</v>
      </c>
      <c r="Q574">
        <v>2023</v>
      </c>
      <c r="R574">
        <v>4</v>
      </c>
      <c r="S574">
        <f t="shared" si="16"/>
        <v>9</v>
      </c>
    </row>
    <row r="575" spans="3:19" x14ac:dyDescent="0.25">
      <c r="C575" s="1">
        <f t="shared" si="17"/>
        <v>573</v>
      </c>
      <c r="D575" t="s">
        <v>587</v>
      </c>
      <c r="E575" t="s">
        <v>1201</v>
      </c>
      <c r="F575" t="s">
        <v>1206</v>
      </c>
      <c r="G575">
        <v>327.85</v>
      </c>
      <c r="H575">
        <v>4</v>
      </c>
      <c r="I575">
        <v>0.47</v>
      </c>
      <c r="J575">
        <v>34</v>
      </c>
      <c r="K575" t="s">
        <v>1217</v>
      </c>
      <c r="L575" t="s">
        <v>1218</v>
      </c>
      <c r="M575" t="s">
        <v>1227</v>
      </c>
      <c r="N575" t="s">
        <v>1236</v>
      </c>
      <c r="O575" s="3">
        <v>45260</v>
      </c>
      <c r="P575" s="3">
        <v>45261</v>
      </c>
      <c r="Q575">
        <v>2023</v>
      </c>
      <c r="R575">
        <v>6</v>
      </c>
      <c r="S575">
        <f t="shared" si="16"/>
        <v>1</v>
      </c>
    </row>
    <row r="576" spans="3:19" x14ac:dyDescent="0.25">
      <c r="C576" s="1">
        <f t="shared" si="17"/>
        <v>574</v>
      </c>
      <c r="D576" t="s">
        <v>588</v>
      </c>
      <c r="E576" t="s">
        <v>1202</v>
      </c>
      <c r="F576" t="s">
        <v>1209</v>
      </c>
      <c r="G576">
        <v>22.2</v>
      </c>
      <c r="H576">
        <v>10</v>
      </c>
      <c r="I576">
        <v>0.04</v>
      </c>
      <c r="J576">
        <v>5.53</v>
      </c>
      <c r="K576" t="s">
        <v>1216</v>
      </c>
      <c r="L576" t="s">
        <v>1218</v>
      </c>
      <c r="M576" t="s">
        <v>1222</v>
      </c>
      <c r="N576" t="s">
        <v>1234</v>
      </c>
      <c r="O576" s="3">
        <v>45183</v>
      </c>
      <c r="P576" s="3">
        <v>45186</v>
      </c>
      <c r="Q576">
        <v>2023</v>
      </c>
      <c r="R576">
        <v>6</v>
      </c>
      <c r="S576">
        <f t="shared" si="16"/>
        <v>3</v>
      </c>
    </row>
    <row r="577" spans="3:19" x14ac:dyDescent="0.25">
      <c r="C577" s="1">
        <f t="shared" si="17"/>
        <v>575</v>
      </c>
      <c r="D577" t="s">
        <v>589</v>
      </c>
      <c r="E577" t="s">
        <v>1203</v>
      </c>
      <c r="F577" t="s">
        <v>1208</v>
      </c>
      <c r="G577">
        <v>383.71</v>
      </c>
      <c r="H577">
        <v>3</v>
      </c>
      <c r="I577">
        <v>0.12</v>
      </c>
      <c r="J577">
        <v>35.799999999999997</v>
      </c>
      <c r="K577" t="s">
        <v>1216</v>
      </c>
      <c r="L577" t="s">
        <v>1221</v>
      </c>
      <c r="M577" t="s">
        <v>1232</v>
      </c>
      <c r="N577" t="s">
        <v>1235</v>
      </c>
      <c r="O577" s="3">
        <v>44775</v>
      </c>
      <c r="P577" s="3">
        <v>44784</v>
      </c>
      <c r="Q577">
        <v>2022</v>
      </c>
      <c r="R577">
        <v>3</v>
      </c>
      <c r="S577">
        <f t="shared" si="16"/>
        <v>9</v>
      </c>
    </row>
    <row r="578" spans="3:19" x14ac:dyDescent="0.25">
      <c r="C578" s="1">
        <f t="shared" si="17"/>
        <v>576</v>
      </c>
      <c r="D578" t="s">
        <v>590</v>
      </c>
      <c r="E578" t="s">
        <v>1204</v>
      </c>
      <c r="F578" t="s">
        <v>1211</v>
      </c>
      <c r="G578">
        <v>384.13</v>
      </c>
      <c r="H578">
        <v>5</v>
      </c>
      <c r="I578">
        <v>0.1</v>
      </c>
      <c r="J578">
        <v>30.78</v>
      </c>
      <c r="K578" t="s">
        <v>1217</v>
      </c>
      <c r="L578" t="s">
        <v>1221</v>
      </c>
      <c r="M578" t="s">
        <v>1225</v>
      </c>
      <c r="N578" t="s">
        <v>1236</v>
      </c>
      <c r="O578" s="3">
        <v>44578</v>
      </c>
      <c r="P578" s="3">
        <v>44585</v>
      </c>
      <c r="Q578">
        <v>2022</v>
      </c>
      <c r="R578">
        <v>9</v>
      </c>
      <c r="S578">
        <f t="shared" si="16"/>
        <v>7</v>
      </c>
    </row>
    <row r="579" spans="3:19" x14ac:dyDescent="0.25">
      <c r="C579" s="1">
        <f t="shared" si="17"/>
        <v>577</v>
      </c>
      <c r="D579" t="s">
        <v>591</v>
      </c>
      <c r="E579" t="s">
        <v>1202</v>
      </c>
      <c r="F579" t="s">
        <v>1206</v>
      </c>
      <c r="G579">
        <v>203.96</v>
      </c>
      <c r="H579">
        <v>6</v>
      </c>
      <c r="I579">
        <v>0.37</v>
      </c>
      <c r="J579">
        <v>9.3699999999999992</v>
      </c>
      <c r="K579" t="s">
        <v>1215</v>
      </c>
      <c r="L579" t="s">
        <v>1221</v>
      </c>
      <c r="M579" t="s">
        <v>1222</v>
      </c>
      <c r="N579" t="s">
        <v>1234</v>
      </c>
      <c r="O579" s="3">
        <v>45272</v>
      </c>
      <c r="P579" s="3">
        <v>45279</v>
      </c>
      <c r="Q579">
        <v>2023</v>
      </c>
      <c r="R579">
        <v>2</v>
      </c>
      <c r="S579">
        <f t="shared" si="16"/>
        <v>7</v>
      </c>
    </row>
    <row r="580" spans="3:19" x14ac:dyDescent="0.25">
      <c r="C580" s="1">
        <f t="shared" si="17"/>
        <v>578</v>
      </c>
      <c r="D580" t="s">
        <v>592</v>
      </c>
      <c r="E580" t="s">
        <v>1201</v>
      </c>
      <c r="F580" t="s">
        <v>1213</v>
      </c>
      <c r="G580">
        <v>75.48</v>
      </c>
      <c r="H580">
        <v>10</v>
      </c>
      <c r="I580">
        <v>0.38</v>
      </c>
      <c r="J580">
        <v>7.93</v>
      </c>
      <c r="K580" t="s">
        <v>1215</v>
      </c>
      <c r="L580" t="s">
        <v>1220</v>
      </c>
      <c r="M580" t="s">
        <v>1229</v>
      </c>
      <c r="N580" t="s">
        <v>1234</v>
      </c>
      <c r="O580" s="3">
        <v>45453</v>
      </c>
      <c r="P580" s="3">
        <v>45459</v>
      </c>
      <c r="Q580">
        <v>2024</v>
      </c>
      <c r="R580">
        <v>4</v>
      </c>
      <c r="S580">
        <f t="shared" ref="S580:S643" si="18">P580-O580</f>
        <v>6</v>
      </c>
    </row>
    <row r="581" spans="3:19" x14ac:dyDescent="0.25">
      <c r="C581" s="1">
        <f t="shared" si="17"/>
        <v>579</v>
      </c>
      <c r="D581" t="s">
        <v>593</v>
      </c>
      <c r="E581" t="s">
        <v>1202</v>
      </c>
      <c r="F581" t="s">
        <v>1206</v>
      </c>
      <c r="G581">
        <v>266.49</v>
      </c>
      <c r="H581">
        <v>1</v>
      </c>
      <c r="I581">
        <v>0.13</v>
      </c>
      <c r="J581">
        <v>19.2</v>
      </c>
      <c r="K581" t="s">
        <v>1216</v>
      </c>
      <c r="L581" t="s">
        <v>1221</v>
      </c>
      <c r="M581" t="s">
        <v>1232</v>
      </c>
      <c r="N581" t="s">
        <v>1235</v>
      </c>
      <c r="O581" s="3">
        <v>45304</v>
      </c>
      <c r="P581" s="3">
        <v>45307</v>
      </c>
      <c r="Q581">
        <v>2024</v>
      </c>
      <c r="R581">
        <v>1</v>
      </c>
      <c r="S581">
        <f t="shared" si="18"/>
        <v>3</v>
      </c>
    </row>
    <row r="582" spans="3:19" x14ac:dyDescent="0.25">
      <c r="C582" s="1">
        <f t="shared" si="17"/>
        <v>580</v>
      </c>
      <c r="D582" t="s">
        <v>594</v>
      </c>
      <c r="E582" t="s">
        <v>1202</v>
      </c>
      <c r="F582" t="s">
        <v>1209</v>
      </c>
      <c r="G582">
        <v>245.67</v>
      </c>
      <c r="H582">
        <v>6</v>
      </c>
      <c r="I582">
        <v>0.19</v>
      </c>
      <c r="J582">
        <v>33.78</v>
      </c>
      <c r="K582" t="s">
        <v>1216</v>
      </c>
      <c r="L582" t="s">
        <v>1219</v>
      </c>
      <c r="M582" t="s">
        <v>1229</v>
      </c>
      <c r="N582" t="s">
        <v>1234</v>
      </c>
      <c r="O582" s="3">
        <v>44795</v>
      </c>
      <c r="P582" s="3">
        <v>44797</v>
      </c>
      <c r="Q582">
        <v>2022</v>
      </c>
      <c r="R582">
        <v>10</v>
      </c>
      <c r="S582">
        <f t="shared" si="18"/>
        <v>2</v>
      </c>
    </row>
    <row r="583" spans="3:19" x14ac:dyDescent="0.25">
      <c r="C583" s="1">
        <f t="shared" si="17"/>
        <v>581</v>
      </c>
      <c r="D583" t="s">
        <v>595</v>
      </c>
      <c r="E583" t="s">
        <v>1202</v>
      </c>
      <c r="F583" t="s">
        <v>1208</v>
      </c>
      <c r="G583">
        <v>314.32</v>
      </c>
      <c r="H583">
        <v>6</v>
      </c>
      <c r="I583">
        <v>0.02</v>
      </c>
      <c r="J583">
        <v>15.54</v>
      </c>
      <c r="K583" t="s">
        <v>1215</v>
      </c>
      <c r="L583" t="s">
        <v>1221</v>
      </c>
      <c r="M583" t="s">
        <v>1233</v>
      </c>
      <c r="N583" t="s">
        <v>1235</v>
      </c>
      <c r="O583" s="3">
        <v>45173</v>
      </c>
      <c r="P583" s="3">
        <v>45177</v>
      </c>
      <c r="Q583">
        <v>2023</v>
      </c>
      <c r="R583">
        <v>5</v>
      </c>
      <c r="S583">
        <f t="shared" si="18"/>
        <v>4</v>
      </c>
    </row>
    <row r="584" spans="3:19" x14ac:dyDescent="0.25">
      <c r="C584" s="1">
        <f t="shared" si="17"/>
        <v>582</v>
      </c>
      <c r="D584" t="s">
        <v>596</v>
      </c>
      <c r="E584" t="s">
        <v>1204</v>
      </c>
      <c r="F584" t="s">
        <v>1210</v>
      </c>
      <c r="G584">
        <v>318.89</v>
      </c>
      <c r="H584">
        <v>8</v>
      </c>
      <c r="I584">
        <v>0.16</v>
      </c>
      <c r="J584">
        <v>58.09</v>
      </c>
      <c r="K584" t="s">
        <v>1217</v>
      </c>
      <c r="L584" t="s">
        <v>1218</v>
      </c>
      <c r="M584" t="s">
        <v>1231</v>
      </c>
      <c r="N584" t="s">
        <v>1236</v>
      </c>
      <c r="O584" s="3">
        <v>45452</v>
      </c>
      <c r="P584" s="3">
        <v>45459</v>
      </c>
      <c r="Q584">
        <v>2024</v>
      </c>
      <c r="R584">
        <v>6</v>
      </c>
      <c r="S584">
        <f t="shared" si="18"/>
        <v>7</v>
      </c>
    </row>
    <row r="585" spans="3:19" x14ac:dyDescent="0.25">
      <c r="C585" s="1">
        <f t="shared" ref="C585:C648" si="19">C584+1</f>
        <v>583</v>
      </c>
      <c r="D585" t="s">
        <v>597</v>
      </c>
      <c r="E585" t="s">
        <v>1204</v>
      </c>
      <c r="F585" t="s">
        <v>1212</v>
      </c>
      <c r="G585">
        <v>443.84</v>
      </c>
      <c r="H585">
        <v>10</v>
      </c>
      <c r="I585">
        <v>0.11</v>
      </c>
      <c r="J585">
        <v>45.82</v>
      </c>
      <c r="K585" t="s">
        <v>1217</v>
      </c>
      <c r="L585" t="s">
        <v>1221</v>
      </c>
      <c r="M585" t="s">
        <v>1230</v>
      </c>
      <c r="N585" t="s">
        <v>1236</v>
      </c>
      <c r="O585" s="3">
        <v>44894</v>
      </c>
      <c r="P585" s="3">
        <v>44904</v>
      </c>
      <c r="Q585">
        <v>2022</v>
      </c>
      <c r="R585">
        <v>6</v>
      </c>
      <c r="S585">
        <f t="shared" si="18"/>
        <v>10</v>
      </c>
    </row>
    <row r="586" spans="3:19" x14ac:dyDescent="0.25">
      <c r="C586" s="1">
        <f t="shared" si="19"/>
        <v>584</v>
      </c>
      <c r="D586" t="s">
        <v>598</v>
      </c>
      <c r="E586" t="s">
        <v>1203</v>
      </c>
      <c r="F586" t="s">
        <v>1208</v>
      </c>
      <c r="G586">
        <v>39.32</v>
      </c>
      <c r="H586">
        <v>1</v>
      </c>
      <c r="I586">
        <v>0.3</v>
      </c>
      <c r="J586">
        <v>6.59</v>
      </c>
      <c r="K586" t="s">
        <v>1216</v>
      </c>
      <c r="L586" t="s">
        <v>1220</v>
      </c>
      <c r="M586" t="s">
        <v>1226</v>
      </c>
      <c r="N586" t="s">
        <v>1235</v>
      </c>
      <c r="O586" s="3">
        <v>45547</v>
      </c>
      <c r="P586" s="3">
        <v>45555</v>
      </c>
      <c r="Q586">
        <v>2024</v>
      </c>
      <c r="R586">
        <v>1</v>
      </c>
      <c r="S586">
        <f t="shared" si="18"/>
        <v>8</v>
      </c>
    </row>
    <row r="587" spans="3:19" x14ac:dyDescent="0.25">
      <c r="C587" s="1">
        <f t="shared" si="19"/>
        <v>585</v>
      </c>
      <c r="D587" t="s">
        <v>599</v>
      </c>
      <c r="E587" t="s">
        <v>1202</v>
      </c>
      <c r="F587" t="s">
        <v>1210</v>
      </c>
      <c r="G587">
        <v>115.68</v>
      </c>
      <c r="H587">
        <v>8</v>
      </c>
      <c r="I587">
        <v>0.34</v>
      </c>
      <c r="J587">
        <v>7.88</v>
      </c>
      <c r="K587" t="s">
        <v>1217</v>
      </c>
      <c r="L587" t="s">
        <v>1219</v>
      </c>
      <c r="M587" t="s">
        <v>1233</v>
      </c>
      <c r="N587" t="s">
        <v>1235</v>
      </c>
      <c r="O587" s="3">
        <v>44637</v>
      </c>
      <c r="P587" s="3">
        <v>44644</v>
      </c>
      <c r="Q587">
        <v>2022</v>
      </c>
      <c r="R587">
        <v>2</v>
      </c>
      <c r="S587">
        <f t="shared" si="18"/>
        <v>7</v>
      </c>
    </row>
    <row r="588" spans="3:19" x14ac:dyDescent="0.25">
      <c r="C588" s="1">
        <f t="shared" si="19"/>
        <v>586</v>
      </c>
      <c r="D588" t="s">
        <v>600</v>
      </c>
      <c r="E588" t="s">
        <v>1204</v>
      </c>
      <c r="F588" t="s">
        <v>1210</v>
      </c>
      <c r="G588">
        <v>314.10000000000002</v>
      </c>
      <c r="H588">
        <v>1</v>
      </c>
      <c r="I588">
        <v>0.09</v>
      </c>
      <c r="J588">
        <v>45.41</v>
      </c>
      <c r="K588" t="s">
        <v>1216</v>
      </c>
      <c r="L588" t="s">
        <v>1220</v>
      </c>
      <c r="M588" t="s">
        <v>1231</v>
      </c>
      <c r="N588" t="s">
        <v>1236</v>
      </c>
      <c r="O588" s="3">
        <v>45237</v>
      </c>
      <c r="P588" s="3">
        <v>45243</v>
      </c>
      <c r="Q588">
        <v>2023</v>
      </c>
      <c r="R588">
        <v>10</v>
      </c>
      <c r="S588">
        <f t="shared" si="18"/>
        <v>6</v>
      </c>
    </row>
    <row r="589" spans="3:19" x14ac:dyDescent="0.25">
      <c r="C589" s="1">
        <f t="shared" si="19"/>
        <v>587</v>
      </c>
      <c r="D589" t="s">
        <v>601</v>
      </c>
      <c r="E589" t="s">
        <v>1202</v>
      </c>
      <c r="F589" t="s">
        <v>1210</v>
      </c>
      <c r="G589">
        <v>403.21</v>
      </c>
      <c r="H589">
        <v>8</v>
      </c>
      <c r="I589">
        <v>0.09</v>
      </c>
      <c r="J589">
        <v>20.47</v>
      </c>
      <c r="K589" t="s">
        <v>1216</v>
      </c>
      <c r="L589" t="s">
        <v>1221</v>
      </c>
      <c r="M589" t="s">
        <v>1228</v>
      </c>
      <c r="N589" t="s">
        <v>1234</v>
      </c>
      <c r="O589" s="3">
        <v>45414</v>
      </c>
      <c r="P589" s="3">
        <v>45417</v>
      </c>
      <c r="Q589">
        <v>2024</v>
      </c>
      <c r="R589">
        <v>5</v>
      </c>
      <c r="S589">
        <f t="shared" si="18"/>
        <v>3</v>
      </c>
    </row>
    <row r="590" spans="3:19" x14ac:dyDescent="0.25">
      <c r="C590" s="1">
        <f t="shared" si="19"/>
        <v>588</v>
      </c>
      <c r="D590" t="s">
        <v>602</v>
      </c>
      <c r="E590" t="s">
        <v>1203</v>
      </c>
      <c r="F590" t="s">
        <v>1205</v>
      </c>
      <c r="G590">
        <v>39.36</v>
      </c>
      <c r="H590">
        <v>8</v>
      </c>
      <c r="I590">
        <v>0.08</v>
      </c>
      <c r="J590">
        <v>6.98</v>
      </c>
      <c r="K590" t="s">
        <v>1216</v>
      </c>
      <c r="L590" t="s">
        <v>1219</v>
      </c>
      <c r="M590" t="s">
        <v>1223</v>
      </c>
      <c r="N590" t="s">
        <v>1234</v>
      </c>
      <c r="O590" s="3">
        <v>44593</v>
      </c>
      <c r="P590" s="3">
        <v>44602</v>
      </c>
      <c r="Q590">
        <v>2022</v>
      </c>
      <c r="R590">
        <v>10</v>
      </c>
      <c r="S590">
        <f t="shared" si="18"/>
        <v>9</v>
      </c>
    </row>
    <row r="591" spans="3:19" x14ac:dyDescent="0.25">
      <c r="C591" s="1">
        <f t="shared" si="19"/>
        <v>589</v>
      </c>
      <c r="D591" t="s">
        <v>603</v>
      </c>
      <c r="E591" t="s">
        <v>1203</v>
      </c>
      <c r="F591" t="s">
        <v>1205</v>
      </c>
      <c r="G591">
        <v>419.33</v>
      </c>
      <c r="H591">
        <v>3</v>
      </c>
      <c r="I591">
        <v>0.15</v>
      </c>
      <c r="J591">
        <v>47.45</v>
      </c>
      <c r="K591" t="s">
        <v>1215</v>
      </c>
      <c r="L591" t="s">
        <v>1220</v>
      </c>
      <c r="M591" t="s">
        <v>1227</v>
      </c>
      <c r="N591" t="s">
        <v>1236</v>
      </c>
      <c r="O591" s="3">
        <v>44824</v>
      </c>
      <c r="P591" s="3">
        <v>44831</v>
      </c>
      <c r="Q591">
        <v>2022</v>
      </c>
      <c r="R591">
        <v>9</v>
      </c>
      <c r="S591">
        <f t="shared" si="18"/>
        <v>7</v>
      </c>
    </row>
    <row r="592" spans="3:19" x14ac:dyDescent="0.25">
      <c r="C592" s="1">
        <f t="shared" si="19"/>
        <v>590</v>
      </c>
      <c r="D592" t="s">
        <v>604</v>
      </c>
      <c r="E592" t="s">
        <v>1201</v>
      </c>
      <c r="F592" t="s">
        <v>1212</v>
      </c>
      <c r="G592">
        <v>359.29</v>
      </c>
      <c r="H592">
        <v>2</v>
      </c>
      <c r="I592">
        <v>0.46</v>
      </c>
      <c r="J592">
        <v>12.66</v>
      </c>
      <c r="K592" t="s">
        <v>1215</v>
      </c>
      <c r="L592" t="s">
        <v>1219</v>
      </c>
      <c r="M592" t="s">
        <v>1228</v>
      </c>
      <c r="N592" t="s">
        <v>1234</v>
      </c>
      <c r="O592" s="3">
        <v>44596</v>
      </c>
      <c r="P592" s="3">
        <v>44601</v>
      </c>
      <c r="Q592">
        <v>2022</v>
      </c>
      <c r="R592">
        <v>12</v>
      </c>
      <c r="S592">
        <f t="shared" si="18"/>
        <v>5</v>
      </c>
    </row>
    <row r="593" spans="3:19" x14ac:dyDescent="0.25">
      <c r="C593" s="1">
        <f t="shared" si="19"/>
        <v>591</v>
      </c>
      <c r="D593" t="s">
        <v>605</v>
      </c>
      <c r="E593" t="s">
        <v>1201</v>
      </c>
      <c r="F593" t="s">
        <v>1212</v>
      </c>
      <c r="G593">
        <v>118.78</v>
      </c>
      <c r="H593">
        <v>1</v>
      </c>
      <c r="I593">
        <v>0.14000000000000001</v>
      </c>
      <c r="J593">
        <v>12.88</v>
      </c>
      <c r="K593" t="s">
        <v>1215</v>
      </c>
      <c r="L593" t="s">
        <v>1219</v>
      </c>
      <c r="M593" t="s">
        <v>1223</v>
      </c>
      <c r="N593" t="s">
        <v>1234</v>
      </c>
      <c r="O593" s="3">
        <v>45295</v>
      </c>
      <c r="P593" s="3">
        <v>45301</v>
      </c>
      <c r="Q593">
        <v>2024</v>
      </c>
      <c r="R593">
        <v>3</v>
      </c>
      <c r="S593">
        <f t="shared" si="18"/>
        <v>6</v>
      </c>
    </row>
    <row r="594" spans="3:19" x14ac:dyDescent="0.25">
      <c r="C594" s="1">
        <f t="shared" si="19"/>
        <v>592</v>
      </c>
      <c r="D594" t="s">
        <v>606</v>
      </c>
      <c r="E594" t="s">
        <v>1203</v>
      </c>
      <c r="F594" t="s">
        <v>1208</v>
      </c>
      <c r="G594">
        <v>69.459999999999994</v>
      </c>
      <c r="H594">
        <v>10</v>
      </c>
      <c r="I594">
        <v>0.43</v>
      </c>
      <c r="J594">
        <v>4.54</v>
      </c>
      <c r="K594" t="s">
        <v>1217</v>
      </c>
      <c r="L594" t="s">
        <v>1219</v>
      </c>
      <c r="M594" t="s">
        <v>1224</v>
      </c>
      <c r="N594" t="s">
        <v>1235</v>
      </c>
      <c r="O594" s="3">
        <v>45514</v>
      </c>
      <c r="P594" s="3">
        <v>45517</v>
      </c>
      <c r="Q594">
        <v>2024</v>
      </c>
      <c r="R594">
        <v>4</v>
      </c>
      <c r="S594">
        <f t="shared" si="18"/>
        <v>3</v>
      </c>
    </row>
    <row r="595" spans="3:19" x14ac:dyDescent="0.25">
      <c r="C595" s="1">
        <f t="shared" si="19"/>
        <v>593</v>
      </c>
      <c r="D595" t="s">
        <v>607</v>
      </c>
      <c r="E595" t="s">
        <v>1202</v>
      </c>
      <c r="F595" t="s">
        <v>1212</v>
      </c>
      <c r="G595">
        <v>347.63</v>
      </c>
      <c r="H595">
        <v>7</v>
      </c>
      <c r="I595">
        <v>0.09</v>
      </c>
      <c r="J595">
        <v>76.52</v>
      </c>
      <c r="K595" t="s">
        <v>1216</v>
      </c>
      <c r="L595" t="s">
        <v>1220</v>
      </c>
      <c r="M595" t="s">
        <v>1230</v>
      </c>
      <c r="N595" t="s">
        <v>1236</v>
      </c>
      <c r="O595" s="3">
        <v>45620</v>
      </c>
      <c r="P595" s="3">
        <v>45626</v>
      </c>
      <c r="Q595">
        <v>2024</v>
      </c>
      <c r="R595">
        <v>2</v>
      </c>
      <c r="S595">
        <f t="shared" si="18"/>
        <v>6</v>
      </c>
    </row>
    <row r="596" spans="3:19" x14ac:dyDescent="0.25">
      <c r="C596" s="1">
        <f t="shared" si="19"/>
        <v>594</v>
      </c>
      <c r="D596" t="s">
        <v>608</v>
      </c>
      <c r="E596" t="s">
        <v>1202</v>
      </c>
      <c r="F596" t="s">
        <v>1208</v>
      </c>
      <c r="G596">
        <v>44.02</v>
      </c>
      <c r="H596">
        <v>6</v>
      </c>
      <c r="I596">
        <v>0.23</v>
      </c>
      <c r="J596">
        <v>4.95</v>
      </c>
      <c r="K596" t="s">
        <v>1216</v>
      </c>
      <c r="L596" t="s">
        <v>1220</v>
      </c>
      <c r="M596" t="s">
        <v>1228</v>
      </c>
      <c r="N596" t="s">
        <v>1234</v>
      </c>
      <c r="O596" s="3">
        <v>45101</v>
      </c>
      <c r="P596" s="3">
        <v>45102</v>
      </c>
      <c r="Q596">
        <v>2023</v>
      </c>
      <c r="R596">
        <v>5</v>
      </c>
      <c r="S596">
        <f t="shared" si="18"/>
        <v>1</v>
      </c>
    </row>
    <row r="597" spans="3:19" x14ac:dyDescent="0.25">
      <c r="C597" s="1">
        <f t="shared" si="19"/>
        <v>595</v>
      </c>
      <c r="D597" t="s">
        <v>609</v>
      </c>
      <c r="E597" t="s">
        <v>1202</v>
      </c>
      <c r="F597" t="s">
        <v>1211</v>
      </c>
      <c r="G597">
        <v>102.24</v>
      </c>
      <c r="H597">
        <v>9</v>
      </c>
      <c r="I597">
        <v>0.44</v>
      </c>
      <c r="J597">
        <v>11.66</v>
      </c>
      <c r="K597" t="s">
        <v>1216</v>
      </c>
      <c r="L597" t="s">
        <v>1221</v>
      </c>
      <c r="M597" t="s">
        <v>1222</v>
      </c>
      <c r="N597" t="s">
        <v>1234</v>
      </c>
      <c r="O597" s="3">
        <v>45413</v>
      </c>
      <c r="P597" s="3">
        <v>45420</v>
      </c>
      <c r="Q597">
        <v>2024</v>
      </c>
      <c r="R597">
        <v>4</v>
      </c>
      <c r="S597">
        <f t="shared" si="18"/>
        <v>7</v>
      </c>
    </row>
    <row r="598" spans="3:19" x14ac:dyDescent="0.25">
      <c r="C598" s="1">
        <f t="shared" si="19"/>
        <v>596</v>
      </c>
      <c r="D598" t="s">
        <v>610</v>
      </c>
      <c r="E598" t="s">
        <v>1203</v>
      </c>
      <c r="F598" t="s">
        <v>1214</v>
      </c>
      <c r="G598">
        <v>398.65</v>
      </c>
      <c r="H598">
        <v>4</v>
      </c>
      <c r="I598">
        <v>0.27</v>
      </c>
      <c r="J598">
        <v>82.38</v>
      </c>
      <c r="K598" t="s">
        <v>1215</v>
      </c>
      <c r="L598" t="s">
        <v>1220</v>
      </c>
      <c r="M598" t="s">
        <v>1230</v>
      </c>
      <c r="N598" t="s">
        <v>1236</v>
      </c>
      <c r="O598" s="3">
        <v>45435</v>
      </c>
      <c r="P598" s="3">
        <v>45441</v>
      </c>
      <c r="Q598">
        <v>2024</v>
      </c>
      <c r="R598">
        <v>11</v>
      </c>
      <c r="S598">
        <f t="shared" si="18"/>
        <v>6</v>
      </c>
    </row>
    <row r="599" spans="3:19" x14ac:dyDescent="0.25">
      <c r="C599" s="1">
        <f t="shared" si="19"/>
        <v>597</v>
      </c>
      <c r="D599" t="s">
        <v>611</v>
      </c>
      <c r="E599" t="s">
        <v>1204</v>
      </c>
      <c r="F599" t="s">
        <v>1214</v>
      </c>
      <c r="G599">
        <v>14.79</v>
      </c>
      <c r="H599">
        <v>5</v>
      </c>
      <c r="I599">
        <v>0.14000000000000001</v>
      </c>
      <c r="J599">
        <v>2.09</v>
      </c>
      <c r="K599" t="s">
        <v>1216</v>
      </c>
      <c r="L599" t="s">
        <v>1220</v>
      </c>
      <c r="M599" t="s">
        <v>1230</v>
      </c>
      <c r="N599" t="s">
        <v>1236</v>
      </c>
      <c r="O599" s="3">
        <v>44669</v>
      </c>
      <c r="P599" s="3">
        <v>44679</v>
      </c>
      <c r="Q599">
        <v>2022</v>
      </c>
      <c r="R599">
        <v>1</v>
      </c>
      <c r="S599">
        <f t="shared" si="18"/>
        <v>10</v>
      </c>
    </row>
    <row r="600" spans="3:19" x14ac:dyDescent="0.25">
      <c r="C600" s="1">
        <f t="shared" si="19"/>
        <v>598</v>
      </c>
      <c r="D600" t="s">
        <v>612</v>
      </c>
      <c r="E600" t="s">
        <v>1201</v>
      </c>
      <c r="F600" t="s">
        <v>1212</v>
      </c>
      <c r="G600">
        <v>81.180000000000007</v>
      </c>
      <c r="H600">
        <v>1</v>
      </c>
      <c r="I600">
        <v>0.32</v>
      </c>
      <c r="J600">
        <v>2.97</v>
      </c>
      <c r="K600" t="s">
        <v>1217</v>
      </c>
      <c r="L600" t="s">
        <v>1219</v>
      </c>
      <c r="M600" t="s">
        <v>1231</v>
      </c>
      <c r="N600" t="s">
        <v>1236</v>
      </c>
      <c r="O600" s="3">
        <v>45589</v>
      </c>
      <c r="P600" s="3">
        <v>45593</v>
      </c>
      <c r="Q600">
        <v>2024</v>
      </c>
      <c r="R600">
        <v>2</v>
      </c>
      <c r="S600">
        <f t="shared" si="18"/>
        <v>4</v>
      </c>
    </row>
    <row r="601" spans="3:19" x14ac:dyDescent="0.25">
      <c r="C601" s="1">
        <f t="shared" si="19"/>
        <v>599</v>
      </c>
      <c r="D601" t="s">
        <v>613</v>
      </c>
      <c r="E601" t="s">
        <v>1203</v>
      </c>
      <c r="F601" t="s">
        <v>1212</v>
      </c>
      <c r="G601">
        <v>447.47</v>
      </c>
      <c r="H601">
        <v>6</v>
      </c>
      <c r="I601">
        <v>0.13</v>
      </c>
      <c r="J601">
        <v>45.7</v>
      </c>
      <c r="K601" t="s">
        <v>1215</v>
      </c>
      <c r="L601" t="s">
        <v>1220</v>
      </c>
      <c r="M601" t="s">
        <v>1225</v>
      </c>
      <c r="N601" t="s">
        <v>1236</v>
      </c>
      <c r="O601" s="3">
        <v>45356</v>
      </c>
      <c r="P601" s="3">
        <v>45357</v>
      </c>
      <c r="Q601">
        <v>2024</v>
      </c>
      <c r="R601">
        <v>6</v>
      </c>
      <c r="S601">
        <f t="shared" si="18"/>
        <v>1</v>
      </c>
    </row>
    <row r="602" spans="3:19" x14ac:dyDescent="0.25">
      <c r="C602" s="1">
        <f t="shared" si="19"/>
        <v>600</v>
      </c>
      <c r="D602" t="s">
        <v>614</v>
      </c>
      <c r="E602" t="s">
        <v>1203</v>
      </c>
      <c r="F602" t="s">
        <v>1212</v>
      </c>
      <c r="G602">
        <v>335.8</v>
      </c>
      <c r="H602">
        <v>6</v>
      </c>
      <c r="I602">
        <v>0.35</v>
      </c>
      <c r="J602">
        <v>38.61</v>
      </c>
      <c r="K602" t="s">
        <v>1216</v>
      </c>
      <c r="L602" t="s">
        <v>1219</v>
      </c>
      <c r="M602" t="s">
        <v>1225</v>
      </c>
      <c r="N602" t="s">
        <v>1236</v>
      </c>
      <c r="O602" s="3">
        <v>44604</v>
      </c>
      <c r="P602" s="3">
        <v>44613</v>
      </c>
      <c r="Q602">
        <v>2022</v>
      </c>
      <c r="R602">
        <v>1</v>
      </c>
      <c r="S602">
        <f t="shared" si="18"/>
        <v>9</v>
      </c>
    </row>
    <row r="603" spans="3:19" x14ac:dyDescent="0.25">
      <c r="C603" s="1">
        <f t="shared" si="19"/>
        <v>601</v>
      </c>
      <c r="D603" t="s">
        <v>615</v>
      </c>
      <c r="E603" t="s">
        <v>1201</v>
      </c>
      <c r="F603" t="s">
        <v>1207</v>
      </c>
      <c r="G603">
        <v>365.84</v>
      </c>
      <c r="H603">
        <v>10</v>
      </c>
      <c r="I603">
        <v>0.25</v>
      </c>
      <c r="J603">
        <v>74.59</v>
      </c>
      <c r="K603" t="s">
        <v>1216</v>
      </c>
      <c r="L603" t="s">
        <v>1220</v>
      </c>
      <c r="M603" t="s">
        <v>1226</v>
      </c>
      <c r="N603" t="s">
        <v>1235</v>
      </c>
      <c r="O603" s="3">
        <v>45577</v>
      </c>
      <c r="P603" s="3">
        <v>45578</v>
      </c>
      <c r="Q603">
        <v>2024</v>
      </c>
      <c r="R603">
        <v>12</v>
      </c>
      <c r="S603">
        <f t="shared" si="18"/>
        <v>1</v>
      </c>
    </row>
    <row r="604" spans="3:19" x14ac:dyDescent="0.25">
      <c r="C604" s="1">
        <f t="shared" si="19"/>
        <v>602</v>
      </c>
      <c r="D604" t="s">
        <v>616</v>
      </c>
      <c r="E604" t="s">
        <v>1204</v>
      </c>
      <c r="F604" t="s">
        <v>1209</v>
      </c>
      <c r="G604">
        <v>82.4</v>
      </c>
      <c r="H604">
        <v>3</v>
      </c>
      <c r="I604">
        <v>0.12</v>
      </c>
      <c r="J604">
        <v>19.37</v>
      </c>
      <c r="K604" t="s">
        <v>1215</v>
      </c>
      <c r="L604" t="s">
        <v>1221</v>
      </c>
      <c r="M604" t="s">
        <v>1222</v>
      </c>
      <c r="N604" t="s">
        <v>1234</v>
      </c>
      <c r="O604" s="3">
        <v>44628</v>
      </c>
      <c r="P604" s="3">
        <v>44630</v>
      </c>
      <c r="Q604">
        <v>2022</v>
      </c>
      <c r="R604">
        <v>5</v>
      </c>
      <c r="S604">
        <f t="shared" si="18"/>
        <v>2</v>
      </c>
    </row>
    <row r="605" spans="3:19" x14ac:dyDescent="0.25">
      <c r="C605" s="1">
        <f t="shared" si="19"/>
        <v>603</v>
      </c>
      <c r="D605" t="s">
        <v>617</v>
      </c>
      <c r="E605" t="s">
        <v>1204</v>
      </c>
      <c r="F605" t="s">
        <v>1207</v>
      </c>
      <c r="G605">
        <v>310.98</v>
      </c>
      <c r="H605">
        <v>9</v>
      </c>
      <c r="I605">
        <v>0.3</v>
      </c>
      <c r="J605">
        <v>44.16</v>
      </c>
      <c r="K605" t="s">
        <v>1215</v>
      </c>
      <c r="L605" t="s">
        <v>1220</v>
      </c>
      <c r="M605" t="s">
        <v>1228</v>
      </c>
      <c r="N605" t="s">
        <v>1234</v>
      </c>
      <c r="O605" s="3">
        <v>44898</v>
      </c>
      <c r="P605" s="3">
        <v>44907</v>
      </c>
      <c r="Q605">
        <v>2022</v>
      </c>
      <c r="R605">
        <v>2</v>
      </c>
      <c r="S605">
        <f t="shared" si="18"/>
        <v>9</v>
      </c>
    </row>
    <row r="606" spans="3:19" x14ac:dyDescent="0.25">
      <c r="C606" s="1">
        <f t="shared" si="19"/>
        <v>604</v>
      </c>
      <c r="D606" t="s">
        <v>618</v>
      </c>
      <c r="E606" t="s">
        <v>1201</v>
      </c>
      <c r="F606" t="s">
        <v>1205</v>
      </c>
      <c r="G606">
        <v>164.78</v>
      </c>
      <c r="H606">
        <v>3</v>
      </c>
      <c r="I606">
        <v>0.23</v>
      </c>
      <c r="J606">
        <v>35.049999999999997</v>
      </c>
      <c r="K606" t="s">
        <v>1216</v>
      </c>
      <c r="L606" t="s">
        <v>1221</v>
      </c>
      <c r="M606" t="s">
        <v>1225</v>
      </c>
      <c r="N606" t="s">
        <v>1236</v>
      </c>
      <c r="O606" s="3">
        <v>44780</v>
      </c>
      <c r="P606" s="3">
        <v>44786</v>
      </c>
      <c r="Q606">
        <v>2022</v>
      </c>
      <c r="R606">
        <v>5</v>
      </c>
      <c r="S606">
        <f t="shared" si="18"/>
        <v>6</v>
      </c>
    </row>
    <row r="607" spans="3:19" x14ac:dyDescent="0.25">
      <c r="C607" s="1">
        <f t="shared" si="19"/>
        <v>605</v>
      </c>
      <c r="D607" t="s">
        <v>619</v>
      </c>
      <c r="E607" t="s">
        <v>1202</v>
      </c>
      <c r="F607" t="s">
        <v>1207</v>
      </c>
      <c r="G607">
        <v>209.21</v>
      </c>
      <c r="H607">
        <v>10</v>
      </c>
      <c r="I607">
        <v>0.06</v>
      </c>
      <c r="J607">
        <v>31.79</v>
      </c>
      <c r="K607" t="s">
        <v>1217</v>
      </c>
      <c r="L607" t="s">
        <v>1220</v>
      </c>
      <c r="M607" t="s">
        <v>1229</v>
      </c>
      <c r="N607" t="s">
        <v>1234</v>
      </c>
      <c r="O607" s="3">
        <v>45092</v>
      </c>
      <c r="P607" s="3">
        <v>45093</v>
      </c>
      <c r="Q607">
        <v>2023</v>
      </c>
      <c r="R607">
        <v>10</v>
      </c>
      <c r="S607">
        <f t="shared" si="18"/>
        <v>1</v>
      </c>
    </row>
    <row r="608" spans="3:19" x14ac:dyDescent="0.25">
      <c r="C608" s="1">
        <f t="shared" si="19"/>
        <v>606</v>
      </c>
      <c r="D608" t="s">
        <v>620</v>
      </c>
      <c r="E608" t="s">
        <v>1201</v>
      </c>
      <c r="F608" t="s">
        <v>1212</v>
      </c>
      <c r="G608">
        <v>290.24</v>
      </c>
      <c r="H608">
        <v>7</v>
      </c>
      <c r="I608">
        <v>0.4</v>
      </c>
      <c r="J608">
        <v>14.38</v>
      </c>
      <c r="K608" t="s">
        <v>1217</v>
      </c>
      <c r="L608" t="s">
        <v>1219</v>
      </c>
      <c r="M608" t="s">
        <v>1229</v>
      </c>
      <c r="N608" t="s">
        <v>1234</v>
      </c>
      <c r="O608" s="3">
        <v>44717</v>
      </c>
      <c r="P608" s="3">
        <v>44724</v>
      </c>
      <c r="Q608">
        <v>2022</v>
      </c>
      <c r="R608">
        <v>6</v>
      </c>
      <c r="S608">
        <f t="shared" si="18"/>
        <v>7</v>
      </c>
    </row>
    <row r="609" spans="3:19" x14ac:dyDescent="0.25">
      <c r="C609" s="1">
        <f t="shared" si="19"/>
        <v>607</v>
      </c>
      <c r="D609" t="s">
        <v>621</v>
      </c>
      <c r="E609" t="s">
        <v>1204</v>
      </c>
      <c r="F609" t="s">
        <v>1214</v>
      </c>
      <c r="G609">
        <v>187.4</v>
      </c>
      <c r="H609">
        <v>1</v>
      </c>
      <c r="I609">
        <v>0.48</v>
      </c>
      <c r="J609">
        <v>20.83</v>
      </c>
      <c r="K609" t="s">
        <v>1215</v>
      </c>
      <c r="L609" t="s">
        <v>1221</v>
      </c>
      <c r="M609" t="s">
        <v>1232</v>
      </c>
      <c r="N609" t="s">
        <v>1235</v>
      </c>
      <c r="O609" s="3">
        <v>44723</v>
      </c>
      <c r="P609" s="3">
        <v>44726</v>
      </c>
      <c r="Q609">
        <v>2022</v>
      </c>
      <c r="R609">
        <v>11</v>
      </c>
      <c r="S609">
        <f t="shared" si="18"/>
        <v>3</v>
      </c>
    </row>
    <row r="610" spans="3:19" x14ac:dyDescent="0.25">
      <c r="C610" s="1">
        <f t="shared" si="19"/>
        <v>608</v>
      </c>
      <c r="D610" t="s">
        <v>622</v>
      </c>
      <c r="E610" t="s">
        <v>1201</v>
      </c>
      <c r="F610" t="s">
        <v>1210</v>
      </c>
      <c r="G610">
        <v>75.44</v>
      </c>
      <c r="H610">
        <v>10</v>
      </c>
      <c r="I610">
        <v>0.19</v>
      </c>
      <c r="J610">
        <v>5.88</v>
      </c>
      <c r="K610" t="s">
        <v>1216</v>
      </c>
      <c r="L610" t="s">
        <v>1219</v>
      </c>
      <c r="M610" t="s">
        <v>1225</v>
      </c>
      <c r="N610" t="s">
        <v>1236</v>
      </c>
      <c r="O610" s="3">
        <v>45619</v>
      </c>
      <c r="P610" s="3">
        <v>45629</v>
      </c>
      <c r="Q610">
        <v>2024</v>
      </c>
      <c r="R610">
        <v>11</v>
      </c>
      <c r="S610">
        <f t="shared" si="18"/>
        <v>10</v>
      </c>
    </row>
    <row r="611" spans="3:19" x14ac:dyDescent="0.25">
      <c r="C611" s="1">
        <f t="shared" si="19"/>
        <v>609</v>
      </c>
      <c r="D611" t="s">
        <v>623</v>
      </c>
      <c r="E611" t="s">
        <v>1201</v>
      </c>
      <c r="F611" t="s">
        <v>1214</v>
      </c>
      <c r="G611">
        <v>305.02999999999997</v>
      </c>
      <c r="H611">
        <v>4</v>
      </c>
      <c r="I611">
        <v>0.19</v>
      </c>
      <c r="J611">
        <v>51.14</v>
      </c>
      <c r="K611" t="s">
        <v>1215</v>
      </c>
      <c r="L611" t="s">
        <v>1220</v>
      </c>
      <c r="M611" t="s">
        <v>1222</v>
      </c>
      <c r="N611" t="s">
        <v>1234</v>
      </c>
      <c r="O611" s="3">
        <v>45371</v>
      </c>
      <c r="P611" s="3">
        <v>45380</v>
      </c>
      <c r="Q611">
        <v>2024</v>
      </c>
      <c r="R611">
        <v>8</v>
      </c>
      <c r="S611">
        <f t="shared" si="18"/>
        <v>9</v>
      </c>
    </row>
    <row r="612" spans="3:19" x14ac:dyDescent="0.25">
      <c r="C612" s="1">
        <f t="shared" si="19"/>
        <v>610</v>
      </c>
      <c r="D612" t="s">
        <v>624</v>
      </c>
      <c r="E612" t="s">
        <v>1202</v>
      </c>
      <c r="F612" t="s">
        <v>1205</v>
      </c>
      <c r="G612">
        <v>498.54</v>
      </c>
      <c r="H612">
        <v>5</v>
      </c>
      <c r="I612">
        <v>0.12</v>
      </c>
      <c r="J612">
        <v>78.63</v>
      </c>
      <c r="K612" t="s">
        <v>1217</v>
      </c>
      <c r="L612" t="s">
        <v>1220</v>
      </c>
      <c r="M612" t="s">
        <v>1227</v>
      </c>
      <c r="N612" t="s">
        <v>1236</v>
      </c>
      <c r="O612" s="3">
        <v>45463</v>
      </c>
      <c r="P612" s="3">
        <v>45473</v>
      </c>
      <c r="Q612">
        <v>2024</v>
      </c>
      <c r="R612">
        <v>3</v>
      </c>
      <c r="S612">
        <f t="shared" si="18"/>
        <v>10</v>
      </c>
    </row>
    <row r="613" spans="3:19" x14ac:dyDescent="0.25">
      <c r="C613" s="1">
        <f t="shared" si="19"/>
        <v>611</v>
      </c>
      <c r="D613" t="s">
        <v>625</v>
      </c>
      <c r="E613" t="s">
        <v>1204</v>
      </c>
      <c r="F613" t="s">
        <v>1205</v>
      </c>
      <c r="G613">
        <v>148.88999999999999</v>
      </c>
      <c r="H613">
        <v>10</v>
      </c>
      <c r="I613">
        <v>0.03</v>
      </c>
      <c r="J613">
        <v>17.809999999999999</v>
      </c>
      <c r="K613" t="s">
        <v>1217</v>
      </c>
      <c r="L613" t="s">
        <v>1218</v>
      </c>
      <c r="M613" t="s">
        <v>1231</v>
      </c>
      <c r="N613" t="s">
        <v>1236</v>
      </c>
      <c r="O613" s="3">
        <v>45037</v>
      </c>
      <c r="P613" s="3">
        <v>45046</v>
      </c>
      <c r="Q613">
        <v>2023</v>
      </c>
      <c r="R613">
        <v>6</v>
      </c>
      <c r="S613">
        <f t="shared" si="18"/>
        <v>9</v>
      </c>
    </row>
    <row r="614" spans="3:19" x14ac:dyDescent="0.25">
      <c r="C614" s="1">
        <f t="shared" si="19"/>
        <v>612</v>
      </c>
      <c r="D614" t="s">
        <v>626</v>
      </c>
      <c r="E614" t="s">
        <v>1202</v>
      </c>
      <c r="F614" t="s">
        <v>1207</v>
      </c>
      <c r="G614">
        <v>7.81</v>
      </c>
      <c r="H614">
        <v>2</v>
      </c>
      <c r="I614">
        <v>0.15</v>
      </c>
      <c r="J614">
        <v>0.87</v>
      </c>
      <c r="K614" t="s">
        <v>1215</v>
      </c>
      <c r="L614" t="s">
        <v>1220</v>
      </c>
      <c r="M614" t="s">
        <v>1230</v>
      </c>
      <c r="N614" t="s">
        <v>1236</v>
      </c>
      <c r="O614" s="3">
        <v>45259</v>
      </c>
      <c r="P614" s="3">
        <v>45263</v>
      </c>
      <c r="Q614">
        <v>2023</v>
      </c>
      <c r="R614">
        <v>9</v>
      </c>
      <c r="S614">
        <f t="shared" si="18"/>
        <v>4</v>
      </c>
    </row>
    <row r="615" spans="3:19" x14ac:dyDescent="0.25">
      <c r="C615" s="1">
        <f t="shared" si="19"/>
        <v>613</v>
      </c>
      <c r="D615" t="s">
        <v>627</v>
      </c>
      <c r="E615" t="s">
        <v>1203</v>
      </c>
      <c r="F615" t="s">
        <v>1208</v>
      </c>
      <c r="G615">
        <v>485.54</v>
      </c>
      <c r="H615">
        <v>2</v>
      </c>
      <c r="I615">
        <v>0.37</v>
      </c>
      <c r="J615">
        <v>52.44</v>
      </c>
      <c r="K615" t="s">
        <v>1216</v>
      </c>
      <c r="L615" t="s">
        <v>1219</v>
      </c>
      <c r="M615" t="s">
        <v>1227</v>
      </c>
      <c r="N615" t="s">
        <v>1236</v>
      </c>
      <c r="O615" s="3">
        <v>45266</v>
      </c>
      <c r="P615" s="3">
        <v>45268</v>
      </c>
      <c r="Q615">
        <v>2023</v>
      </c>
      <c r="R615">
        <v>1</v>
      </c>
      <c r="S615">
        <f t="shared" si="18"/>
        <v>2</v>
      </c>
    </row>
    <row r="616" spans="3:19" x14ac:dyDescent="0.25">
      <c r="C616" s="1">
        <f t="shared" si="19"/>
        <v>614</v>
      </c>
      <c r="D616" t="s">
        <v>628</v>
      </c>
      <c r="E616" t="s">
        <v>1203</v>
      </c>
      <c r="F616" t="s">
        <v>1207</v>
      </c>
      <c r="G616">
        <v>56.82</v>
      </c>
      <c r="H616">
        <v>3</v>
      </c>
      <c r="I616">
        <v>0.04</v>
      </c>
      <c r="J616">
        <v>6.08</v>
      </c>
      <c r="K616" t="s">
        <v>1215</v>
      </c>
      <c r="L616" t="s">
        <v>1220</v>
      </c>
      <c r="M616" t="s">
        <v>1229</v>
      </c>
      <c r="N616" t="s">
        <v>1234</v>
      </c>
      <c r="O616" s="3">
        <v>44825</v>
      </c>
      <c r="P616" s="3">
        <v>44831</v>
      </c>
      <c r="Q616">
        <v>2022</v>
      </c>
      <c r="R616">
        <v>9</v>
      </c>
      <c r="S616">
        <f t="shared" si="18"/>
        <v>6</v>
      </c>
    </row>
    <row r="617" spans="3:19" x14ac:dyDescent="0.25">
      <c r="C617" s="1">
        <f t="shared" si="19"/>
        <v>615</v>
      </c>
      <c r="D617" t="s">
        <v>629</v>
      </c>
      <c r="E617" t="s">
        <v>1204</v>
      </c>
      <c r="F617" t="s">
        <v>1214</v>
      </c>
      <c r="G617">
        <v>227.4</v>
      </c>
      <c r="H617">
        <v>5</v>
      </c>
      <c r="I617">
        <v>0.06</v>
      </c>
      <c r="J617">
        <v>25.85</v>
      </c>
      <c r="K617" t="s">
        <v>1215</v>
      </c>
      <c r="L617" t="s">
        <v>1220</v>
      </c>
      <c r="M617" t="s">
        <v>1230</v>
      </c>
      <c r="N617" t="s">
        <v>1236</v>
      </c>
      <c r="O617" s="3">
        <v>44608</v>
      </c>
      <c r="P617" s="3">
        <v>44610</v>
      </c>
      <c r="Q617">
        <v>2022</v>
      </c>
      <c r="R617">
        <v>12</v>
      </c>
      <c r="S617">
        <f t="shared" si="18"/>
        <v>2</v>
      </c>
    </row>
    <row r="618" spans="3:19" x14ac:dyDescent="0.25">
      <c r="C618" s="1">
        <f t="shared" si="19"/>
        <v>616</v>
      </c>
      <c r="D618" t="s">
        <v>630</v>
      </c>
      <c r="E618" t="s">
        <v>1203</v>
      </c>
      <c r="F618" t="s">
        <v>1208</v>
      </c>
      <c r="G618">
        <v>206.56</v>
      </c>
      <c r="H618">
        <v>3</v>
      </c>
      <c r="I618">
        <v>0.27</v>
      </c>
      <c r="J618">
        <v>28.65</v>
      </c>
      <c r="K618" t="s">
        <v>1216</v>
      </c>
      <c r="L618" t="s">
        <v>1220</v>
      </c>
      <c r="M618" t="s">
        <v>1230</v>
      </c>
      <c r="N618" t="s">
        <v>1236</v>
      </c>
      <c r="O618" s="3">
        <v>44903</v>
      </c>
      <c r="P618" s="3">
        <v>44908</v>
      </c>
      <c r="Q618">
        <v>2022</v>
      </c>
      <c r="R618">
        <v>4</v>
      </c>
      <c r="S618">
        <f t="shared" si="18"/>
        <v>5</v>
      </c>
    </row>
    <row r="619" spans="3:19" x14ac:dyDescent="0.25">
      <c r="C619" s="1">
        <f t="shared" si="19"/>
        <v>617</v>
      </c>
      <c r="D619" t="s">
        <v>631</v>
      </c>
      <c r="E619" t="s">
        <v>1204</v>
      </c>
      <c r="F619" t="s">
        <v>1207</v>
      </c>
      <c r="G619">
        <v>154.88</v>
      </c>
      <c r="H619">
        <v>9</v>
      </c>
      <c r="I619">
        <v>0.41</v>
      </c>
      <c r="J619">
        <v>26.27</v>
      </c>
      <c r="K619" t="s">
        <v>1216</v>
      </c>
      <c r="L619" t="s">
        <v>1220</v>
      </c>
      <c r="M619" t="s">
        <v>1228</v>
      </c>
      <c r="N619" t="s">
        <v>1234</v>
      </c>
      <c r="O619" s="3">
        <v>45577</v>
      </c>
      <c r="P619" s="3">
        <v>45582</v>
      </c>
      <c r="Q619">
        <v>2024</v>
      </c>
      <c r="R619">
        <v>8</v>
      </c>
      <c r="S619">
        <f t="shared" si="18"/>
        <v>5</v>
      </c>
    </row>
    <row r="620" spans="3:19" x14ac:dyDescent="0.25">
      <c r="C620" s="1">
        <f t="shared" si="19"/>
        <v>618</v>
      </c>
      <c r="D620" t="s">
        <v>632</v>
      </c>
      <c r="E620" t="s">
        <v>1202</v>
      </c>
      <c r="F620" t="s">
        <v>1206</v>
      </c>
      <c r="G620">
        <v>361.22</v>
      </c>
      <c r="H620">
        <v>6</v>
      </c>
      <c r="I620">
        <v>0.36</v>
      </c>
      <c r="J620">
        <v>52.2</v>
      </c>
      <c r="K620" t="s">
        <v>1216</v>
      </c>
      <c r="L620" t="s">
        <v>1219</v>
      </c>
      <c r="M620" t="s">
        <v>1232</v>
      </c>
      <c r="N620" t="s">
        <v>1235</v>
      </c>
      <c r="O620" s="3">
        <v>45187</v>
      </c>
      <c r="P620" s="3">
        <v>45191</v>
      </c>
      <c r="Q620">
        <v>2023</v>
      </c>
      <c r="R620">
        <v>6</v>
      </c>
      <c r="S620">
        <f t="shared" si="18"/>
        <v>4</v>
      </c>
    </row>
    <row r="621" spans="3:19" x14ac:dyDescent="0.25">
      <c r="C621" s="1">
        <f t="shared" si="19"/>
        <v>619</v>
      </c>
      <c r="D621" t="s">
        <v>633</v>
      </c>
      <c r="E621" t="s">
        <v>1204</v>
      </c>
      <c r="F621" t="s">
        <v>1212</v>
      </c>
      <c r="G621">
        <v>74.099999999999994</v>
      </c>
      <c r="H621">
        <v>2</v>
      </c>
      <c r="I621">
        <v>0.28999999999999998</v>
      </c>
      <c r="J621">
        <v>3.03</v>
      </c>
      <c r="K621" t="s">
        <v>1217</v>
      </c>
      <c r="L621" t="s">
        <v>1221</v>
      </c>
      <c r="M621" t="s">
        <v>1228</v>
      </c>
      <c r="N621" t="s">
        <v>1234</v>
      </c>
      <c r="O621" s="3">
        <v>45604</v>
      </c>
      <c r="P621" s="3">
        <v>45605</v>
      </c>
      <c r="Q621">
        <v>2024</v>
      </c>
      <c r="R621">
        <v>5</v>
      </c>
      <c r="S621">
        <f t="shared" si="18"/>
        <v>1</v>
      </c>
    </row>
    <row r="622" spans="3:19" x14ac:dyDescent="0.25">
      <c r="C622" s="1">
        <f t="shared" si="19"/>
        <v>620</v>
      </c>
      <c r="D622" t="s">
        <v>634</v>
      </c>
      <c r="E622" t="s">
        <v>1204</v>
      </c>
      <c r="F622" t="s">
        <v>1209</v>
      </c>
      <c r="G622">
        <v>274.14</v>
      </c>
      <c r="H622">
        <v>10</v>
      </c>
      <c r="I622">
        <v>0.27</v>
      </c>
      <c r="J622">
        <v>55.93</v>
      </c>
      <c r="K622" t="s">
        <v>1217</v>
      </c>
      <c r="L622" t="s">
        <v>1219</v>
      </c>
      <c r="M622" t="s">
        <v>1222</v>
      </c>
      <c r="N622" t="s">
        <v>1234</v>
      </c>
      <c r="O622" s="3">
        <v>45084</v>
      </c>
      <c r="P622" s="3">
        <v>45094</v>
      </c>
      <c r="Q622">
        <v>2023</v>
      </c>
      <c r="R622">
        <v>12</v>
      </c>
      <c r="S622">
        <f t="shared" si="18"/>
        <v>10</v>
      </c>
    </row>
    <row r="623" spans="3:19" x14ac:dyDescent="0.25">
      <c r="C623" s="1">
        <f t="shared" si="19"/>
        <v>621</v>
      </c>
      <c r="D623" t="s">
        <v>635</v>
      </c>
      <c r="E623" t="s">
        <v>1202</v>
      </c>
      <c r="F623" t="s">
        <v>1205</v>
      </c>
      <c r="G623">
        <v>480.98</v>
      </c>
      <c r="H623">
        <v>8</v>
      </c>
      <c r="I623">
        <v>0.01</v>
      </c>
      <c r="J623">
        <v>109.76</v>
      </c>
      <c r="K623" t="s">
        <v>1217</v>
      </c>
      <c r="L623" t="s">
        <v>1219</v>
      </c>
      <c r="M623" t="s">
        <v>1227</v>
      </c>
      <c r="N623" t="s">
        <v>1236</v>
      </c>
      <c r="O623" s="3">
        <v>44833</v>
      </c>
      <c r="P623" s="3">
        <v>44842</v>
      </c>
      <c r="Q623">
        <v>2022</v>
      </c>
      <c r="R623">
        <v>11</v>
      </c>
      <c r="S623">
        <f t="shared" si="18"/>
        <v>9</v>
      </c>
    </row>
    <row r="624" spans="3:19" x14ac:dyDescent="0.25">
      <c r="C624" s="1">
        <f t="shared" si="19"/>
        <v>622</v>
      </c>
      <c r="D624" t="s">
        <v>636</v>
      </c>
      <c r="E624" t="s">
        <v>1201</v>
      </c>
      <c r="F624" t="s">
        <v>1214</v>
      </c>
      <c r="G624">
        <v>444.39</v>
      </c>
      <c r="H624">
        <v>3</v>
      </c>
      <c r="I624">
        <v>0.03</v>
      </c>
      <c r="J624">
        <v>56.16</v>
      </c>
      <c r="K624" t="s">
        <v>1215</v>
      </c>
      <c r="L624" t="s">
        <v>1219</v>
      </c>
      <c r="M624" t="s">
        <v>1228</v>
      </c>
      <c r="N624" t="s">
        <v>1234</v>
      </c>
      <c r="O624" s="3">
        <v>45300</v>
      </c>
      <c r="P624" s="3">
        <v>45306</v>
      </c>
      <c r="Q624">
        <v>2024</v>
      </c>
      <c r="R624">
        <v>4</v>
      </c>
      <c r="S624">
        <f t="shared" si="18"/>
        <v>6</v>
      </c>
    </row>
    <row r="625" spans="3:19" x14ac:dyDescent="0.25">
      <c r="C625" s="1">
        <f t="shared" si="19"/>
        <v>623</v>
      </c>
      <c r="D625" t="s">
        <v>637</v>
      </c>
      <c r="E625" t="s">
        <v>1201</v>
      </c>
      <c r="F625" t="s">
        <v>1208</v>
      </c>
      <c r="G625">
        <v>163.83000000000001</v>
      </c>
      <c r="H625">
        <v>3</v>
      </c>
      <c r="I625">
        <v>0.1</v>
      </c>
      <c r="J625">
        <v>-2000</v>
      </c>
      <c r="K625" t="s">
        <v>1216</v>
      </c>
      <c r="L625" t="s">
        <v>1221</v>
      </c>
      <c r="M625" t="s">
        <v>1231</v>
      </c>
      <c r="N625" t="s">
        <v>1236</v>
      </c>
      <c r="O625" s="3">
        <v>45156</v>
      </c>
      <c r="P625" s="3">
        <v>45158</v>
      </c>
      <c r="Q625">
        <v>2023</v>
      </c>
      <c r="R625">
        <v>5</v>
      </c>
      <c r="S625">
        <f t="shared" si="18"/>
        <v>2</v>
      </c>
    </row>
    <row r="626" spans="3:19" x14ac:dyDescent="0.25">
      <c r="C626" s="1">
        <f t="shared" si="19"/>
        <v>624</v>
      </c>
      <c r="D626" t="s">
        <v>638</v>
      </c>
      <c r="E626" t="s">
        <v>1204</v>
      </c>
      <c r="F626" t="s">
        <v>1213</v>
      </c>
      <c r="G626">
        <v>498.14</v>
      </c>
      <c r="H626">
        <v>10</v>
      </c>
      <c r="I626">
        <v>0.03</v>
      </c>
      <c r="J626">
        <v>31.04</v>
      </c>
      <c r="K626" t="s">
        <v>1217</v>
      </c>
      <c r="L626" t="s">
        <v>1221</v>
      </c>
      <c r="M626" t="s">
        <v>1222</v>
      </c>
      <c r="N626" t="s">
        <v>1234</v>
      </c>
      <c r="O626" s="3">
        <v>44843</v>
      </c>
      <c r="P626" s="3">
        <v>44851</v>
      </c>
      <c r="Q626">
        <v>2022</v>
      </c>
      <c r="R626">
        <v>3</v>
      </c>
      <c r="S626">
        <f t="shared" si="18"/>
        <v>8</v>
      </c>
    </row>
    <row r="627" spans="3:19" x14ac:dyDescent="0.25">
      <c r="C627" s="1">
        <f t="shared" si="19"/>
        <v>625</v>
      </c>
      <c r="D627" t="s">
        <v>639</v>
      </c>
      <c r="E627" t="s">
        <v>1201</v>
      </c>
      <c r="F627" t="s">
        <v>1210</v>
      </c>
      <c r="G627">
        <v>376.91</v>
      </c>
      <c r="H627">
        <v>2</v>
      </c>
      <c r="I627">
        <v>0.11</v>
      </c>
      <c r="J627">
        <v>44.03</v>
      </c>
      <c r="K627" t="s">
        <v>1215</v>
      </c>
      <c r="L627" t="s">
        <v>1219</v>
      </c>
      <c r="M627" t="s">
        <v>1223</v>
      </c>
      <c r="N627" t="s">
        <v>1234</v>
      </c>
      <c r="O627" s="3">
        <v>45424</v>
      </c>
      <c r="P627" s="3">
        <v>45429</v>
      </c>
      <c r="Q627">
        <v>2024</v>
      </c>
      <c r="R627">
        <v>4</v>
      </c>
      <c r="S627">
        <f t="shared" si="18"/>
        <v>5</v>
      </c>
    </row>
    <row r="628" spans="3:19" x14ac:dyDescent="0.25">
      <c r="C628" s="1">
        <f t="shared" si="19"/>
        <v>626</v>
      </c>
      <c r="D628" t="s">
        <v>640</v>
      </c>
      <c r="E628" t="s">
        <v>1201</v>
      </c>
      <c r="F628" t="s">
        <v>1206</v>
      </c>
      <c r="G628">
        <v>88.6</v>
      </c>
      <c r="H628">
        <v>2</v>
      </c>
      <c r="I628">
        <v>0.13</v>
      </c>
      <c r="J628">
        <v>18.41</v>
      </c>
      <c r="K628" t="s">
        <v>1215</v>
      </c>
      <c r="L628" t="s">
        <v>1218</v>
      </c>
      <c r="M628" t="s">
        <v>1228</v>
      </c>
      <c r="N628" t="s">
        <v>1234</v>
      </c>
      <c r="O628" s="3">
        <v>45618</v>
      </c>
      <c r="P628" s="3">
        <v>45626</v>
      </c>
      <c r="Q628">
        <v>2024</v>
      </c>
      <c r="R628">
        <v>3</v>
      </c>
      <c r="S628">
        <f t="shared" si="18"/>
        <v>8</v>
      </c>
    </row>
    <row r="629" spans="3:19" x14ac:dyDescent="0.25">
      <c r="C629" s="1">
        <f t="shared" si="19"/>
        <v>627</v>
      </c>
      <c r="D629" t="s">
        <v>641</v>
      </c>
      <c r="E629" t="s">
        <v>1201</v>
      </c>
      <c r="F629" t="s">
        <v>1212</v>
      </c>
      <c r="G629">
        <v>420.47</v>
      </c>
      <c r="H629">
        <v>9</v>
      </c>
      <c r="I629">
        <v>0.32</v>
      </c>
      <c r="J629">
        <v>62.81</v>
      </c>
      <c r="K629" t="s">
        <v>1217</v>
      </c>
      <c r="L629" t="s">
        <v>1219</v>
      </c>
      <c r="M629" t="s">
        <v>1227</v>
      </c>
      <c r="N629" t="s">
        <v>1236</v>
      </c>
      <c r="O629" s="3">
        <v>44808</v>
      </c>
      <c r="P629" s="3">
        <v>44809</v>
      </c>
      <c r="Q629">
        <v>2022</v>
      </c>
      <c r="R629">
        <v>12</v>
      </c>
      <c r="S629">
        <f t="shared" si="18"/>
        <v>1</v>
      </c>
    </row>
    <row r="630" spans="3:19" x14ac:dyDescent="0.25">
      <c r="C630" s="1">
        <f t="shared" si="19"/>
        <v>628</v>
      </c>
      <c r="D630" t="s">
        <v>642</v>
      </c>
      <c r="E630" t="s">
        <v>1201</v>
      </c>
      <c r="F630" t="s">
        <v>1210</v>
      </c>
      <c r="G630">
        <v>298.35000000000002</v>
      </c>
      <c r="H630">
        <v>10</v>
      </c>
      <c r="I630">
        <v>0.32</v>
      </c>
      <c r="J630">
        <v>14.95</v>
      </c>
      <c r="K630" t="s">
        <v>1217</v>
      </c>
      <c r="L630" t="s">
        <v>1219</v>
      </c>
      <c r="M630" t="s">
        <v>1227</v>
      </c>
      <c r="N630" t="s">
        <v>1236</v>
      </c>
      <c r="O630" s="3">
        <v>44586</v>
      </c>
      <c r="P630" s="3">
        <v>44593</v>
      </c>
      <c r="Q630">
        <v>2022</v>
      </c>
      <c r="R630">
        <v>1</v>
      </c>
      <c r="S630">
        <f t="shared" si="18"/>
        <v>7</v>
      </c>
    </row>
    <row r="631" spans="3:19" x14ac:dyDescent="0.25">
      <c r="C631" s="1">
        <f t="shared" si="19"/>
        <v>629</v>
      </c>
      <c r="D631" t="s">
        <v>643</v>
      </c>
      <c r="E631" t="s">
        <v>1203</v>
      </c>
      <c r="F631" t="s">
        <v>1205</v>
      </c>
      <c r="G631">
        <v>303.38</v>
      </c>
      <c r="H631">
        <v>5</v>
      </c>
      <c r="I631">
        <v>0.37</v>
      </c>
      <c r="J631">
        <v>52.59</v>
      </c>
      <c r="K631" t="s">
        <v>1215</v>
      </c>
      <c r="L631" t="s">
        <v>1220</v>
      </c>
      <c r="M631" t="s">
        <v>1233</v>
      </c>
      <c r="N631" t="s">
        <v>1235</v>
      </c>
      <c r="O631" s="3">
        <v>44862</v>
      </c>
      <c r="P631" s="3">
        <v>44871</v>
      </c>
      <c r="Q631">
        <v>2022</v>
      </c>
      <c r="R631">
        <v>12</v>
      </c>
      <c r="S631">
        <f t="shared" si="18"/>
        <v>9</v>
      </c>
    </row>
    <row r="632" spans="3:19" x14ac:dyDescent="0.25">
      <c r="C632" s="1">
        <f t="shared" si="19"/>
        <v>630</v>
      </c>
      <c r="D632" t="s">
        <v>644</v>
      </c>
      <c r="E632" t="s">
        <v>1201</v>
      </c>
      <c r="F632" t="s">
        <v>1205</v>
      </c>
      <c r="G632">
        <v>294.57</v>
      </c>
      <c r="H632">
        <v>4</v>
      </c>
      <c r="I632">
        <v>0.03</v>
      </c>
      <c r="J632">
        <v>50.45</v>
      </c>
      <c r="K632" t="s">
        <v>1217</v>
      </c>
      <c r="L632" t="s">
        <v>1220</v>
      </c>
      <c r="M632" t="s">
        <v>1228</v>
      </c>
      <c r="N632" t="s">
        <v>1234</v>
      </c>
      <c r="O632" s="3">
        <v>44695</v>
      </c>
      <c r="P632" s="3">
        <v>44700</v>
      </c>
      <c r="Q632">
        <v>2022</v>
      </c>
      <c r="R632">
        <v>12</v>
      </c>
      <c r="S632">
        <f t="shared" si="18"/>
        <v>5</v>
      </c>
    </row>
    <row r="633" spans="3:19" x14ac:dyDescent="0.25">
      <c r="C633" s="1">
        <f t="shared" si="19"/>
        <v>631</v>
      </c>
      <c r="D633" t="s">
        <v>645</v>
      </c>
      <c r="E633" t="s">
        <v>1204</v>
      </c>
      <c r="F633" t="s">
        <v>1210</v>
      </c>
      <c r="G633">
        <v>275.06</v>
      </c>
      <c r="H633">
        <v>4</v>
      </c>
      <c r="I633">
        <v>0.14000000000000001</v>
      </c>
      <c r="J633">
        <v>49.51</v>
      </c>
      <c r="K633" t="s">
        <v>1215</v>
      </c>
      <c r="L633" t="s">
        <v>1218</v>
      </c>
      <c r="M633" t="s">
        <v>1233</v>
      </c>
      <c r="N633" t="s">
        <v>1235</v>
      </c>
      <c r="O633" s="3">
        <v>44757</v>
      </c>
      <c r="P633" s="3">
        <v>44762</v>
      </c>
      <c r="Q633">
        <v>2022</v>
      </c>
      <c r="R633">
        <v>11</v>
      </c>
      <c r="S633">
        <f t="shared" si="18"/>
        <v>5</v>
      </c>
    </row>
    <row r="634" spans="3:19" x14ac:dyDescent="0.25">
      <c r="C634" s="1">
        <f t="shared" si="19"/>
        <v>632</v>
      </c>
      <c r="D634" t="s">
        <v>646</v>
      </c>
      <c r="E634" t="s">
        <v>1201</v>
      </c>
      <c r="F634" t="s">
        <v>1211</v>
      </c>
      <c r="G634">
        <v>399.14</v>
      </c>
      <c r="H634">
        <v>4</v>
      </c>
      <c r="I634">
        <v>0.34</v>
      </c>
      <c r="J634">
        <v>27.29</v>
      </c>
      <c r="K634" t="s">
        <v>1215</v>
      </c>
      <c r="L634" t="s">
        <v>1221</v>
      </c>
      <c r="M634" t="s">
        <v>1225</v>
      </c>
      <c r="N634" t="s">
        <v>1236</v>
      </c>
      <c r="O634" s="3">
        <v>45313</v>
      </c>
      <c r="P634" s="3">
        <v>45323</v>
      </c>
      <c r="Q634">
        <v>2024</v>
      </c>
      <c r="R634">
        <v>9</v>
      </c>
      <c r="S634">
        <f t="shared" si="18"/>
        <v>10</v>
      </c>
    </row>
    <row r="635" spans="3:19" x14ac:dyDescent="0.25">
      <c r="C635" s="1">
        <f t="shared" si="19"/>
        <v>633</v>
      </c>
      <c r="D635" t="s">
        <v>647</v>
      </c>
      <c r="E635" t="s">
        <v>1202</v>
      </c>
      <c r="F635" t="s">
        <v>1214</v>
      </c>
      <c r="G635">
        <v>60.49</v>
      </c>
      <c r="H635">
        <v>6</v>
      </c>
      <c r="I635">
        <v>0.44</v>
      </c>
      <c r="J635">
        <v>2.25</v>
      </c>
      <c r="K635" t="s">
        <v>1215</v>
      </c>
      <c r="L635" t="s">
        <v>1221</v>
      </c>
      <c r="M635" t="s">
        <v>1231</v>
      </c>
      <c r="N635" t="s">
        <v>1236</v>
      </c>
      <c r="O635" s="3">
        <v>45610</v>
      </c>
      <c r="P635" s="3">
        <v>45618</v>
      </c>
      <c r="Q635">
        <v>2024</v>
      </c>
      <c r="R635">
        <v>8</v>
      </c>
      <c r="S635">
        <f t="shared" si="18"/>
        <v>8</v>
      </c>
    </row>
    <row r="636" spans="3:19" x14ac:dyDescent="0.25">
      <c r="C636" s="1">
        <f t="shared" si="19"/>
        <v>634</v>
      </c>
      <c r="D636" t="s">
        <v>648</v>
      </c>
      <c r="E636" t="s">
        <v>1201</v>
      </c>
      <c r="F636" t="s">
        <v>1213</v>
      </c>
      <c r="G636">
        <v>423.35</v>
      </c>
      <c r="H636">
        <v>10</v>
      </c>
      <c r="I636">
        <v>0.2</v>
      </c>
      <c r="J636">
        <v>32.28</v>
      </c>
      <c r="K636" t="s">
        <v>1217</v>
      </c>
      <c r="L636" t="s">
        <v>1218</v>
      </c>
      <c r="M636" t="s">
        <v>1222</v>
      </c>
      <c r="N636" t="s">
        <v>1234</v>
      </c>
      <c r="O636" s="3">
        <v>45198</v>
      </c>
      <c r="P636" s="3">
        <v>45201</v>
      </c>
      <c r="Q636">
        <v>2023</v>
      </c>
      <c r="R636">
        <v>1</v>
      </c>
      <c r="S636">
        <f t="shared" si="18"/>
        <v>3</v>
      </c>
    </row>
    <row r="637" spans="3:19" x14ac:dyDescent="0.25">
      <c r="C637" s="1">
        <f t="shared" si="19"/>
        <v>635</v>
      </c>
      <c r="D637" t="s">
        <v>649</v>
      </c>
      <c r="E637" t="s">
        <v>1201</v>
      </c>
      <c r="F637" t="s">
        <v>1206</v>
      </c>
      <c r="G637">
        <v>76.63</v>
      </c>
      <c r="H637">
        <v>9</v>
      </c>
      <c r="I637">
        <v>0.24</v>
      </c>
      <c r="J637">
        <v>4.72</v>
      </c>
      <c r="K637" t="s">
        <v>1215</v>
      </c>
      <c r="L637" t="s">
        <v>1219</v>
      </c>
      <c r="M637" t="s">
        <v>1226</v>
      </c>
      <c r="N637" t="s">
        <v>1235</v>
      </c>
      <c r="O637" s="3">
        <v>44617</v>
      </c>
      <c r="P637" s="3">
        <v>44627</v>
      </c>
      <c r="Q637">
        <v>2022</v>
      </c>
      <c r="R637">
        <v>6</v>
      </c>
      <c r="S637">
        <f t="shared" si="18"/>
        <v>10</v>
      </c>
    </row>
    <row r="638" spans="3:19" x14ac:dyDescent="0.25">
      <c r="C638" s="1">
        <f t="shared" si="19"/>
        <v>636</v>
      </c>
      <c r="D638" t="s">
        <v>650</v>
      </c>
      <c r="E638" t="s">
        <v>1202</v>
      </c>
      <c r="F638" t="s">
        <v>1210</v>
      </c>
      <c r="G638">
        <v>35.08</v>
      </c>
      <c r="H638">
        <v>7</v>
      </c>
      <c r="I638">
        <v>0.06</v>
      </c>
      <c r="J638">
        <v>4.59</v>
      </c>
      <c r="K638" t="s">
        <v>1215</v>
      </c>
      <c r="L638" t="s">
        <v>1220</v>
      </c>
      <c r="M638" t="s">
        <v>1230</v>
      </c>
      <c r="N638" t="s">
        <v>1236</v>
      </c>
      <c r="O638" s="3">
        <v>45038</v>
      </c>
      <c r="P638" s="3">
        <v>45047</v>
      </c>
      <c r="Q638">
        <v>2023</v>
      </c>
      <c r="R638">
        <v>11</v>
      </c>
      <c r="S638">
        <f t="shared" si="18"/>
        <v>9</v>
      </c>
    </row>
    <row r="639" spans="3:19" x14ac:dyDescent="0.25">
      <c r="C639" s="1">
        <f t="shared" si="19"/>
        <v>637</v>
      </c>
      <c r="D639" t="s">
        <v>651</v>
      </c>
      <c r="E639" t="s">
        <v>1204</v>
      </c>
      <c r="F639" t="s">
        <v>1206</v>
      </c>
      <c r="G639">
        <v>116.15</v>
      </c>
      <c r="H639">
        <v>9</v>
      </c>
      <c r="I639">
        <v>0.06</v>
      </c>
      <c r="J639">
        <v>10.43</v>
      </c>
      <c r="K639" t="s">
        <v>1216</v>
      </c>
      <c r="L639" t="s">
        <v>1219</v>
      </c>
      <c r="M639" t="s">
        <v>1233</v>
      </c>
      <c r="N639" t="s">
        <v>1235</v>
      </c>
      <c r="O639" s="3">
        <v>45430</v>
      </c>
      <c r="P639" s="3">
        <v>45438</v>
      </c>
      <c r="Q639">
        <v>2024</v>
      </c>
      <c r="R639">
        <v>4</v>
      </c>
      <c r="S639">
        <f t="shared" si="18"/>
        <v>8</v>
      </c>
    </row>
    <row r="640" spans="3:19" x14ac:dyDescent="0.25">
      <c r="C640" s="1">
        <f t="shared" si="19"/>
        <v>638</v>
      </c>
      <c r="D640" t="s">
        <v>652</v>
      </c>
      <c r="E640" t="s">
        <v>1201</v>
      </c>
      <c r="F640" t="s">
        <v>1205</v>
      </c>
      <c r="G640">
        <v>193.16</v>
      </c>
      <c r="H640">
        <v>7</v>
      </c>
      <c r="I640">
        <v>0.2</v>
      </c>
      <c r="J640">
        <v>18.239999999999998</v>
      </c>
      <c r="K640" t="s">
        <v>1217</v>
      </c>
      <c r="L640" t="s">
        <v>1221</v>
      </c>
      <c r="M640" t="s">
        <v>1230</v>
      </c>
      <c r="N640" t="s">
        <v>1236</v>
      </c>
      <c r="O640" s="3">
        <v>45440</v>
      </c>
      <c r="P640" s="3">
        <v>45449</v>
      </c>
      <c r="Q640">
        <v>2024</v>
      </c>
      <c r="R640">
        <v>2</v>
      </c>
      <c r="S640">
        <f t="shared" si="18"/>
        <v>9</v>
      </c>
    </row>
    <row r="641" spans="3:19" x14ac:dyDescent="0.25">
      <c r="C641" s="1">
        <f t="shared" si="19"/>
        <v>639</v>
      </c>
      <c r="D641" t="s">
        <v>653</v>
      </c>
      <c r="E641" t="s">
        <v>1201</v>
      </c>
      <c r="F641" t="s">
        <v>1211</v>
      </c>
      <c r="G641">
        <v>460.04</v>
      </c>
      <c r="H641">
        <v>1</v>
      </c>
      <c r="I641">
        <v>0.21</v>
      </c>
      <c r="J641">
        <v>39.409999999999997</v>
      </c>
      <c r="K641" t="s">
        <v>1215</v>
      </c>
      <c r="L641" t="s">
        <v>1220</v>
      </c>
      <c r="M641" t="s">
        <v>1233</v>
      </c>
      <c r="N641" t="s">
        <v>1235</v>
      </c>
      <c r="O641" s="3">
        <v>45626</v>
      </c>
      <c r="P641" s="3">
        <v>45633</v>
      </c>
      <c r="Q641">
        <v>2024</v>
      </c>
      <c r="R641">
        <v>11</v>
      </c>
      <c r="S641">
        <f t="shared" si="18"/>
        <v>7</v>
      </c>
    </row>
    <row r="642" spans="3:19" x14ac:dyDescent="0.25">
      <c r="C642" s="1">
        <f t="shared" si="19"/>
        <v>640</v>
      </c>
      <c r="D642" t="s">
        <v>654</v>
      </c>
      <c r="E642" t="s">
        <v>1204</v>
      </c>
      <c r="F642" t="s">
        <v>1205</v>
      </c>
      <c r="G642">
        <v>192.63</v>
      </c>
      <c r="H642">
        <v>1</v>
      </c>
      <c r="I642">
        <v>0</v>
      </c>
      <c r="J642">
        <v>22.96</v>
      </c>
      <c r="K642" t="s">
        <v>1216</v>
      </c>
      <c r="L642" t="s">
        <v>1221</v>
      </c>
      <c r="M642" t="s">
        <v>1225</v>
      </c>
      <c r="N642" t="s">
        <v>1236</v>
      </c>
      <c r="O642" s="3">
        <v>45624</v>
      </c>
      <c r="P642" s="3">
        <v>45627</v>
      </c>
      <c r="Q642">
        <v>2024</v>
      </c>
      <c r="R642">
        <v>8</v>
      </c>
      <c r="S642">
        <f t="shared" si="18"/>
        <v>3</v>
      </c>
    </row>
    <row r="643" spans="3:19" x14ac:dyDescent="0.25">
      <c r="C643" s="1">
        <f t="shared" si="19"/>
        <v>641</v>
      </c>
      <c r="D643" t="s">
        <v>655</v>
      </c>
      <c r="E643" t="s">
        <v>1204</v>
      </c>
      <c r="F643" t="s">
        <v>1208</v>
      </c>
      <c r="G643">
        <v>181.11</v>
      </c>
      <c r="H643">
        <v>3</v>
      </c>
      <c r="I643">
        <v>0.28000000000000003</v>
      </c>
      <c r="J643">
        <v>37.6</v>
      </c>
      <c r="K643" t="s">
        <v>1216</v>
      </c>
      <c r="L643" t="s">
        <v>1218</v>
      </c>
      <c r="M643" t="s">
        <v>1233</v>
      </c>
      <c r="N643" t="s">
        <v>1235</v>
      </c>
      <c r="O643" s="3">
        <v>44718</v>
      </c>
      <c r="P643" s="3">
        <v>44725</v>
      </c>
      <c r="Q643">
        <v>2022</v>
      </c>
      <c r="R643">
        <v>8</v>
      </c>
      <c r="S643">
        <f t="shared" si="18"/>
        <v>7</v>
      </c>
    </row>
    <row r="644" spans="3:19" x14ac:dyDescent="0.25">
      <c r="C644" s="1">
        <f t="shared" si="19"/>
        <v>642</v>
      </c>
      <c r="D644" t="s">
        <v>656</v>
      </c>
      <c r="E644" t="s">
        <v>1204</v>
      </c>
      <c r="F644" t="s">
        <v>1205</v>
      </c>
      <c r="G644">
        <v>33.479999999999997</v>
      </c>
      <c r="H644">
        <v>9</v>
      </c>
      <c r="I644">
        <v>0.41</v>
      </c>
      <c r="J644">
        <v>4.47</v>
      </c>
      <c r="K644" t="s">
        <v>1217</v>
      </c>
      <c r="L644" t="s">
        <v>1219</v>
      </c>
      <c r="M644" t="s">
        <v>1226</v>
      </c>
      <c r="N644" t="s">
        <v>1235</v>
      </c>
      <c r="O644" s="3">
        <v>44606</v>
      </c>
      <c r="P644" s="3">
        <v>44610</v>
      </c>
      <c r="Q644">
        <v>2022</v>
      </c>
      <c r="R644">
        <v>10</v>
      </c>
      <c r="S644">
        <f t="shared" ref="S644:S707" si="20">P644-O644</f>
        <v>4</v>
      </c>
    </row>
    <row r="645" spans="3:19" x14ac:dyDescent="0.25">
      <c r="C645" s="1">
        <f t="shared" si="19"/>
        <v>643</v>
      </c>
      <c r="D645" t="s">
        <v>657</v>
      </c>
      <c r="E645" t="s">
        <v>1204</v>
      </c>
      <c r="F645" t="s">
        <v>1211</v>
      </c>
      <c r="G645">
        <v>230.44</v>
      </c>
      <c r="H645">
        <v>4</v>
      </c>
      <c r="I645">
        <v>0.05</v>
      </c>
      <c r="J645">
        <v>53.62</v>
      </c>
      <c r="K645" t="s">
        <v>1215</v>
      </c>
      <c r="L645" t="s">
        <v>1221</v>
      </c>
      <c r="M645" t="s">
        <v>1223</v>
      </c>
      <c r="N645" t="s">
        <v>1234</v>
      </c>
      <c r="O645" s="3">
        <v>45426</v>
      </c>
      <c r="P645" s="3">
        <v>45435</v>
      </c>
      <c r="Q645">
        <v>2024</v>
      </c>
      <c r="R645">
        <v>9</v>
      </c>
      <c r="S645">
        <f t="shared" si="20"/>
        <v>9</v>
      </c>
    </row>
    <row r="646" spans="3:19" x14ac:dyDescent="0.25">
      <c r="C646" s="1">
        <f t="shared" si="19"/>
        <v>644</v>
      </c>
      <c r="D646" t="s">
        <v>658</v>
      </c>
      <c r="E646" t="s">
        <v>1204</v>
      </c>
      <c r="F646" t="s">
        <v>1211</v>
      </c>
      <c r="G646">
        <v>29.57</v>
      </c>
      <c r="H646">
        <v>3</v>
      </c>
      <c r="I646">
        <v>7.0000000000000007E-2</v>
      </c>
      <c r="J646">
        <v>4.7699999999999996</v>
      </c>
      <c r="K646" t="s">
        <v>1216</v>
      </c>
      <c r="L646" t="s">
        <v>1221</v>
      </c>
      <c r="M646" t="s">
        <v>1233</v>
      </c>
      <c r="N646" t="s">
        <v>1235</v>
      </c>
      <c r="O646" s="3">
        <v>45521</v>
      </c>
      <c r="P646" s="3">
        <v>45522</v>
      </c>
      <c r="Q646">
        <v>2024</v>
      </c>
      <c r="R646">
        <v>7</v>
      </c>
      <c r="S646">
        <f t="shared" si="20"/>
        <v>1</v>
      </c>
    </row>
    <row r="647" spans="3:19" x14ac:dyDescent="0.25">
      <c r="C647" s="1">
        <f t="shared" si="19"/>
        <v>645</v>
      </c>
      <c r="D647" t="s">
        <v>659</v>
      </c>
      <c r="E647" t="s">
        <v>1203</v>
      </c>
      <c r="F647" t="s">
        <v>1210</v>
      </c>
      <c r="G647">
        <v>296.75</v>
      </c>
      <c r="H647">
        <v>8</v>
      </c>
      <c r="I647">
        <v>0.48</v>
      </c>
      <c r="J647">
        <v>16.809999999999999</v>
      </c>
      <c r="K647" t="s">
        <v>1217</v>
      </c>
      <c r="L647" t="s">
        <v>1218</v>
      </c>
      <c r="M647" t="s">
        <v>1225</v>
      </c>
      <c r="N647" t="s">
        <v>1236</v>
      </c>
      <c r="O647" s="3">
        <v>45371</v>
      </c>
      <c r="P647" s="3">
        <v>45374</v>
      </c>
      <c r="Q647">
        <v>2024</v>
      </c>
      <c r="R647">
        <v>4</v>
      </c>
      <c r="S647">
        <f t="shared" si="20"/>
        <v>3</v>
      </c>
    </row>
    <row r="648" spans="3:19" x14ac:dyDescent="0.25">
      <c r="C648" s="1">
        <f t="shared" si="19"/>
        <v>646</v>
      </c>
      <c r="D648" t="s">
        <v>660</v>
      </c>
      <c r="E648" t="s">
        <v>1204</v>
      </c>
      <c r="F648" t="s">
        <v>1207</v>
      </c>
      <c r="G648">
        <v>28.8</v>
      </c>
      <c r="H648">
        <v>8</v>
      </c>
      <c r="I648">
        <v>0.45</v>
      </c>
      <c r="J648">
        <v>3.67</v>
      </c>
      <c r="K648" t="s">
        <v>1217</v>
      </c>
      <c r="L648" t="s">
        <v>1218</v>
      </c>
      <c r="M648" t="s">
        <v>1230</v>
      </c>
      <c r="N648" t="s">
        <v>1236</v>
      </c>
      <c r="O648" s="3">
        <v>44871</v>
      </c>
      <c r="P648" s="3">
        <v>44874</v>
      </c>
      <c r="Q648">
        <v>2022</v>
      </c>
      <c r="R648">
        <v>4</v>
      </c>
      <c r="S648">
        <f t="shared" si="20"/>
        <v>3</v>
      </c>
    </row>
    <row r="649" spans="3:19" x14ac:dyDescent="0.25">
      <c r="C649" s="1">
        <f t="shared" ref="C649:C712" si="21">C648+1</f>
        <v>647</v>
      </c>
      <c r="D649" t="s">
        <v>661</v>
      </c>
      <c r="E649" t="s">
        <v>1202</v>
      </c>
      <c r="F649" t="s">
        <v>1208</v>
      </c>
      <c r="G649">
        <v>225.88</v>
      </c>
      <c r="H649">
        <v>7</v>
      </c>
      <c r="I649">
        <v>0.23</v>
      </c>
      <c r="J649">
        <v>21.36</v>
      </c>
      <c r="K649" t="s">
        <v>1216</v>
      </c>
      <c r="L649" t="s">
        <v>1221</v>
      </c>
      <c r="M649" t="s">
        <v>1223</v>
      </c>
      <c r="N649" t="s">
        <v>1234</v>
      </c>
      <c r="O649" s="3">
        <v>44643</v>
      </c>
      <c r="P649" s="3">
        <v>44646</v>
      </c>
      <c r="Q649">
        <v>2022</v>
      </c>
      <c r="R649">
        <v>10</v>
      </c>
      <c r="S649">
        <f t="shared" si="20"/>
        <v>3</v>
      </c>
    </row>
    <row r="650" spans="3:19" x14ac:dyDescent="0.25">
      <c r="C650" s="1">
        <f t="shared" si="21"/>
        <v>648</v>
      </c>
      <c r="D650" t="s">
        <v>662</v>
      </c>
      <c r="E650" t="s">
        <v>1201</v>
      </c>
      <c r="F650" t="s">
        <v>1211</v>
      </c>
      <c r="G650">
        <v>348.53</v>
      </c>
      <c r="H650">
        <v>5</v>
      </c>
      <c r="I650">
        <v>0.28000000000000003</v>
      </c>
      <c r="J650">
        <v>51.91</v>
      </c>
      <c r="K650" t="s">
        <v>1217</v>
      </c>
      <c r="L650" t="s">
        <v>1220</v>
      </c>
      <c r="M650" t="s">
        <v>1232</v>
      </c>
      <c r="N650" t="s">
        <v>1235</v>
      </c>
      <c r="O650" s="3">
        <v>44711</v>
      </c>
      <c r="P650" s="3">
        <v>44716</v>
      </c>
      <c r="Q650">
        <v>2022</v>
      </c>
      <c r="R650">
        <v>1</v>
      </c>
      <c r="S650">
        <f t="shared" si="20"/>
        <v>5</v>
      </c>
    </row>
    <row r="651" spans="3:19" x14ac:dyDescent="0.25">
      <c r="C651" s="1">
        <f t="shared" si="21"/>
        <v>649</v>
      </c>
      <c r="D651" t="s">
        <v>663</v>
      </c>
      <c r="E651" t="s">
        <v>1204</v>
      </c>
      <c r="F651" t="s">
        <v>1210</v>
      </c>
      <c r="G651">
        <v>189.25</v>
      </c>
      <c r="H651">
        <v>7</v>
      </c>
      <c r="I651">
        <v>0.44</v>
      </c>
      <c r="J651">
        <v>25.87</v>
      </c>
      <c r="K651" t="s">
        <v>1217</v>
      </c>
      <c r="L651" t="s">
        <v>1219</v>
      </c>
      <c r="M651" t="s">
        <v>1228</v>
      </c>
      <c r="N651" t="s">
        <v>1234</v>
      </c>
      <c r="O651" s="3">
        <v>45082</v>
      </c>
      <c r="P651" s="3">
        <v>45084</v>
      </c>
      <c r="Q651">
        <v>2023</v>
      </c>
      <c r="R651">
        <v>1</v>
      </c>
      <c r="S651">
        <f t="shared" si="20"/>
        <v>2</v>
      </c>
    </row>
    <row r="652" spans="3:19" x14ac:dyDescent="0.25">
      <c r="C652" s="1">
        <f t="shared" si="21"/>
        <v>650</v>
      </c>
      <c r="D652" t="s">
        <v>664</v>
      </c>
      <c r="E652" t="s">
        <v>1204</v>
      </c>
      <c r="F652" t="s">
        <v>1205</v>
      </c>
      <c r="G652">
        <v>370.26</v>
      </c>
      <c r="H652">
        <v>6</v>
      </c>
      <c r="I652">
        <v>0.43</v>
      </c>
      <c r="J652">
        <v>-600</v>
      </c>
      <c r="K652" t="s">
        <v>1215</v>
      </c>
      <c r="L652" t="s">
        <v>1219</v>
      </c>
      <c r="M652" t="s">
        <v>1228</v>
      </c>
      <c r="N652" t="s">
        <v>1234</v>
      </c>
      <c r="O652" s="3">
        <v>45056</v>
      </c>
      <c r="P652" s="3">
        <v>45058</v>
      </c>
      <c r="Q652">
        <v>2023</v>
      </c>
      <c r="R652">
        <v>12</v>
      </c>
      <c r="S652">
        <f t="shared" si="20"/>
        <v>2</v>
      </c>
    </row>
    <row r="653" spans="3:19" x14ac:dyDescent="0.25">
      <c r="C653" s="1">
        <f t="shared" si="21"/>
        <v>651</v>
      </c>
      <c r="D653" t="s">
        <v>665</v>
      </c>
      <c r="E653" t="s">
        <v>1202</v>
      </c>
      <c r="F653" t="s">
        <v>1206</v>
      </c>
      <c r="G653">
        <v>408.04</v>
      </c>
      <c r="H653">
        <v>5</v>
      </c>
      <c r="I653">
        <v>0.35</v>
      </c>
      <c r="J653">
        <v>49.26</v>
      </c>
      <c r="K653" t="s">
        <v>1217</v>
      </c>
      <c r="L653" t="s">
        <v>1220</v>
      </c>
      <c r="M653" t="s">
        <v>1232</v>
      </c>
      <c r="N653" t="s">
        <v>1235</v>
      </c>
      <c r="O653" s="3">
        <v>44908</v>
      </c>
      <c r="P653" s="3">
        <v>44913</v>
      </c>
      <c r="Q653">
        <v>2022</v>
      </c>
      <c r="R653">
        <v>8</v>
      </c>
      <c r="S653">
        <f t="shared" si="20"/>
        <v>5</v>
      </c>
    </row>
    <row r="654" spans="3:19" x14ac:dyDescent="0.25">
      <c r="C654" s="1">
        <f t="shared" si="21"/>
        <v>652</v>
      </c>
      <c r="D654" t="s">
        <v>666</v>
      </c>
      <c r="E654" t="s">
        <v>1201</v>
      </c>
      <c r="F654" t="s">
        <v>1206</v>
      </c>
      <c r="G654">
        <v>441.92</v>
      </c>
      <c r="H654">
        <v>7</v>
      </c>
      <c r="I654">
        <v>0.34</v>
      </c>
      <c r="J654">
        <v>41.23</v>
      </c>
      <c r="K654" t="s">
        <v>1216</v>
      </c>
      <c r="L654" t="s">
        <v>1218</v>
      </c>
      <c r="M654" t="s">
        <v>1230</v>
      </c>
      <c r="N654" t="s">
        <v>1236</v>
      </c>
      <c r="O654" s="3">
        <v>45597</v>
      </c>
      <c r="P654" s="3">
        <v>45605</v>
      </c>
      <c r="Q654">
        <v>2024</v>
      </c>
      <c r="R654">
        <v>2</v>
      </c>
      <c r="S654">
        <f t="shared" si="20"/>
        <v>8</v>
      </c>
    </row>
    <row r="655" spans="3:19" x14ac:dyDescent="0.25">
      <c r="C655" s="1">
        <f t="shared" si="21"/>
        <v>653</v>
      </c>
      <c r="D655" t="s">
        <v>667</v>
      </c>
      <c r="E655" t="s">
        <v>1201</v>
      </c>
      <c r="F655" t="s">
        <v>1205</v>
      </c>
      <c r="G655">
        <v>433.02</v>
      </c>
      <c r="H655">
        <v>6</v>
      </c>
      <c r="I655">
        <v>0.04</v>
      </c>
      <c r="J655">
        <v>33.770000000000003</v>
      </c>
      <c r="K655" t="s">
        <v>1217</v>
      </c>
      <c r="L655" t="s">
        <v>1221</v>
      </c>
      <c r="M655" t="s">
        <v>1227</v>
      </c>
      <c r="N655" t="s">
        <v>1236</v>
      </c>
      <c r="O655" s="3">
        <v>45120</v>
      </c>
      <c r="P655" s="3">
        <v>45126</v>
      </c>
      <c r="Q655">
        <v>2023</v>
      </c>
      <c r="R655">
        <v>2</v>
      </c>
      <c r="S655">
        <f t="shared" si="20"/>
        <v>6</v>
      </c>
    </row>
    <row r="656" spans="3:19" x14ac:dyDescent="0.25">
      <c r="C656" s="1">
        <f t="shared" si="21"/>
        <v>654</v>
      </c>
      <c r="D656" t="s">
        <v>668</v>
      </c>
      <c r="E656" t="s">
        <v>1204</v>
      </c>
      <c r="F656" t="s">
        <v>1212</v>
      </c>
      <c r="G656">
        <v>432.98</v>
      </c>
      <c r="H656">
        <v>3</v>
      </c>
      <c r="I656">
        <v>0.37</v>
      </c>
      <c r="J656">
        <v>65.34</v>
      </c>
      <c r="K656" t="s">
        <v>1215</v>
      </c>
      <c r="L656" t="s">
        <v>1221</v>
      </c>
      <c r="M656" t="s">
        <v>1227</v>
      </c>
      <c r="N656" t="s">
        <v>1236</v>
      </c>
      <c r="O656" s="3">
        <v>45338</v>
      </c>
      <c r="P656" s="3">
        <v>45348</v>
      </c>
      <c r="Q656">
        <v>2024</v>
      </c>
      <c r="R656">
        <v>9</v>
      </c>
      <c r="S656">
        <f t="shared" si="20"/>
        <v>10</v>
      </c>
    </row>
    <row r="657" spans="3:19" x14ac:dyDescent="0.25">
      <c r="C657" s="1">
        <f t="shared" si="21"/>
        <v>655</v>
      </c>
      <c r="D657" t="s">
        <v>669</v>
      </c>
      <c r="E657" t="s">
        <v>1202</v>
      </c>
      <c r="F657" t="s">
        <v>1207</v>
      </c>
      <c r="G657">
        <v>403.73</v>
      </c>
      <c r="H657">
        <v>5</v>
      </c>
      <c r="I657">
        <v>0.13</v>
      </c>
      <c r="J657">
        <v>36.99</v>
      </c>
      <c r="K657" t="s">
        <v>1215</v>
      </c>
      <c r="L657" t="s">
        <v>1218</v>
      </c>
      <c r="M657" t="s">
        <v>1230</v>
      </c>
      <c r="N657" t="s">
        <v>1236</v>
      </c>
      <c r="O657" s="3">
        <v>45546</v>
      </c>
      <c r="P657" s="3">
        <v>45551</v>
      </c>
      <c r="Q657">
        <v>2024</v>
      </c>
      <c r="R657">
        <v>8</v>
      </c>
      <c r="S657">
        <f t="shared" si="20"/>
        <v>5</v>
      </c>
    </row>
    <row r="658" spans="3:19" x14ac:dyDescent="0.25">
      <c r="C658" s="1">
        <f t="shared" si="21"/>
        <v>656</v>
      </c>
      <c r="D658" t="s">
        <v>670</v>
      </c>
      <c r="E658" t="s">
        <v>1203</v>
      </c>
      <c r="F658" t="s">
        <v>1210</v>
      </c>
      <c r="G658">
        <v>95.93</v>
      </c>
      <c r="H658">
        <v>5</v>
      </c>
      <c r="I658">
        <v>0.05</v>
      </c>
      <c r="J658">
        <v>19.66</v>
      </c>
      <c r="K658" t="s">
        <v>1215</v>
      </c>
      <c r="L658" t="s">
        <v>1220</v>
      </c>
      <c r="M658" t="s">
        <v>1227</v>
      </c>
      <c r="N658" t="s">
        <v>1236</v>
      </c>
      <c r="O658" s="3">
        <v>45566</v>
      </c>
      <c r="P658" s="3">
        <v>45572</v>
      </c>
      <c r="Q658">
        <v>2024</v>
      </c>
      <c r="R658">
        <v>7</v>
      </c>
      <c r="S658">
        <f t="shared" si="20"/>
        <v>6</v>
      </c>
    </row>
    <row r="659" spans="3:19" x14ac:dyDescent="0.25">
      <c r="C659" s="1">
        <f t="shared" si="21"/>
        <v>657</v>
      </c>
      <c r="D659" t="s">
        <v>671</v>
      </c>
      <c r="E659" t="s">
        <v>1202</v>
      </c>
      <c r="F659" t="s">
        <v>1209</v>
      </c>
      <c r="G659">
        <v>425.89</v>
      </c>
      <c r="H659">
        <v>5</v>
      </c>
      <c r="I659">
        <v>0.42</v>
      </c>
      <c r="J659">
        <v>57.37</v>
      </c>
      <c r="K659" t="s">
        <v>1215</v>
      </c>
      <c r="L659" t="s">
        <v>1220</v>
      </c>
      <c r="M659" t="s">
        <v>1233</v>
      </c>
      <c r="N659" t="s">
        <v>1235</v>
      </c>
      <c r="O659" s="3">
        <v>44705</v>
      </c>
      <c r="P659" s="3">
        <v>44709</v>
      </c>
      <c r="Q659">
        <v>2022</v>
      </c>
      <c r="R659">
        <v>5</v>
      </c>
      <c r="S659">
        <f t="shared" si="20"/>
        <v>4</v>
      </c>
    </row>
    <row r="660" spans="3:19" x14ac:dyDescent="0.25">
      <c r="C660" s="1">
        <f t="shared" si="21"/>
        <v>658</v>
      </c>
      <c r="D660" t="s">
        <v>672</v>
      </c>
      <c r="E660" t="s">
        <v>1201</v>
      </c>
      <c r="F660" t="s">
        <v>1207</v>
      </c>
      <c r="G660">
        <v>415.19</v>
      </c>
      <c r="H660">
        <v>2</v>
      </c>
      <c r="I660">
        <v>0.04</v>
      </c>
      <c r="J660">
        <v>87.36</v>
      </c>
      <c r="K660" t="s">
        <v>1217</v>
      </c>
      <c r="L660" t="s">
        <v>1221</v>
      </c>
      <c r="M660" t="s">
        <v>1230</v>
      </c>
      <c r="N660" t="s">
        <v>1236</v>
      </c>
      <c r="O660" s="3">
        <v>45353</v>
      </c>
      <c r="P660" s="3">
        <v>45357</v>
      </c>
      <c r="Q660">
        <v>2024</v>
      </c>
      <c r="R660">
        <v>3</v>
      </c>
      <c r="S660">
        <f t="shared" si="20"/>
        <v>4</v>
      </c>
    </row>
    <row r="661" spans="3:19" x14ac:dyDescent="0.25">
      <c r="C661" s="1">
        <f t="shared" si="21"/>
        <v>659</v>
      </c>
      <c r="D661" t="s">
        <v>673</v>
      </c>
      <c r="E661" t="s">
        <v>1203</v>
      </c>
      <c r="F661" t="s">
        <v>1209</v>
      </c>
      <c r="G661">
        <v>377</v>
      </c>
      <c r="H661">
        <v>8</v>
      </c>
      <c r="I661">
        <v>0.4</v>
      </c>
      <c r="J661">
        <v>55.75</v>
      </c>
      <c r="K661" t="s">
        <v>1215</v>
      </c>
      <c r="L661" t="s">
        <v>1220</v>
      </c>
      <c r="M661" t="s">
        <v>1224</v>
      </c>
      <c r="N661" t="s">
        <v>1235</v>
      </c>
      <c r="O661" s="3">
        <v>45044</v>
      </c>
      <c r="P661" s="3">
        <v>45049</v>
      </c>
      <c r="Q661">
        <v>2023</v>
      </c>
      <c r="R661">
        <v>2</v>
      </c>
      <c r="S661">
        <f t="shared" si="20"/>
        <v>5</v>
      </c>
    </row>
    <row r="662" spans="3:19" x14ac:dyDescent="0.25">
      <c r="C662" s="1">
        <f t="shared" si="21"/>
        <v>660</v>
      </c>
      <c r="D662" t="s">
        <v>674</v>
      </c>
      <c r="E662" t="s">
        <v>1202</v>
      </c>
      <c r="F662" t="s">
        <v>1205</v>
      </c>
      <c r="G662">
        <v>475.35</v>
      </c>
      <c r="H662">
        <v>1</v>
      </c>
      <c r="I662">
        <v>0.06</v>
      </c>
      <c r="J662">
        <v>90.82</v>
      </c>
      <c r="K662" t="s">
        <v>1216</v>
      </c>
      <c r="L662" t="s">
        <v>1221</v>
      </c>
      <c r="M662" t="s">
        <v>1231</v>
      </c>
      <c r="N662" t="s">
        <v>1236</v>
      </c>
      <c r="O662" s="3">
        <v>45423</v>
      </c>
      <c r="P662" s="3">
        <v>45426</v>
      </c>
      <c r="Q662">
        <v>2024</v>
      </c>
      <c r="R662">
        <v>12</v>
      </c>
      <c r="S662">
        <f t="shared" si="20"/>
        <v>3</v>
      </c>
    </row>
    <row r="663" spans="3:19" x14ac:dyDescent="0.25">
      <c r="C663" s="1">
        <f t="shared" si="21"/>
        <v>661</v>
      </c>
      <c r="D663" t="s">
        <v>675</v>
      </c>
      <c r="E663" t="s">
        <v>1202</v>
      </c>
      <c r="F663" t="s">
        <v>1212</v>
      </c>
      <c r="G663">
        <v>334.45</v>
      </c>
      <c r="H663">
        <v>8</v>
      </c>
      <c r="I663">
        <v>0.16</v>
      </c>
      <c r="J663">
        <v>75.2</v>
      </c>
      <c r="K663" t="s">
        <v>1216</v>
      </c>
      <c r="L663" t="s">
        <v>1220</v>
      </c>
      <c r="M663" t="s">
        <v>1223</v>
      </c>
      <c r="N663" t="s">
        <v>1234</v>
      </c>
      <c r="O663" s="3">
        <v>44939</v>
      </c>
      <c r="P663" s="3">
        <v>44948</v>
      </c>
      <c r="Q663">
        <v>2023</v>
      </c>
      <c r="R663">
        <v>10</v>
      </c>
      <c r="S663">
        <f t="shared" si="20"/>
        <v>9</v>
      </c>
    </row>
    <row r="664" spans="3:19" x14ac:dyDescent="0.25">
      <c r="C664" s="1">
        <f t="shared" si="21"/>
        <v>662</v>
      </c>
      <c r="D664" t="s">
        <v>676</v>
      </c>
      <c r="E664" t="s">
        <v>1204</v>
      </c>
      <c r="F664" t="s">
        <v>1213</v>
      </c>
      <c r="G664">
        <v>312.91000000000003</v>
      </c>
      <c r="H664">
        <v>8</v>
      </c>
      <c r="I664">
        <v>0.49</v>
      </c>
      <c r="J664">
        <v>12.87</v>
      </c>
      <c r="K664" t="s">
        <v>1215</v>
      </c>
      <c r="L664" t="s">
        <v>1219</v>
      </c>
      <c r="M664" t="s">
        <v>1230</v>
      </c>
      <c r="N664" t="s">
        <v>1236</v>
      </c>
      <c r="O664" s="3">
        <v>45569</v>
      </c>
      <c r="P664" s="3">
        <v>45570</v>
      </c>
      <c r="Q664">
        <v>2024</v>
      </c>
      <c r="R664">
        <v>3</v>
      </c>
      <c r="S664">
        <f t="shared" si="20"/>
        <v>1</v>
      </c>
    </row>
    <row r="665" spans="3:19" x14ac:dyDescent="0.25">
      <c r="C665" s="1">
        <f t="shared" si="21"/>
        <v>663</v>
      </c>
      <c r="D665" t="s">
        <v>677</v>
      </c>
      <c r="E665" t="s">
        <v>1201</v>
      </c>
      <c r="F665" t="s">
        <v>1210</v>
      </c>
      <c r="G665">
        <v>77.77</v>
      </c>
      <c r="H665">
        <v>5</v>
      </c>
      <c r="I665">
        <v>0.47</v>
      </c>
      <c r="J665">
        <v>5.03</v>
      </c>
      <c r="K665" t="s">
        <v>1216</v>
      </c>
      <c r="L665" t="s">
        <v>1218</v>
      </c>
      <c r="M665" t="s">
        <v>1226</v>
      </c>
      <c r="N665" t="s">
        <v>1235</v>
      </c>
      <c r="O665" s="3">
        <v>44788</v>
      </c>
      <c r="P665" s="3">
        <v>44790</v>
      </c>
      <c r="Q665">
        <v>2022</v>
      </c>
      <c r="R665">
        <v>5</v>
      </c>
      <c r="S665">
        <f t="shared" si="20"/>
        <v>2</v>
      </c>
    </row>
    <row r="666" spans="3:19" x14ac:dyDescent="0.25">
      <c r="C666" s="1">
        <f t="shared" si="21"/>
        <v>664</v>
      </c>
      <c r="D666" t="s">
        <v>678</v>
      </c>
      <c r="E666" t="s">
        <v>1204</v>
      </c>
      <c r="F666" t="s">
        <v>1208</v>
      </c>
      <c r="G666">
        <v>206.25</v>
      </c>
      <c r="H666">
        <v>8</v>
      </c>
      <c r="I666">
        <v>0.47</v>
      </c>
      <c r="J666">
        <v>21.4</v>
      </c>
      <c r="K666" t="s">
        <v>1217</v>
      </c>
      <c r="L666" t="s">
        <v>1221</v>
      </c>
      <c r="M666" t="s">
        <v>1226</v>
      </c>
      <c r="N666" t="s">
        <v>1235</v>
      </c>
      <c r="O666" s="3">
        <v>44929</v>
      </c>
      <c r="P666" s="3">
        <v>44934</v>
      </c>
      <c r="Q666">
        <v>2023</v>
      </c>
      <c r="R666">
        <v>2</v>
      </c>
      <c r="S666">
        <f t="shared" si="20"/>
        <v>5</v>
      </c>
    </row>
    <row r="667" spans="3:19" x14ac:dyDescent="0.25">
      <c r="C667" s="1">
        <f t="shared" si="21"/>
        <v>665</v>
      </c>
      <c r="D667" t="s">
        <v>679</v>
      </c>
      <c r="E667" t="s">
        <v>1201</v>
      </c>
      <c r="F667" t="s">
        <v>1205</v>
      </c>
      <c r="G667">
        <v>282.14</v>
      </c>
      <c r="H667">
        <v>2</v>
      </c>
      <c r="I667">
        <v>0.35</v>
      </c>
      <c r="J667">
        <v>29.01</v>
      </c>
      <c r="K667" t="s">
        <v>1217</v>
      </c>
      <c r="L667" t="s">
        <v>1221</v>
      </c>
      <c r="M667" t="s">
        <v>1224</v>
      </c>
      <c r="N667" t="s">
        <v>1235</v>
      </c>
      <c r="O667" s="3">
        <v>45380</v>
      </c>
      <c r="P667" s="3">
        <v>45383</v>
      </c>
      <c r="Q667">
        <v>2024</v>
      </c>
      <c r="R667">
        <v>3</v>
      </c>
      <c r="S667">
        <f t="shared" si="20"/>
        <v>3</v>
      </c>
    </row>
    <row r="668" spans="3:19" x14ac:dyDescent="0.25">
      <c r="C668" s="1">
        <f t="shared" si="21"/>
        <v>666</v>
      </c>
      <c r="D668" t="s">
        <v>680</v>
      </c>
      <c r="E668" t="s">
        <v>1202</v>
      </c>
      <c r="F668" t="s">
        <v>1211</v>
      </c>
      <c r="G668">
        <v>61.74</v>
      </c>
      <c r="H668">
        <v>5</v>
      </c>
      <c r="I668">
        <v>0.42</v>
      </c>
      <c r="J668">
        <v>2.56</v>
      </c>
      <c r="K668" t="s">
        <v>1216</v>
      </c>
      <c r="L668" t="s">
        <v>1220</v>
      </c>
      <c r="M668" t="s">
        <v>1228</v>
      </c>
      <c r="N668" t="s">
        <v>1234</v>
      </c>
      <c r="O668" s="3">
        <v>45016</v>
      </c>
      <c r="P668" s="3">
        <v>45026</v>
      </c>
      <c r="Q668">
        <v>2023</v>
      </c>
      <c r="R668">
        <v>6</v>
      </c>
      <c r="S668">
        <f t="shared" si="20"/>
        <v>10</v>
      </c>
    </row>
    <row r="669" spans="3:19" x14ac:dyDescent="0.25">
      <c r="C669" s="1">
        <f t="shared" si="21"/>
        <v>667</v>
      </c>
      <c r="D669" t="s">
        <v>681</v>
      </c>
      <c r="E669" t="s">
        <v>1203</v>
      </c>
      <c r="F669" t="s">
        <v>1214</v>
      </c>
      <c r="G669">
        <v>134.84</v>
      </c>
      <c r="H669">
        <v>8</v>
      </c>
      <c r="I669">
        <v>0.03</v>
      </c>
      <c r="J669">
        <v>33.299999999999997</v>
      </c>
      <c r="K669" t="s">
        <v>1216</v>
      </c>
      <c r="L669" t="s">
        <v>1221</v>
      </c>
      <c r="M669" t="s">
        <v>1229</v>
      </c>
      <c r="N669" t="s">
        <v>1234</v>
      </c>
      <c r="O669" s="3">
        <v>45496</v>
      </c>
      <c r="P669" s="3">
        <v>45500</v>
      </c>
      <c r="Q669">
        <v>2024</v>
      </c>
      <c r="R669">
        <v>8</v>
      </c>
      <c r="S669">
        <f t="shared" si="20"/>
        <v>4</v>
      </c>
    </row>
    <row r="670" spans="3:19" x14ac:dyDescent="0.25">
      <c r="C670" s="1">
        <f t="shared" si="21"/>
        <v>668</v>
      </c>
      <c r="D670" t="s">
        <v>682</v>
      </c>
      <c r="E670" t="s">
        <v>1203</v>
      </c>
      <c r="F670" t="s">
        <v>1208</v>
      </c>
      <c r="G670">
        <v>69.599999999999994</v>
      </c>
      <c r="H670">
        <v>1</v>
      </c>
      <c r="I670">
        <v>0.32</v>
      </c>
      <c r="J670">
        <v>10.68</v>
      </c>
      <c r="K670" t="s">
        <v>1215</v>
      </c>
      <c r="L670" t="s">
        <v>1219</v>
      </c>
      <c r="M670" t="s">
        <v>1224</v>
      </c>
      <c r="N670" t="s">
        <v>1235</v>
      </c>
      <c r="O670" s="3">
        <v>45062</v>
      </c>
      <c r="P670" s="3">
        <v>45066</v>
      </c>
      <c r="Q670">
        <v>2023</v>
      </c>
      <c r="R670">
        <v>2</v>
      </c>
      <c r="S670">
        <f t="shared" si="20"/>
        <v>4</v>
      </c>
    </row>
    <row r="671" spans="3:19" x14ac:dyDescent="0.25">
      <c r="C671" s="1">
        <f t="shared" si="21"/>
        <v>669</v>
      </c>
      <c r="D671" t="s">
        <v>683</v>
      </c>
      <c r="E671" t="s">
        <v>1201</v>
      </c>
      <c r="F671" t="s">
        <v>1208</v>
      </c>
      <c r="G671">
        <v>209.1</v>
      </c>
      <c r="H671">
        <v>8</v>
      </c>
      <c r="I671">
        <v>0.36</v>
      </c>
      <c r="J671">
        <v>20.71</v>
      </c>
      <c r="K671" t="s">
        <v>1215</v>
      </c>
      <c r="L671" t="s">
        <v>1220</v>
      </c>
      <c r="M671" t="s">
        <v>1227</v>
      </c>
      <c r="N671" t="s">
        <v>1236</v>
      </c>
      <c r="O671" s="3">
        <v>45199</v>
      </c>
      <c r="P671" s="3">
        <v>45203</v>
      </c>
      <c r="Q671">
        <v>2023</v>
      </c>
      <c r="R671">
        <v>5</v>
      </c>
      <c r="S671">
        <f t="shared" si="20"/>
        <v>4</v>
      </c>
    </row>
    <row r="672" spans="3:19" x14ac:dyDescent="0.25">
      <c r="C672" s="1">
        <f t="shared" si="21"/>
        <v>670</v>
      </c>
      <c r="D672" t="s">
        <v>684</v>
      </c>
      <c r="E672" t="s">
        <v>1203</v>
      </c>
      <c r="F672" t="s">
        <v>1207</v>
      </c>
      <c r="G672">
        <v>340.68</v>
      </c>
      <c r="H672">
        <v>4</v>
      </c>
      <c r="I672">
        <v>0.06</v>
      </c>
      <c r="J672">
        <v>68.55</v>
      </c>
      <c r="K672" t="s">
        <v>1216</v>
      </c>
      <c r="L672" t="s">
        <v>1218</v>
      </c>
      <c r="M672" t="s">
        <v>1225</v>
      </c>
      <c r="N672" t="s">
        <v>1236</v>
      </c>
      <c r="O672" s="3">
        <v>44825</v>
      </c>
      <c r="P672" s="3">
        <v>44833</v>
      </c>
      <c r="Q672">
        <v>2022</v>
      </c>
      <c r="R672">
        <v>3</v>
      </c>
      <c r="S672">
        <f t="shared" si="20"/>
        <v>8</v>
      </c>
    </row>
    <row r="673" spans="3:19" x14ac:dyDescent="0.25">
      <c r="C673" s="1">
        <f t="shared" si="21"/>
        <v>671</v>
      </c>
      <c r="D673" t="s">
        <v>685</v>
      </c>
      <c r="E673" t="s">
        <v>1201</v>
      </c>
      <c r="F673" t="s">
        <v>1207</v>
      </c>
      <c r="G673">
        <v>458.51</v>
      </c>
      <c r="H673">
        <v>2</v>
      </c>
      <c r="I673">
        <v>0.43</v>
      </c>
      <c r="J673">
        <v>36.82</v>
      </c>
      <c r="K673" t="s">
        <v>1217</v>
      </c>
      <c r="L673" t="s">
        <v>1221</v>
      </c>
      <c r="M673" t="s">
        <v>1232</v>
      </c>
      <c r="N673" t="s">
        <v>1235</v>
      </c>
      <c r="O673" s="3">
        <v>45633</v>
      </c>
      <c r="P673" s="3">
        <v>45639</v>
      </c>
      <c r="Q673">
        <v>2024</v>
      </c>
      <c r="R673">
        <v>9</v>
      </c>
      <c r="S673">
        <f t="shared" si="20"/>
        <v>6</v>
      </c>
    </row>
    <row r="674" spans="3:19" x14ac:dyDescent="0.25">
      <c r="C674" s="1">
        <f t="shared" si="21"/>
        <v>672</v>
      </c>
      <c r="D674" t="s">
        <v>686</v>
      </c>
      <c r="E674" t="s">
        <v>1203</v>
      </c>
      <c r="F674" t="s">
        <v>1214</v>
      </c>
      <c r="G674">
        <v>453.65</v>
      </c>
      <c r="H674">
        <v>7</v>
      </c>
      <c r="I674">
        <v>0.3</v>
      </c>
      <c r="J674">
        <v>39.89</v>
      </c>
      <c r="K674" t="s">
        <v>1216</v>
      </c>
      <c r="L674" t="s">
        <v>1221</v>
      </c>
      <c r="M674" t="s">
        <v>1224</v>
      </c>
      <c r="N674" t="s">
        <v>1235</v>
      </c>
      <c r="O674" s="3">
        <v>45054</v>
      </c>
      <c r="P674" s="3">
        <v>45060</v>
      </c>
      <c r="Q674">
        <v>2023</v>
      </c>
      <c r="R674">
        <v>7</v>
      </c>
      <c r="S674">
        <f t="shared" si="20"/>
        <v>6</v>
      </c>
    </row>
    <row r="675" spans="3:19" x14ac:dyDescent="0.25">
      <c r="C675" s="1">
        <f t="shared" si="21"/>
        <v>673</v>
      </c>
      <c r="D675" t="s">
        <v>687</v>
      </c>
      <c r="E675" t="s">
        <v>1203</v>
      </c>
      <c r="F675" t="s">
        <v>1208</v>
      </c>
      <c r="G675">
        <v>135.87</v>
      </c>
      <c r="H675">
        <v>10</v>
      </c>
      <c r="I675">
        <v>0.22</v>
      </c>
      <c r="J675">
        <v>13.72</v>
      </c>
      <c r="K675" t="s">
        <v>1215</v>
      </c>
      <c r="L675" t="s">
        <v>1219</v>
      </c>
      <c r="M675" t="s">
        <v>1228</v>
      </c>
      <c r="N675" t="s">
        <v>1234</v>
      </c>
      <c r="O675" s="3">
        <v>45148</v>
      </c>
      <c r="P675" s="3">
        <v>45158</v>
      </c>
      <c r="Q675">
        <v>2023</v>
      </c>
      <c r="R675">
        <v>3</v>
      </c>
      <c r="S675">
        <f t="shared" si="20"/>
        <v>10</v>
      </c>
    </row>
    <row r="676" spans="3:19" x14ac:dyDescent="0.25">
      <c r="C676" s="1">
        <f t="shared" si="21"/>
        <v>674</v>
      </c>
      <c r="D676" t="s">
        <v>688</v>
      </c>
      <c r="E676" t="s">
        <v>1201</v>
      </c>
      <c r="F676" t="s">
        <v>1210</v>
      </c>
      <c r="G676">
        <v>240.92</v>
      </c>
      <c r="H676">
        <v>10</v>
      </c>
      <c r="I676">
        <v>0.19</v>
      </c>
      <c r="J676">
        <v>20.73</v>
      </c>
      <c r="K676" t="s">
        <v>1215</v>
      </c>
      <c r="L676" t="s">
        <v>1219</v>
      </c>
      <c r="M676" t="s">
        <v>1224</v>
      </c>
      <c r="N676" t="s">
        <v>1235</v>
      </c>
      <c r="O676" s="3">
        <v>45374</v>
      </c>
      <c r="P676" s="3">
        <v>45380</v>
      </c>
      <c r="Q676">
        <v>2024</v>
      </c>
      <c r="R676">
        <v>4</v>
      </c>
      <c r="S676">
        <f t="shared" si="20"/>
        <v>6</v>
      </c>
    </row>
    <row r="677" spans="3:19" x14ac:dyDescent="0.25">
      <c r="C677" s="1">
        <f t="shared" si="21"/>
        <v>675</v>
      </c>
      <c r="D677" t="s">
        <v>689</v>
      </c>
      <c r="E677" t="s">
        <v>1203</v>
      </c>
      <c r="F677" t="s">
        <v>1210</v>
      </c>
      <c r="G677">
        <v>422.95</v>
      </c>
      <c r="H677">
        <v>3</v>
      </c>
      <c r="I677">
        <v>0.15</v>
      </c>
      <c r="J677">
        <v>62.35</v>
      </c>
      <c r="K677" t="s">
        <v>1215</v>
      </c>
      <c r="L677" t="s">
        <v>1218</v>
      </c>
      <c r="M677" t="s">
        <v>1229</v>
      </c>
      <c r="N677" t="s">
        <v>1234</v>
      </c>
      <c r="O677" s="3">
        <v>45463</v>
      </c>
      <c r="P677" s="3">
        <v>45464</v>
      </c>
      <c r="Q677">
        <v>2024</v>
      </c>
      <c r="R677">
        <v>3</v>
      </c>
      <c r="S677">
        <f t="shared" si="20"/>
        <v>1</v>
      </c>
    </row>
    <row r="678" spans="3:19" x14ac:dyDescent="0.25">
      <c r="C678" s="1">
        <f t="shared" si="21"/>
        <v>676</v>
      </c>
      <c r="D678" t="s">
        <v>690</v>
      </c>
      <c r="E678" t="s">
        <v>1201</v>
      </c>
      <c r="F678" t="s">
        <v>1212</v>
      </c>
      <c r="G678">
        <v>382.39</v>
      </c>
      <c r="H678">
        <v>7</v>
      </c>
      <c r="I678">
        <v>0.21</v>
      </c>
      <c r="J678">
        <v>87.36</v>
      </c>
      <c r="K678" t="s">
        <v>1217</v>
      </c>
      <c r="L678" t="s">
        <v>1219</v>
      </c>
      <c r="M678" t="s">
        <v>1222</v>
      </c>
      <c r="N678" t="s">
        <v>1234</v>
      </c>
      <c r="O678" s="3">
        <v>44664</v>
      </c>
      <c r="P678" s="3">
        <v>44666</v>
      </c>
      <c r="Q678">
        <v>2022</v>
      </c>
      <c r="R678">
        <v>1</v>
      </c>
      <c r="S678">
        <f t="shared" si="20"/>
        <v>2</v>
      </c>
    </row>
    <row r="679" spans="3:19" x14ac:dyDescent="0.25">
      <c r="C679" s="1">
        <f t="shared" si="21"/>
        <v>677</v>
      </c>
      <c r="D679" t="s">
        <v>691</v>
      </c>
      <c r="E679" t="s">
        <v>1202</v>
      </c>
      <c r="F679" t="s">
        <v>1211</v>
      </c>
      <c r="G679">
        <v>91.89</v>
      </c>
      <c r="H679">
        <v>6</v>
      </c>
      <c r="I679">
        <v>0.43</v>
      </c>
      <c r="J679">
        <v>13.47</v>
      </c>
      <c r="K679" t="s">
        <v>1216</v>
      </c>
      <c r="L679" t="s">
        <v>1219</v>
      </c>
      <c r="M679" t="s">
        <v>1224</v>
      </c>
      <c r="N679" t="s">
        <v>1235</v>
      </c>
      <c r="O679" s="3">
        <v>44811</v>
      </c>
      <c r="P679" s="3">
        <v>44817</v>
      </c>
      <c r="Q679">
        <v>2022</v>
      </c>
      <c r="R679">
        <v>8</v>
      </c>
      <c r="S679">
        <f t="shared" si="20"/>
        <v>6</v>
      </c>
    </row>
    <row r="680" spans="3:19" x14ac:dyDescent="0.25">
      <c r="C680" s="1">
        <f t="shared" si="21"/>
        <v>678</v>
      </c>
      <c r="D680" t="s">
        <v>692</v>
      </c>
      <c r="E680" t="s">
        <v>1202</v>
      </c>
      <c r="F680" t="s">
        <v>1209</v>
      </c>
      <c r="G680">
        <v>232.64</v>
      </c>
      <c r="H680">
        <v>10</v>
      </c>
      <c r="I680">
        <v>0.05</v>
      </c>
      <c r="J680">
        <v>30.12</v>
      </c>
      <c r="K680" t="s">
        <v>1215</v>
      </c>
      <c r="L680" t="s">
        <v>1221</v>
      </c>
      <c r="M680" t="s">
        <v>1233</v>
      </c>
      <c r="N680" t="s">
        <v>1235</v>
      </c>
      <c r="O680" s="3">
        <v>45107</v>
      </c>
      <c r="P680" s="3">
        <v>45115</v>
      </c>
      <c r="Q680">
        <v>2023</v>
      </c>
      <c r="R680">
        <v>6</v>
      </c>
      <c r="S680">
        <f t="shared" si="20"/>
        <v>8</v>
      </c>
    </row>
    <row r="681" spans="3:19" x14ac:dyDescent="0.25">
      <c r="C681" s="1">
        <f t="shared" si="21"/>
        <v>679</v>
      </c>
      <c r="D681" t="s">
        <v>693</v>
      </c>
      <c r="E681" t="s">
        <v>1202</v>
      </c>
      <c r="F681" t="s">
        <v>1207</v>
      </c>
      <c r="G681">
        <v>409.48</v>
      </c>
      <c r="H681">
        <v>1</v>
      </c>
      <c r="I681">
        <v>0.17</v>
      </c>
      <c r="J681">
        <v>26.12</v>
      </c>
      <c r="K681" t="s">
        <v>1215</v>
      </c>
      <c r="L681" t="s">
        <v>1221</v>
      </c>
      <c r="M681" t="s">
        <v>1230</v>
      </c>
      <c r="N681" t="s">
        <v>1236</v>
      </c>
      <c r="O681" s="3">
        <v>45225</v>
      </c>
      <c r="P681" s="3">
        <v>45233</v>
      </c>
      <c r="Q681">
        <v>2023</v>
      </c>
      <c r="R681">
        <v>8</v>
      </c>
      <c r="S681">
        <f t="shared" si="20"/>
        <v>8</v>
      </c>
    </row>
    <row r="682" spans="3:19" x14ac:dyDescent="0.25">
      <c r="C682" s="1">
        <f t="shared" si="21"/>
        <v>680</v>
      </c>
      <c r="D682" t="s">
        <v>694</v>
      </c>
      <c r="E682" t="s">
        <v>1202</v>
      </c>
      <c r="F682" t="s">
        <v>1208</v>
      </c>
      <c r="G682">
        <v>199.98</v>
      </c>
      <c r="H682">
        <v>8</v>
      </c>
      <c r="I682">
        <v>0.2</v>
      </c>
      <c r="J682">
        <v>36.22</v>
      </c>
      <c r="K682" t="s">
        <v>1215</v>
      </c>
      <c r="L682" t="s">
        <v>1220</v>
      </c>
      <c r="M682" t="s">
        <v>1229</v>
      </c>
      <c r="N682" t="s">
        <v>1234</v>
      </c>
      <c r="O682" s="3">
        <v>44639</v>
      </c>
      <c r="P682" s="3">
        <v>44647</v>
      </c>
      <c r="Q682">
        <v>2022</v>
      </c>
      <c r="R682">
        <v>3</v>
      </c>
      <c r="S682">
        <f t="shared" si="20"/>
        <v>8</v>
      </c>
    </row>
    <row r="683" spans="3:19" x14ac:dyDescent="0.25">
      <c r="C683" s="1">
        <f t="shared" si="21"/>
        <v>681</v>
      </c>
      <c r="D683" t="s">
        <v>695</v>
      </c>
      <c r="E683" t="s">
        <v>1203</v>
      </c>
      <c r="F683" t="s">
        <v>1205</v>
      </c>
      <c r="G683">
        <v>323.27</v>
      </c>
      <c r="H683">
        <v>5</v>
      </c>
      <c r="I683">
        <v>0.41</v>
      </c>
      <c r="J683">
        <v>54.8</v>
      </c>
      <c r="K683" t="s">
        <v>1216</v>
      </c>
      <c r="L683" t="s">
        <v>1219</v>
      </c>
      <c r="M683" t="s">
        <v>1224</v>
      </c>
      <c r="N683" t="s">
        <v>1235</v>
      </c>
      <c r="O683" s="3">
        <v>44741</v>
      </c>
      <c r="P683" s="3">
        <v>44750</v>
      </c>
      <c r="Q683">
        <v>2022</v>
      </c>
      <c r="R683">
        <v>11</v>
      </c>
      <c r="S683">
        <f t="shared" si="20"/>
        <v>9</v>
      </c>
    </row>
    <row r="684" spans="3:19" x14ac:dyDescent="0.25">
      <c r="C684" s="1">
        <f t="shared" si="21"/>
        <v>682</v>
      </c>
      <c r="D684" t="s">
        <v>696</v>
      </c>
      <c r="E684" t="s">
        <v>1204</v>
      </c>
      <c r="F684" t="s">
        <v>1208</v>
      </c>
      <c r="G684">
        <v>368.93</v>
      </c>
      <c r="H684">
        <v>8</v>
      </c>
      <c r="I684">
        <v>0.45</v>
      </c>
      <c r="J684">
        <v>17.920000000000002</v>
      </c>
      <c r="K684" t="s">
        <v>1216</v>
      </c>
      <c r="L684" t="s">
        <v>1218</v>
      </c>
      <c r="M684" t="s">
        <v>1223</v>
      </c>
      <c r="N684" t="s">
        <v>1234</v>
      </c>
      <c r="O684" s="3">
        <v>44802</v>
      </c>
      <c r="P684" s="3">
        <v>44812</v>
      </c>
      <c r="Q684">
        <v>2022</v>
      </c>
      <c r="R684">
        <v>2</v>
      </c>
      <c r="S684">
        <f t="shared" si="20"/>
        <v>10</v>
      </c>
    </row>
    <row r="685" spans="3:19" x14ac:dyDescent="0.25">
      <c r="C685" s="1">
        <f t="shared" si="21"/>
        <v>683</v>
      </c>
      <c r="D685" t="s">
        <v>697</v>
      </c>
      <c r="E685" t="s">
        <v>1204</v>
      </c>
      <c r="F685" t="s">
        <v>1209</v>
      </c>
      <c r="G685">
        <v>316.89</v>
      </c>
      <c r="H685">
        <v>9</v>
      </c>
      <c r="I685">
        <v>0.44</v>
      </c>
      <c r="J685">
        <v>19.420000000000002</v>
      </c>
      <c r="K685" t="s">
        <v>1215</v>
      </c>
      <c r="L685" t="s">
        <v>1219</v>
      </c>
      <c r="M685" t="s">
        <v>1228</v>
      </c>
      <c r="N685" t="s">
        <v>1234</v>
      </c>
      <c r="O685" s="3">
        <v>44588</v>
      </c>
      <c r="P685" s="3">
        <v>44589</v>
      </c>
      <c r="Q685">
        <v>2022</v>
      </c>
      <c r="R685">
        <v>1</v>
      </c>
      <c r="S685">
        <f t="shared" si="20"/>
        <v>1</v>
      </c>
    </row>
    <row r="686" spans="3:19" x14ac:dyDescent="0.25">
      <c r="C686" s="1">
        <f t="shared" si="21"/>
        <v>684</v>
      </c>
      <c r="D686" t="s">
        <v>698</v>
      </c>
      <c r="E686" t="s">
        <v>1203</v>
      </c>
      <c r="F686" t="s">
        <v>1214</v>
      </c>
      <c r="G686">
        <v>225.43</v>
      </c>
      <c r="H686">
        <v>2</v>
      </c>
      <c r="I686">
        <v>0.42</v>
      </c>
      <c r="J686">
        <v>7.53</v>
      </c>
      <c r="K686" t="s">
        <v>1217</v>
      </c>
      <c r="L686" t="s">
        <v>1219</v>
      </c>
      <c r="M686" t="s">
        <v>1228</v>
      </c>
      <c r="N686" t="s">
        <v>1234</v>
      </c>
      <c r="O686" s="3">
        <v>45076</v>
      </c>
      <c r="P686" s="3">
        <v>45077</v>
      </c>
      <c r="Q686">
        <v>2023</v>
      </c>
      <c r="R686">
        <v>10</v>
      </c>
      <c r="S686">
        <f t="shared" si="20"/>
        <v>1</v>
      </c>
    </row>
    <row r="687" spans="3:19" x14ac:dyDescent="0.25">
      <c r="C687" s="1">
        <f t="shared" si="21"/>
        <v>685</v>
      </c>
      <c r="D687" t="s">
        <v>355</v>
      </c>
      <c r="E687" t="s">
        <v>1201</v>
      </c>
      <c r="F687" t="s">
        <v>1214</v>
      </c>
      <c r="G687">
        <v>297.57</v>
      </c>
      <c r="H687">
        <v>4</v>
      </c>
      <c r="I687">
        <v>0.22</v>
      </c>
      <c r="J687">
        <v>11.67</v>
      </c>
      <c r="K687" t="s">
        <v>1217</v>
      </c>
      <c r="L687" t="s">
        <v>1218</v>
      </c>
      <c r="M687" t="s">
        <v>1226</v>
      </c>
      <c r="N687" t="s">
        <v>1235</v>
      </c>
      <c r="O687" s="3">
        <v>45098</v>
      </c>
      <c r="P687" s="3">
        <v>45099</v>
      </c>
      <c r="Q687">
        <v>2023</v>
      </c>
      <c r="R687">
        <v>6</v>
      </c>
      <c r="S687">
        <f t="shared" si="20"/>
        <v>1</v>
      </c>
    </row>
    <row r="688" spans="3:19" x14ac:dyDescent="0.25">
      <c r="C688" s="1">
        <f t="shared" si="21"/>
        <v>686</v>
      </c>
      <c r="D688" t="s">
        <v>699</v>
      </c>
      <c r="E688" t="s">
        <v>1202</v>
      </c>
      <c r="F688" t="s">
        <v>1212</v>
      </c>
      <c r="G688">
        <v>387.65</v>
      </c>
      <c r="H688">
        <v>7</v>
      </c>
      <c r="I688">
        <v>0.05</v>
      </c>
      <c r="J688">
        <v>73.430000000000007</v>
      </c>
      <c r="K688" t="s">
        <v>1216</v>
      </c>
      <c r="L688" t="s">
        <v>1218</v>
      </c>
      <c r="M688" t="s">
        <v>1228</v>
      </c>
      <c r="N688" t="s">
        <v>1234</v>
      </c>
      <c r="O688" s="3">
        <v>45651</v>
      </c>
      <c r="P688" s="3">
        <v>45660</v>
      </c>
      <c r="Q688">
        <v>2024</v>
      </c>
      <c r="R688">
        <v>8</v>
      </c>
      <c r="S688">
        <f t="shared" si="20"/>
        <v>9</v>
      </c>
    </row>
    <row r="689" spans="3:19" x14ac:dyDescent="0.25">
      <c r="C689" s="1">
        <f t="shared" si="21"/>
        <v>687</v>
      </c>
      <c r="D689" t="s">
        <v>700</v>
      </c>
      <c r="E689" t="s">
        <v>1202</v>
      </c>
      <c r="F689" t="s">
        <v>1214</v>
      </c>
      <c r="G689">
        <v>247.25</v>
      </c>
      <c r="H689">
        <v>1</v>
      </c>
      <c r="I689">
        <v>0.21</v>
      </c>
      <c r="J689">
        <v>48.88</v>
      </c>
      <c r="K689" t="s">
        <v>1216</v>
      </c>
      <c r="L689" t="s">
        <v>1221</v>
      </c>
      <c r="M689" t="s">
        <v>1231</v>
      </c>
      <c r="N689" t="s">
        <v>1236</v>
      </c>
      <c r="O689" s="3">
        <v>45554</v>
      </c>
      <c r="P689" s="3">
        <v>45557</v>
      </c>
      <c r="Q689">
        <v>2024</v>
      </c>
      <c r="R689">
        <v>5</v>
      </c>
      <c r="S689">
        <f t="shared" si="20"/>
        <v>3</v>
      </c>
    </row>
    <row r="690" spans="3:19" x14ac:dyDescent="0.25">
      <c r="C690" s="1">
        <f t="shared" si="21"/>
        <v>688</v>
      </c>
      <c r="D690" t="s">
        <v>701</v>
      </c>
      <c r="E690" t="s">
        <v>1201</v>
      </c>
      <c r="F690" t="s">
        <v>1208</v>
      </c>
      <c r="G690">
        <v>447.89</v>
      </c>
      <c r="H690">
        <v>3</v>
      </c>
      <c r="I690">
        <v>0.23</v>
      </c>
      <c r="J690">
        <v>93.81</v>
      </c>
      <c r="K690" t="s">
        <v>1217</v>
      </c>
      <c r="L690" t="s">
        <v>1221</v>
      </c>
      <c r="M690" t="s">
        <v>1225</v>
      </c>
      <c r="N690" t="s">
        <v>1236</v>
      </c>
      <c r="O690" s="3">
        <v>44802</v>
      </c>
      <c r="P690" s="3">
        <v>44803</v>
      </c>
      <c r="Q690">
        <v>2022</v>
      </c>
      <c r="R690">
        <v>6</v>
      </c>
      <c r="S690">
        <f t="shared" si="20"/>
        <v>1</v>
      </c>
    </row>
    <row r="691" spans="3:19" x14ac:dyDescent="0.25">
      <c r="C691" s="1">
        <f t="shared" si="21"/>
        <v>689</v>
      </c>
      <c r="D691" t="s">
        <v>702</v>
      </c>
      <c r="E691" t="s">
        <v>1202</v>
      </c>
      <c r="F691" t="s">
        <v>1210</v>
      </c>
      <c r="G691">
        <v>304.11</v>
      </c>
      <c r="H691">
        <v>9</v>
      </c>
      <c r="I691">
        <v>0.17</v>
      </c>
      <c r="J691">
        <v>43.56</v>
      </c>
      <c r="K691" t="s">
        <v>1216</v>
      </c>
      <c r="L691" t="s">
        <v>1219</v>
      </c>
      <c r="M691" t="s">
        <v>1231</v>
      </c>
      <c r="N691" t="s">
        <v>1236</v>
      </c>
      <c r="O691" s="3">
        <v>45463</v>
      </c>
      <c r="P691" s="3">
        <v>45472</v>
      </c>
      <c r="Q691">
        <v>2024</v>
      </c>
      <c r="R691">
        <v>3</v>
      </c>
      <c r="S691">
        <f t="shared" si="20"/>
        <v>9</v>
      </c>
    </row>
    <row r="692" spans="3:19" x14ac:dyDescent="0.25">
      <c r="C692" s="1">
        <f t="shared" si="21"/>
        <v>690</v>
      </c>
      <c r="D692" t="s">
        <v>703</v>
      </c>
      <c r="E692" t="s">
        <v>1202</v>
      </c>
      <c r="F692" t="s">
        <v>1210</v>
      </c>
      <c r="G692">
        <v>204.17</v>
      </c>
      <c r="H692">
        <v>10</v>
      </c>
      <c r="I692">
        <v>0.4</v>
      </c>
      <c r="J692">
        <v>20.51</v>
      </c>
      <c r="K692" t="s">
        <v>1216</v>
      </c>
      <c r="L692" t="s">
        <v>1220</v>
      </c>
      <c r="M692" t="s">
        <v>1229</v>
      </c>
      <c r="N692" t="s">
        <v>1234</v>
      </c>
      <c r="O692" s="3">
        <v>45455</v>
      </c>
      <c r="P692" s="3">
        <v>45464</v>
      </c>
      <c r="Q692">
        <v>2024</v>
      </c>
      <c r="R692">
        <v>8</v>
      </c>
      <c r="S692">
        <f t="shared" si="20"/>
        <v>9</v>
      </c>
    </row>
    <row r="693" spans="3:19" x14ac:dyDescent="0.25">
      <c r="C693" s="1">
        <f t="shared" si="21"/>
        <v>691</v>
      </c>
      <c r="D693" t="s">
        <v>704</v>
      </c>
      <c r="E693" t="s">
        <v>1204</v>
      </c>
      <c r="F693" t="s">
        <v>1209</v>
      </c>
      <c r="G693">
        <v>307.05</v>
      </c>
      <c r="H693">
        <v>4</v>
      </c>
      <c r="I693">
        <v>0.15</v>
      </c>
      <c r="J693">
        <v>63.85</v>
      </c>
      <c r="K693" t="s">
        <v>1215</v>
      </c>
      <c r="L693" t="s">
        <v>1219</v>
      </c>
      <c r="M693" t="s">
        <v>1229</v>
      </c>
      <c r="N693" t="s">
        <v>1234</v>
      </c>
      <c r="O693" s="3">
        <v>45051</v>
      </c>
      <c r="P693" s="3">
        <v>45057</v>
      </c>
      <c r="Q693">
        <v>2023</v>
      </c>
      <c r="R693">
        <v>4</v>
      </c>
      <c r="S693">
        <f t="shared" si="20"/>
        <v>6</v>
      </c>
    </row>
    <row r="694" spans="3:19" x14ac:dyDescent="0.25">
      <c r="C694" s="1">
        <f t="shared" si="21"/>
        <v>692</v>
      </c>
      <c r="D694" t="s">
        <v>705</v>
      </c>
      <c r="E694" t="s">
        <v>1204</v>
      </c>
      <c r="F694" t="s">
        <v>1206</v>
      </c>
      <c r="G694">
        <v>432.17</v>
      </c>
      <c r="H694">
        <v>9</v>
      </c>
      <c r="I694">
        <v>0.49</v>
      </c>
      <c r="J694">
        <v>63.84</v>
      </c>
      <c r="K694" t="s">
        <v>1216</v>
      </c>
      <c r="L694" t="s">
        <v>1219</v>
      </c>
      <c r="M694" t="s">
        <v>1224</v>
      </c>
      <c r="N694" t="s">
        <v>1235</v>
      </c>
      <c r="O694" s="3">
        <v>44656</v>
      </c>
      <c r="P694" s="3">
        <v>44662</v>
      </c>
      <c r="Q694">
        <v>2022</v>
      </c>
      <c r="R694">
        <v>3</v>
      </c>
      <c r="S694">
        <f t="shared" si="20"/>
        <v>6</v>
      </c>
    </row>
    <row r="695" spans="3:19" x14ac:dyDescent="0.25">
      <c r="C695" s="1">
        <f t="shared" si="21"/>
        <v>693</v>
      </c>
      <c r="D695" t="s">
        <v>706</v>
      </c>
      <c r="E695" t="s">
        <v>1204</v>
      </c>
      <c r="F695" t="s">
        <v>1210</v>
      </c>
      <c r="G695">
        <v>239.67</v>
      </c>
      <c r="H695">
        <v>6</v>
      </c>
      <c r="I695">
        <v>0.19</v>
      </c>
      <c r="J695">
        <v>53.74</v>
      </c>
      <c r="K695" t="s">
        <v>1217</v>
      </c>
      <c r="L695" t="s">
        <v>1221</v>
      </c>
      <c r="M695" t="s">
        <v>1225</v>
      </c>
      <c r="N695" t="s">
        <v>1236</v>
      </c>
      <c r="O695" s="3">
        <v>44958</v>
      </c>
      <c r="P695" s="3">
        <v>44960</v>
      </c>
      <c r="Q695">
        <v>2023</v>
      </c>
      <c r="R695">
        <v>4</v>
      </c>
      <c r="S695">
        <f t="shared" si="20"/>
        <v>2</v>
      </c>
    </row>
    <row r="696" spans="3:19" x14ac:dyDescent="0.25">
      <c r="C696" s="1">
        <f t="shared" si="21"/>
        <v>694</v>
      </c>
      <c r="D696" t="s">
        <v>707</v>
      </c>
      <c r="E696" t="s">
        <v>1203</v>
      </c>
      <c r="F696" t="s">
        <v>1211</v>
      </c>
      <c r="G696">
        <v>9.52</v>
      </c>
      <c r="H696">
        <v>10</v>
      </c>
      <c r="I696">
        <v>0.45</v>
      </c>
      <c r="J696">
        <v>0.78</v>
      </c>
      <c r="K696" t="s">
        <v>1216</v>
      </c>
      <c r="L696" t="s">
        <v>1218</v>
      </c>
      <c r="M696" t="s">
        <v>1227</v>
      </c>
      <c r="N696" t="s">
        <v>1236</v>
      </c>
      <c r="O696" s="3">
        <v>45010</v>
      </c>
      <c r="P696" s="3">
        <v>45018</v>
      </c>
      <c r="Q696">
        <v>2023</v>
      </c>
      <c r="R696">
        <v>6</v>
      </c>
      <c r="S696">
        <f t="shared" si="20"/>
        <v>8</v>
      </c>
    </row>
    <row r="697" spans="3:19" x14ac:dyDescent="0.25">
      <c r="C697" s="1">
        <f t="shared" si="21"/>
        <v>695</v>
      </c>
      <c r="D697" t="s">
        <v>708</v>
      </c>
      <c r="E697" t="s">
        <v>1202</v>
      </c>
      <c r="F697" t="s">
        <v>1211</v>
      </c>
      <c r="G697">
        <v>441.72</v>
      </c>
      <c r="H697">
        <v>2</v>
      </c>
      <c r="I697">
        <v>0.48</v>
      </c>
      <c r="J697">
        <v>35.619999999999997</v>
      </c>
      <c r="K697" t="s">
        <v>1215</v>
      </c>
      <c r="L697" t="s">
        <v>1220</v>
      </c>
      <c r="M697" t="s">
        <v>1226</v>
      </c>
      <c r="N697" t="s">
        <v>1235</v>
      </c>
      <c r="O697" s="3">
        <v>45507</v>
      </c>
      <c r="P697" s="3">
        <v>45511</v>
      </c>
      <c r="Q697">
        <v>2024</v>
      </c>
      <c r="R697">
        <v>12</v>
      </c>
      <c r="S697">
        <f t="shared" si="20"/>
        <v>4</v>
      </c>
    </row>
    <row r="698" spans="3:19" x14ac:dyDescent="0.25">
      <c r="C698" s="1">
        <f t="shared" si="21"/>
        <v>696</v>
      </c>
      <c r="D698" t="s">
        <v>709</v>
      </c>
      <c r="E698" t="s">
        <v>1204</v>
      </c>
      <c r="F698" t="s">
        <v>1214</v>
      </c>
      <c r="G698">
        <v>14.02</v>
      </c>
      <c r="H698">
        <v>1</v>
      </c>
      <c r="I698">
        <v>0.17</v>
      </c>
      <c r="J698">
        <v>1.43</v>
      </c>
      <c r="K698" t="s">
        <v>1217</v>
      </c>
      <c r="L698" t="s">
        <v>1221</v>
      </c>
      <c r="M698" t="s">
        <v>1232</v>
      </c>
      <c r="N698" t="s">
        <v>1235</v>
      </c>
      <c r="O698" s="3">
        <v>45022</v>
      </c>
      <c r="P698" s="3">
        <v>45023</v>
      </c>
      <c r="Q698">
        <v>2023</v>
      </c>
      <c r="R698">
        <v>9</v>
      </c>
      <c r="S698">
        <f t="shared" si="20"/>
        <v>1</v>
      </c>
    </row>
    <row r="699" spans="3:19" x14ac:dyDescent="0.25">
      <c r="C699" s="1">
        <f t="shared" si="21"/>
        <v>697</v>
      </c>
      <c r="D699" t="s">
        <v>710</v>
      </c>
      <c r="E699" t="s">
        <v>1203</v>
      </c>
      <c r="F699" t="s">
        <v>1211</v>
      </c>
      <c r="G699">
        <v>43.67</v>
      </c>
      <c r="H699">
        <v>6</v>
      </c>
      <c r="I699">
        <v>0.36</v>
      </c>
      <c r="J699">
        <v>6.2</v>
      </c>
      <c r="K699" t="s">
        <v>1216</v>
      </c>
      <c r="L699" t="s">
        <v>1220</v>
      </c>
      <c r="M699" t="s">
        <v>1224</v>
      </c>
      <c r="N699" t="s">
        <v>1235</v>
      </c>
      <c r="O699" s="3">
        <v>44596</v>
      </c>
      <c r="P699" s="3">
        <v>44599</v>
      </c>
      <c r="Q699">
        <v>2022</v>
      </c>
      <c r="R699">
        <v>4</v>
      </c>
      <c r="S699">
        <f t="shared" si="20"/>
        <v>3</v>
      </c>
    </row>
    <row r="700" spans="3:19" x14ac:dyDescent="0.25">
      <c r="C700" s="1">
        <f t="shared" si="21"/>
        <v>698</v>
      </c>
      <c r="D700" t="s">
        <v>711</v>
      </c>
      <c r="E700" t="s">
        <v>1202</v>
      </c>
      <c r="F700" t="s">
        <v>1210</v>
      </c>
      <c r="G700">
        <v>365.4</v>
      </c>
      <c r="H700">
        <v>2</v>
      </c>
      <c r="I700">
        <v>0.4</v>
      </c>
      <c r="J700">
        <v>17.45</v>
      </c>
      <c r="K700" t="s">
        <v>1215</v>
      </c>
      <c r="L700" t="s">
        <v>1220</v>
      </c>
      <c r="M700" t="s">
        <v>1223</v>
      </c>
      <c r="N700" t="s">
        <v>1234</v>
      </c>
      <c r="O700" s="3">
        <v>45242</v>
      </c>
      <c r="P700" s="3">
        <v>45252</v>
      </c>
      <c r="Q700">
        <v>2023</v>
      </c>
      <c r="R700">
        <v>5</v>
      </c>
      <c r="S700">
        <f t="shared" si="20"/>
        <v>10</v>
      </c>
    </row>
    <row r="701" spans="3:19" x14ac:dyDescent="0.25">
      <c r="C701" s="1">
        <f t="shared" si="21"/>
        <v>699</v>
      </c>
      <c r="D701" t="s">
        <v>712</v>
      </c>
      <c r="E701" t="s">
        <v>1204</v>
      </c>
      <c r="F701" t="s">
        <v>1207</v>
      </c>
      <c r="G701">
        <v>361.78</v>
      </c>
      <c r="H701">
        <v>5</v>
      </c>
      <c r="I701">
        <v>0.02</v>
      </c>
      <c r="J701">
        <v>33.53</v>
      </c>
      <c r="K701" t="s">
        <v>1216</v>
      </c>
      <c r="L701" t="s">
        <v>1219</v>
      </c>
      <c r="M701" t="s">
        <v>1223</v>
      </c>
      <c r="N701" t="s">
        <v>1234</v>
      </c>
      <c r="O701" s="3">
        <v>45603</v>
      </c>
      <c r="P701" s="3">
        <v>45609</v>
      </c>
      <c r="Q701">
        <v>2024</v>
      </c>
      <c r="R701">
        <v>5</v>
      </c>
      <c r="S701">
        <f t="shared" si="20"/>
        <v>6</v>
      </c>
    </row>
    <row r="702" spans="3:19" x14ac:dyDescent="0.25">
      <c r="C702" s="1">
        <f t="shared" si="21"/>
        <v>700</v>
      </c>
      <c r="D702" t="s">
        <v>713</v>
      </c>
      <c r="E702" t="s">
        <v>1201</v>
      </c>
      <c r="F702" t="s">
        <v>1213</v>
      </c>
      <c r="G702">
        <v>450.13</v>
      </c>
      <c r="H702">
        <v>5</v>
      </c>
      <c r="I702">
        <v>0.02</v>
      </c>
      <c r="J702">
        <v>110.04</v>
      </c>
      <c r="K702" t="s">
        <v>1216</v>
      </c>
      <c r="L702" t="s">
        <v>1220</v>
      </c>
      <c r="M702" t="s">
        <v>1225</v>
      </c>
      <c r="N702" t="s">
        <v>1236</v>
      </c>
      <c r="O702" s="3">
        <v>45078</v>
      </c>
      <c r="P702" s="3">
        <v>45082</v>
      </c>
      <c r="Q702">
        <v>2023</v>
      </c>
      <c r="R702">
        <v>11</v>
      </c>
      <c r="S702">
        <f t="shared" si="20"/>
        <v>4</v>
      </c>
    </row>
    <row r="703" spans="3:19" x14ac:dyDescent="0.25">
      <c r="C703" s="1">
        <f t="shared" si="21"/>
        <v>701</v>
      </c>
      <c r="D703" t="s">
        <v>714</v>
      </c>
      <c r="E703" t="s">
        <v>1203</v>
      </c>
      <c r="F703" t="s">
        <v>1207</v>
      </c>
      <c r="G703">
        <v>391.03</v>
      </c>
      <c r="H703">
        <v>9</v>
      </c>
      <c r="I703">
        <v>0.21</v>
      </c>
      <c r="J703">
        <v>90.03</v>
      </c>
      <c r="K703" t="s">
        <v>1217</v>
      </c>
      <c r="L703" t="s">
        <v>1221</v>
      </c>
      <c r="M703" t="s">
        <v>1223</v>
      </c>
      <c r="N703" t="s">
        <v>1234</v>
      </c>
      <c r="O703" s="3">
        <v>45072</v>
      </c>
      <c r="P703" s="3">
        <v>45075</v>
      </c>
      <c r="Q703">
        <v>2023</v>
      </c>
      <c r="R703">
        <v>9</v>
      </c>
      <c r="S703">
        <f t="shared" si="20"/>
        <v>3</v>
      </c>
    </row>
    <row r="704" spans="3:19" x14ac:dyDescent="0.25">
      <c r="C704" s="1">
        <f t="shared" si="21"/>
        <v>702</v>
      </c>
      <c r="D704" t="s">
        <v>715</v>
      </c>
      <c r="E704" t="s">
        <v>1203</v>
      </c>
      <c r="F704" t="s">
        <v>1211</v>
      </c>
      <c r="G704">
        <v>31.68</v>
      </c>
      <c r="H704">
        <v>4</v>
      </c>
      <c r="I704">
        <v>0.42</v>
      </c>
      <c r="J704">
        <v>1.33</v>
      </c>
      <c r="K704" t="s">
        <v>1217</v>
      </c>
      <c r="L704" t="s">
        <v>1219</v>
      </c>
      <c r="M704" t="s">
        <v>1230</v>
      </c>
      <c r="N704" t="s">
        <v>1236</v>
      </c>
      <c r="O704" s="3">
        <v>45641</v>
      </c>
      <c r="P704" s="3">
        <v>45645</v>
      </c>
      <c r="Q704">
        <v>2024</v>
      </c>
      <c r="R704">
        <v>3</v>
      </c>
      <c r="S704">
        <f t="shared" si="20"/>
        <v>4</v>
      </c>
    </row>
    <row r="705" spans="3:19" x14ac:dyDescent="0.25">
      <c r="C705" s="1">
        <f t="shared" si="21"/>
        <v>703</v>
      </c>
      <c r="D705" t="s">
        <v>716</v>
      </c>
      <c r="E705" t="s">
        <v>1201</v>
      </c>
      <c r="F705" t="s">
        <v>1207</v>
      </c>
      <c r="G705">
        <v>48.03</v>
      </c>
      <c r="H705">
        <v>1</v>
      </c>
      <c r="I705">
        <v>0.28999999999999998</v>
      </c>
      <c r="J705">
        <v>3.67</v>
      </c>
      <c r="K705" t="s">
        <v>1216</v>
      </c>
      <c r="L705" t="s">
        <v>1218</v>
      </c>
      <c r="M705" t="s">
        <v>1222</v>
      </c>
      <c r="N705" t="s">
        <v>1234</v>
      </c>
      <c r="O705" s="3">
        <v>45547</v>
      </c>
      <c r="P705" s="3">
        <v>45555</v>
      </c>
      <c r="Q705">
        <v>2024</v>
      </c>
      <c r="R705">
        <v>11</v>
      </c>
      <c r="S705">
        <f t="shared" si="20"/>
        <v>8</v>
      </c>
    </row>
    <row r="706" spans="3:19" x14ac:dyDescent="0.25">
      <c r="C706" s="1">
        <f t="shared" si="21"/>
        <v>704</v>
      </c>
      <c r="D706" t="s">
        <v>717</v>
      </c>
      <c r="E706" t="s">
        <v>1202</v>
      </c>
      <c r="F706" t="s">
        <v>1214</v>
      </c>
      <c r="G706">
        <v>196.71</v>
      </c>
      <c r="H706">
        <v>2</v>
      </c>
      <c r="I706">
        <v>0.11</v>
      </c>
      <c r="J706">
        <v>47.29</v>
      </c>
      <c r="K706" t="s">
        <v>1216</v>
      </c>
      <c r="L706" t="s">
        <v>1219</v>
      </c>
      <c r="M706" t="s">
        <v>1228</v>
      </c>
      <c r="N706" t="s">
        <v>1234</v>
      </c>
      <c r="O706" s="3">
        <v>45075</v>
      </c>
      <c r="P706" s="3">
        <v>45078</v>
      </c>
      <c r="Q706">
        <v>2023</v>
      </c>
      <c r="R706">
        <v>12</v>
      </c>
      <c r="S706">
        <f t="shared" si="20"/>
        <v>3</v>
      </c>
    </row>
    <row r="707" spans="3:19" x14ac:dyDescent="0.25">
      <c r="C707" s="1">
        <f t="shared" si="21"/>
        <v>705</v>
      </c>
      <c r="D707" t="s">
        <v>718</v>
      </c>
      <c r="E707" t="s">
        <v>1202</v>
      </c>
      <c r="F707" t="s">
        <v>1207</v>
      </c>
      <c r="G707">
        <v>8.83</v>
      </c>
      <c r="H707">
        <v>7</v>
      </c>
      <c r="I707">
        <v>0.2</v>
      </c>
      <c r="J707">
        <v>1.1200000000000001</v>
      </c>
      <c r="K707" t="s">
        <v>1217</v>
      </c>
      <c r="L707" t="s">
        <v>1218</v>
      </c>
      <c r="M707" t="s">
        <v>1231</v>
      </c>
      <c r="N707" t="s">
        <v>1236</v>
      </c>
      <c r="O707" s="3">
        <v>44999</v>
      </c>
      <c r="P707" s="3">
        <v>45004</v>
      </c>
      <c r="Q707">
        <v>2023</v>
      </c>
      <c r="R707">
        <v>5</v>
      </c>
      <c r="S707">
        <f t="shared" si="20"/>
        <v>5</v>
      </c>
    </row>
    <row r="708" spans="3:19" x14ac:dyDescent="0.25">
      <c r="C708" s="1">
        <f t="shared" si="21"/>
        <v>706</v>
      </c>
      <c r="D708" t="s">
        <v>719</v>
      </c>
      <c r="E708" t="s">
        <v>1202</v>
      </c>
      <c r="F708" t="s">
        <v>1208</v>
      </c>
      <c r="G708">
        <v>380.27</v>
      </c>
      <c r="H708">
        <v>10</v>
      </c>
      <c r="I708">
        <v>0.24</v>
      </c>
      <c r="J708">
        <v>83.37</v>
      </c>
      <c r="K708" t="s">
        <v>1217</v>
      </c>
      <c r="L708" t="s">
        <v>1218</v>
      </c>
      <c r="M708" t="s">
        <v>1227</v>
      </c>
      <c r="N708" t="s">
        <v>1236</v>
      </c>
      <c r="O708" s="3">
        <v>45348</v>
      </c>
      <c r="P708" s="3">
        <v>45356</v>
      </c>
      <c r="Q708">
        <v>2024</v>
      </c>
      <c r="R708">
        <v>7</v>
      </c>
      <c r="S708">
        <f t="shared" ref="S708:S771" si="22">P708-O708</f>
        <v>8</v>
      </c>
    </row>
    <row r="709" spans="3:19" x14ac:dyDescent="0.25">
      <c r="C709" s="1">
        <f t="shared" si="21"/>
        <v>707</v>
      </c>
      <c r="D709" t="s">
        <v>720</v>
      </c>
      <c r="E709" t="s">
        <v>1204</v>
      </c>
      <c r="F709" t="s">
        <v>1214</v>
      </c>
      <c r="G709">
        <v>476</v>
      </c>
      <c r="H709">
        <v>7</v>
      </c>
      <c r="I709">
        <v>0.39</v>
      </c>
      <c r="J709">
        <v>54.25</v>
      </c>
      <c r="K709" t="s">
        <v>1215</v>
      </c>
      <c r="L709" t="s">
        <v>1220</v>
      </c>
      <c r="M709" t="s">
        <v>1222</v>
      </c>
      <c r="N709" t="s">
        <v>1234</v>
      </c>
      <c r="O709" s="3">
        <v>45152</v>
      </c>
      <c r="P709" s="3">
        <v>45161</v>
      </c>
      <c r="Q709">
        <v>2023</v>
      </c>
      <c r="R709">
        <v>8</v>
      </c>
      <c r="S709">
        <f t="shared" si="22"/>
        <v>9</v>
      </c>
    </row>
    <row r="710" spans="3:19" x14ac:dyDescent="0.25">
      <c r="C710" s="1">
        <f t="shared" si="21"/>
        <v>708</v>
      </c>
      <c r="D710" t="s">
        <v>721</v>
      </c>
      <c r="E710" t="s">
        <v>1202</v>
      </c>
      <c r="F710" t="s">
        <v>1206</v>
      </c>
      <c r="G710">
        <v>163.99</v>
      </c>
      <c r="H710">
        <v>5</v>
      </c>
      <c r="I710">
        <v>0</v>
      </c>
      <c r="J710">
        <v>12.44</v>
      </c>
      <c r="K710" t="s">
        <v>1217</v>
      </c>
      <c r="L710" t="s">
        <v>1218</v>
      </c>
      <c r="M710" t="s">
        <v>1224</v>
      </c>
      <c r="N710" t="s">
        <v>1235</v>
      </c>
      <c r="O710" s="3">
        <v>44866</v>
      </c>
      <c r="P710" s="3">
        <v>44868</v>
      </c>
      <c r="Q710">
        <v>2022</v>
      </c>
      <c r="R710">
        <v>12</v>
      </c>
      <c r="S710">
        <f t="shared" si="22"/>
        <v>2</v>
      </c>
    </row>
    <row r="711" spans="3:19" x14ac:dyDescent="0.25">
      <c r="C711" s="1">
        <f t="shared" si="21"/>
        <v>709</v>
      </c>
      <c r="D711" t="s">
        <v>722</v>
      </c>
      <c r="E711" t="s">
        <v>1201</v>
      </c>
      <c r="F711" t="s">
        <v>1211</v>
      </c>
      <c r="G711">
        <v>71.5</v>
      </c>
      <c r="H711">
        <v>6</v>
      </c>
      <c r="I711">
        <v>0.01</v>
      </c>
      <c r="J711">
        <v>16.07</v>
      </c>
      <c r="K711" t="s">
        <v>1217</v>
      </c>
      <c r="L711" t="s">
        <v>1220</v>
      </c>
      <c r="M711" t="s">
        <v>1223</v>
      </c>
      <c r="N711" t="s">
        <v>1234</v>
      </c>
      <c r="O711" s="3">
        <v>45612</v>
      </c>
      <c r="P711" s="3">
        <v>45616</v>
      </c>
      <c r="Q711">
        <v>2024</v>
      </c>
      <c r="R711">
        <v>2</v>
      </c>
      <c r="S711">
        <f t="shared" si="22"/>
        <v>4</v>
      </c>
    </row>
    <row r="712" spans="3:19" x14ac:dyDescent="0.25">
      <c r="C712" s="1">
        <f t="shared" si="21"/>
        <v>710</v>
      </c>
      <c r="D712" t="s">
        <v>723</v>
      </c>
      <c r="E712" t="s">
        <v>1203</v>
      </c>
      <c r="F712" t="s">
        <v>1208</v>
      </c>
      <c r="G712">
        <v>12.29</v>
      </c>
      <c r="H712">
        <v>9</v>
      </c>
      <c r="I712">
        <v>0.35</v>
      </c>
      <c r="J712">
        <v>1.4</v>
      </c>
      <c r="K712" t="s">
        <v>1216</v>
      </c>
      <c r="L712" t="s">
        <v>1219</v>
      </c>
      <c r="M712" t="s">
        <v>1222</v>
      </c>
      <c r="N712" t="s">
        <v>1234</v>
      </c>
      <c r="O712" s="3">
        <v>45549</v>
      </c>
      <c r="P712" s="3">
        <v>45559</v>
      </c>
      <c r="Q712">
        <v>2024</v>
      </c>
      <c r="R712">
        <v>5</v>
      </c>
      <c r="S712">
        <f t="shared" si="22"/>
        <v>10</v>
      </c>
    </row>
    <row r="713" spans="3:19" x14ac:dyDescent="0.25">
      <c r="C713" s="1">
        <f t="shared" ref="C713:C776" si="23">C712+1</f>
        <v>711</v>
      </c>
      <c r="D713" t="s">
        <v>724</v>
      </c>
      <c r="E713" t="s">
        <v>1203</v>
      </c>
      <c r="F713" t="s">
        <v>1205</v>
      </c>
      <c r="G713">
        <v>419.74</v>
      </c>
      <c r="H713">
        <v>8</v>
      </c>
      <c r="I713">
        <v>0.28000000000000003</v>
      </c>
      <c r="J713">
        <v>15.62</v>
      </c>
      <c r="K713" t="s">
        <v>1215</v>
      </c>
      <c r="L713" t="s">
        <v>1218</v>
      </c>
      <c r="M713" t="s">
        <v>1231</v>
      </c>
      <c r="N713" t="s">
        <v>1236</v>
      </c>
      <c r="O713" s="3">
        <v>44992</v>
      </c>
      <c r="P713" s="3">
        <v>45002</v>
      </c>
      <c r="Q713">
        <v>2023</v>
      </c>
      <c r="R713">
        <v>3</v>
      </c>
      <c r="S713">
        <f t="shared" si="22"/>
        <v>10</v>
      </c>
    </row>
    <row r="714" spans="3:19" x14ac:dyDescent="0.25">
      <c r="C714" s="1">
        <f t="shared" si="23"/>
        <v>712</v>
      </c>
      <c r="D714" t="s">
        <v>725</v>
      </c>
      <c r="E714" t="s">
        <v>1201</v>
      </c>
      <c r="F714" t="s">
        <v>1214</v>
      </c>
      <c r="G714">
        <v>213.69</v>
      </c>
      <c r="H714">
        <v>5</v>
      </c>
      <c r="I714">
        <v>0.24</v>
      </c>
      <c r="J714">
        <v>33.32</v>
      </c>
      <c r="K714" t="s">
        <v>1215</v>
      </c>
      <c r="L714" t="s">
        <v>1220</v>
      </c>
      <c r="M714" t="s">
        <v>1223</v>
      </c>
      <c r="N714" t="s">
        <v>1234</v>
      </c>
      <c r="O714" s="3">
        <v>45052</v>
      </c>
      <c r="P714" s="3">
        <v>45060</v>
      </c>
      <c r="Q714">
        <v>2023</v>
      </c>
      <c r="R714">
        <v>6</v>
      </c>
      <c r="S714">
        <f t="shared" si="22"/>
        <v>8</v>
      </c>
    </row>
    <row r="715" spans="3:19" x14ac:dyDescent="0.25">
      <c r="C715" s="1">
        <f t="shared" si="23"/>
        <v>713</v>
      </c>
      <c r="D715" t="s">
        <v>726</v>
      </c>
      <c r="E715" t="s">
        <v>1203</v>
      </c>
      <c r="F715" t="s">
        <v>1212</v>
      </c>
      <c r="G715">
        <v>14.48</v>
      </c>
      <c r="H715">
        <v>9</v>
      </c>
      <c r="I715">
        <v>0.16</v>
      </c>
      <c r="J715">
        <v>1.07</v>
      </c>
      <c r="K715" t="s">
        <v>1217</v>
      </c>
      <c r="L715" t="s">
        <v>1220</v>
      </c>
      <c r="M715" t="s">
        <v>1226</v>
      </c>
      <c r="N715" t="s">
        <v>1235</v>
      </c>
      <c r="O715" s="3">
        <v>45212</v>
      </c>
      <c r="P715" s="3">
        <v>45217</v>
      </c>
      <c r="Q715">
        <v>2023</v>
      </c>
      <c r="R715">
        <v>2</v>
      </c>
      <c r="S715">
        <f t="shared" si="22"/>
        <v>5</v>
      </c>
    </row>
    <row r="716" spans="3:19" x14ac:dyDescent="0.25">
      <c r="C716" s="1">
        <f t="shared" si="23"/>
        <v>714</v>
      </c>
      <c r="D716" t="s">
        <v>727</v>
      </c>
      <c r="E716" t="s">
        <v>1203</v>
      </c>
      <c r="F716" t="s">
        <v>1212</v>
      </c>
      <c r="G716">
        <v>205.97</v>
      </c>
      <c r="H716">
        <v>5</v>
      </c>
      <c r="I716">
        <v>0.09</v>
      </c>
      <c r="J716">
        <v>16.670000000000002</v>
      </c>
      <c r="K716" t="s">
        <v>1216</v>
      </c>
      <c r="L716" t="s">
        <v>1221</v>
      </c>
      <c r="M716" t="s">
        <v>1230</v>
      </c>
      <c r="N716" t="s">
        <v>1236</v>
      </c>
      <c r="O716" s="3">
        <v>44614</v>
      </c>
      <c r="P716" s="3">
        <v>44615</v>
      </c>
      <c r="Q716">
        <v>2022</v>
      </c>
      <c r="R716">
        <v>6</v>
      </c>
      <c r="S716">
        <f t="shared" si="22"/>
        <v>1</v>
      </c>
    </row>
    <row r="717" spans="3:19" x14ac:dyDescent="0.25">
      <c r="C717" s="1">
        <f t="shared" si="23"/>
        <v>715</v>
      </c>
      <c r="D717" t="s">
        <v>728</v>
      </c>
      <c r="E717" t="s">
        <v>1201</v>
      </c>
      <c r="F717" t="s">
        <v>1208</v>
      </c>
      <c r="G717">
        <v>25.24</v>
      </c>
      <c r="H717">
        <v>3</v>
      </c>
      <c r="I717">
        <v>0.46</v>
      </c>
      <c r="J717">
        <v>4.07</v>
      </c>
      <c r="K717" t="s">
        <v>1215</v>
      </c>
      <c r="L717" t="s">
        <v>1221</v>
      </c>
      <c r="M717" t="s">
        <v>1222</v>
      </c>
      <c r="N717" t="s">
        <v>1234</v>
      </c>
      <c r="O717" s="3">
        <v>45515</v>
      </c>
      <c r="P717" s="3">
        <v>45518</v>
      </c>
      <c r="Q717">
        <v>2024</v>
      </c>
      <c r="R717">
        <v>7</v>
      </c>
      <c r="S717">
        <f t="shared" si="22"/>
        <v>3</v>
      </c>
    </row>
    <row r="718" spans="3:19" x14ac:dyDescent="0.25">
      <c r="C718" s="1">
        <f t="shared" si="23"/>
        <v>716</v>
      </c>
      <c r="D718" t="s">
        <v>729</v>
      </c>
      <c r="E718" t="s">
        <v>1204</v>
      </c>
      <c r="F718" t="s">
        <v>1210</v>
      </c>
      <c r="G718">
        <v>238.81</v>
      </c>
      <c r="H718">
        <v>6</v>
      </c>
      <c r="I718">
        <v>0.48</v>
      </c>
      <c r="J718">
        <v>12.21</v>
      </c>
      <c r="K718" t="s">
        <v>1217</v>
      </c>
      <c r="L718" t="s">
        <v>1221</v>
      </c>
      <c r="M718" t="s">
        <v>1232</v>
      </c>
      <c r="N718" t="s">
        <v>1235</v>
      </c>
      <c r="O718" s="3">
        <v>45314</v>
      </c>
      <c r="P718" s="3">
        <v>45316</v>
      </c>
      <c r="Q718">
        <v>2024</v>
      </c>
      <c r="R718">
        <v>2</v>
      </c>
      <c r="S718">
        <f t="shared" si="22"/>
        <v>2</v>
      </c>
    </row>
    <row r="719" spans="3:19" x14ac:dyDescent="0.25">
      <c r="C719" s="1">
        <f t="shared" si="23"/>
        <v>717</v>
      </c>
      <c r="D719" t="s">
        <v>730</v>
      </c>
      <c r="E719" t="s">
        <v>1203</v>
      </c>
      <c r="F719" t="s">
        <v>1206</v>
      </c>
      <c r="G719">
        <v>369.41</v>
      </c>
      <c r="H719">
        <v>1</v>
      </c>
      <c r="I719">
        <v>0.11</v>
      </c>
      <c r="J719">
        <v>69.31</v>
      </c>
      <c r="K719" t="s">
        <v>1216</v>
      </c>
      <c r="L719" t="s">
        <v>1220</v>
      </c>
      <c r="M719" t="s">
        <v>1222</v>
      </c>
      <c r="N719" t="s">
        <v>1234</v>
      </c>
      <c r="O719" s="3">
        <v>44902</v>
      </c>
      <c r="P719" s="3">
        <v>44907</v>
      </c>
      <c r="Q719">
        <v>2022</v>
      </c>
      <c r="R719">
        <v>3</v>
      </c>
      <c r="S719">
        <f t="shared" si="22"/>
        <v>5</v>
      </c>
    </row>
    <row r="720" spans="3:19" x14ac:dyDescent="0.25">
      <c r="C720" s="1">
        <f t="shared" si="23"/>
        <v>718</v>
      </c>
      <c r="D720" t="s">
        <v>731</v>
      </c>
      <c r="E720" t="s">
        <v>1201</v>
      </c>
      <c r="F720" t="s">
        <v>1214</v>
      </c>
      <c r="G720">
        <v>435.45</v>
      </c>
      <c r="H720">
        <v>4</v>
      </c>
      <c r="I720">
        <v>0.19</v>
      </c>
      <c r="J720">
        <v>46.14</v>
      </c>
      <c r="K720" t="s">
        <v>1216</v>
      </c>
      <c r="L720" t="s">
        <v>1218</v>
      </c>
      <c r="M720" t="s">
        <v>1232</v>
      </c>
      <c r="N720" t="s">
        <v>1235</v>
      </c>
      <c r="O720" s="3">
        <v>44944</v>
      </c>
      <c r="P720" s="3">
        <v>44954</v>
      </c>
      <c r="Q720">
        <v>2023</v>
      </c>
      <c r="R720">
        <v>7</v>
      </c>
      <c r="S720">
        <f t="shared" si="22"/>
        <v>10</v>
      </c>
    </row>
    <row r="721" spans="3:19" x14ac:dyDescent="0.25">
      <c r="C721" s="1">
        <f t="shared" si="23"/>
        <v>719</v>
      </c>
      <c r="D721" t="s">
        <v>732</v>
      </c>
      <c r="E721" t="s">
        <v>1204</v>
      </c>
      <c r="F721" t="s">
        <v>1212</v>
      </c>
      <c r="G721">
        <v>362.74</v>
      </c>
      <c r="H721">
        <v>10</v>
      </c>
      <c r="I721">
        <v>0.48</v>
      </c>
      <c r="J721">
        <v>33.33</v>
      </c>
      <c r="K721" t="s">
        <v>1216</v>
      </c>
      <c r="L721" t="s">
        <v>1218</v>
      </c>
      <c r="M721" t="s">
        <v>1222</v>
      </c>
      <c r="N721" t="s">
        <v>1234</v>
      </c>
      <c r="O721" s="3">
        <v>44858</v>
      </c>
      <c r="P721" s="3">
        <v>44868</v>
      </c>
      <c r="Q721">
        <v>2022</v>
      </c>
      <c r="R721">
        <v>11</v>
      </c>
      <c r="S721">
        <f t="shared" si="22"/>
        <v>10</v>
      </c>
    </row>
    <row r="722" spans="3:19" x14ac:dyDescent="0.25">
      <c r="C722" s="1">
        <f t="shared" si="23"/>
        <v>720</v>
      </c>
      <c r="D722" t="s">
        <v>733</v>
      </c>
      <c r="E722" t="s">
        <v>1204</v>
      </c>
      <c r="F722" t="s">
        <v>1208</v>
      </c>
      <c r="G722">
        <v>14.23</v>
      </c>
      <c r="H722">
        <v>2</v>
      </c>
      <c r="I722">
        <v>0.25</v>
      </c>
      <c r="J722">
        <v>1.99</v>
      </c>
      <c r="K722" t="s">
        <v>1215</v>
      </c>
      <c r="L722" t="s">
        <v>1218</v>
      </c>
      <c r="M722" t="s">
        <v>1229</v>
      </c>
      <c r="N722" t="s">
        <v>1234</v>
      </c>
      <c r="O722" s="3">
        <v>45105</v>
      </c>
      <c r="P722" s="3">
        <v>45111</v>
      </c>
      <c r="Q722">
        <v>2023</v>
      </c>
      <c r="R722">
        <v>2</v>
      </c>
      <c r="S722">
        <f t="shared" si="22"/>
        <v>6</v>
      </c>
    </row>
    <row r="723" spans="3:19" x14ac:dyDescent="0.25">
      <c r="C723" s="1">
        <f t="shared" si="23"/>
        <v>721</v>
      </c>
      <c r="D723" t="s">
        <v>734</v>
      </c>
      <c r="E723" t="s">
        <v>1203</v>
      </c>
      <c r="F723" t="s">
        <v>1207</v>
      </c>
      <c r="G723">
        <v>155.81</v>
      </c>
      <c r="H723">
        <v>9</v>
      </c>
      <c r="I723">
        <v>0.11</v>
      </c>
      <c r="J723">
        <v>9.51</v>
      </c>
      <c r="K723" t="s">
        <v>1215</v>
      </c>
      <c r="L723" t="s">
        <v>1218</v>
      </c>
      <c r="M723" t="s">
        <v>1223</v>
      </c>
      <c r="N723" t="s">
        <v>1234</v>
      </c>
      <c r="O723" s="3">
        <v>44946</v>
      </c>
      <c r="P723" s="3">
        <v>44953</v>
      </c>
      <c r="Q723">
        <v>2023</v>
      </c>
      <c r="R723">
        <v>4</v>
      </c>
      <c r="S723">
        <f t="shared" si="22"/>
        <v>7</v>
      </c>
    </row>
    <row r="724" spans="3:19" x14ac:dyDescent="0.25">
      <c r="C724" s="1">
        <f t="shared" si="23"/>
        <v>722</v>
      </c>
      <c r="D724" t="s">
        <v>735</v>
      </c>
      <c r="E724" t="s">
        <v>1202</v>
      </c>
      <c r="F724" t="s">
        <v>1214</v>
      </c>
      <c r="G724">
        <v>149.47999999999999</v>
      </c>
      <c r="H724">
        <v>2</v>
      </c>
      <c r="I724">
        <v>0.4</v>
      </c>
      <c r="J724">
        <v>8.48</v>
      </c>
      <c r="K724" t="s">
        <v>1215</v>
      </c>
      <c r="L724" t="s">
        <v>1218</v>
      </c>
      <c r="M724" t="s">
        <v>1227</v>
      </c>
      <c r="N724" t="s">
        <v>1236</v>
      </c>
      <c r="O724" s="3">
        <v>45367</v>
      </c>
      <c r="P724" s="3">
        <v>45372</v>
      </c>
      <c r="Q724">
        <v>2024</v>
      </c>
      <c r="R724">
        <v>11</v>
      </c>
      <c r="S724">
        <f t="shared" si="22"/>
        <v>5</v>
      </c>
    </row>
    <row r="725" spans="3:19" x14ac:dyDescent="0.25">
      <c r="C725" s="1">
        <f t="shared" si="23"/>
        <v>723</v>
      </c>
      <c r="D725" t="s">
        <v>736</v>
      </c>
      <c r="E725" t="s">
        <v>1201</v>
      </c>
      <c r="F725" t="s">
        <v>1205</v>
      </c>
      <c r="G725">
        <v>34.69</v>
      </c>
      <c r="H725">
        <v>10</v>
      </c>
      <c r="I725">
        <v>0.49</v>
      </c>
      <c r="J725">
        <v>1.05</v>
      </c>
      <c r="K725" t="s">
        <v>1217</v>
      </c>
      <c r="L725" t="s">
        <v>1220</v>
      </c>
      <c r="M725" t="s">
        <v>1231</v>
      </c>
      <c r="N725" t="s">
        <v>1236</v>
      </c>
      <c r="O725" s="3">
        <v>45514</v>
      </c>
      <c r="P725" s="3">
        <v>45523</v>
      </c>
      <c r="Q725">
        <v>2024</v>
      </c>
      <c r="R725">
        <v>6</v>
      </c>
      <c r="S725">
        <f t="shared" si="22"/>
        <v>9</v>
      </c>
    </row>
    <row r="726" spans="3:19" x14ac:dyDescent="0.25">
      <c r="C726" s="1">
        <f t="shared" si="23"/>
        <v>724</v>
      </c>
      <c r="D726" t="s">
        <v>737</v>
      </c>
      <c r="E726" t="s">
        <v>1203</v>
      </c>
      <c r="F726" t="s">
        <v>1212</v>
      </c>
      <c r="G726">
        <v>373.08</v>
      </c>
      <c r="H726">
        <v>10</v>
      </c>
      <c r="I726">
        <v>0.34</v>
      </c>
      <c r="J726">
        <v>35.86</v>
      </c>
      <c r="K726" t="s">
        <v>1217</v>
      </c>
      <c r="L726" t="s">
        <v>1220</v>
      </c>
      <c r="M726" t="s">
        <v>1229</v>
      </c>
      <c r="N726" t="s">
        <v>1234</v>
      </c>
      <c r="O726" s="3">
        <v>45387</v>
      </c>
      <c r="P726" s="3">
        <v>45389</v>
      </c>
      <c r="Q726">
        <v>2024</v>
      </c>
      <c r="R726">
        <v>9</v>
      </c>
      <c r="S726">
        <f t="shared" si="22"/>
        <v>2</v>
      </c>
    </row>
    <row r="727" spans="3:19" x14ac:dyDescent="0.25">
      <c r="C727" s="1">
        <f t="shared" si="23"/>
        <v>725</v>
      </c>
      <c r="D727" t="s">
        <v>738</v>
      </c>
      <c r="E727" t="s">
        <v>1201</v>
      </c>
      <c r="F727" t="s">
        <v>1209</v>
      </c>
      <c r="G727">
        <v>216.58</v>
      </c>
      <c r="H727">
        <v>10</v>
      </c>
      <c r="I727">
        <v>0.43</v>
      </c>
      <c r="J727">
        <v>13.54</v>
      </c>
      <c r="K727" t="s">
        <v>1216</v>
      </c>
      <c r="L727" t="s">
        <v>1221</v>
      </c>
      <c r="M727" t="s">
        <v>1227</v>
      </c>
      <c r="N727" t="s">
        <v>1236</v>
      </c>
      <c r="O727" s="3">
        <v>45550</v>
      </c>
      <c r="P727" s="3">
        <v>45553</v>
      </c>
      <c r="Q727">
        <v>2024</v>
      </c>
      <c r="R727">
        <v>10</v>
      </c>
      <c r="S727">
        <f t="shared" si="22"/>
        <v>3</v>
      </c>
    </row>
    <row r="728" spans="3:19" x14ac:dyDescent="0.25">
      <c r="C728" s="1">
        <f t="shared" si="23"/>
        <v>726</v>
      </c>
      <c r="D728" t="s">
        <v>739</v>
      </c>
      <c r="E728" t="s">
        <v>1201</v>
      </c>
      <c r="F728" t="s">
        <v>1208</v>
      </c>
      <c r="G728">
        <v>43.03</v>
      </c>
      <c r="H728">
        <v>6</v>
      </c>
      <c r="I728">
        <v>0.06</v>
      </c>
      <c r="J728">
        <v>10.49</v>
      </c>
      <c r="K728" t="s">
        <v>1217</v>
      </c>
      <c r="L728" t="s">
        <v>1221</v>
      </c>
      <c r="M728" t="s">
        <v>1226</v>
      </c>
      <c r="N728" t="s">
        <v>1235</v>
      </c>
      <c r="O728" s="3">
        <v>45551</v>
      </c>
      <c r="P728" s="3">
        <v>45555</v>
      </c>
      <c r="Q728">
        <v>2024</v>
      </c>
      <c r="R728">
        <v>10</v>
      </c>
      <c r="S728">
        <f t="shared" si="22"/>
        <v>4</v>
      </c>
    </row>
    <row r="729" spans="3:19" x14ac:dyDescent="0.25">
      <c r="C729" s="1">
        <f t="shared" si="23"/>
        <v>727</v>
      </c>
      <c r="D729" t="s">
        <v>740</v>
      </c>
      <c r="E729" t="s">
        <v>1201</v>
      </c>
      <c r="F729" t="s">
        <v>1207</v>
      </c>
      <c r="G729">
        <v>422.74</v>
      </c>
      <c r="H729">
        <v>5</v>
      </c>
      <c r="I729">
        <v>0.25</v>
      </c>
      <c r="J729">
        <v>24.76</v>
      </c>
      <c r="K729" t="s">
        <v>1216</v>
      </c>
      <c r="L729" t="s">
        <v>1221</v>
      </c>
      <c r="M729" t="s">
        <v>1224</v>
      </c>
      <c r="N729" t="s">
        <v>1235</v>
      </c>
      <c r="O729" s="3">
        <v>45430</v>
      </c>
      <c r="P729" s="3">
        <v>45433</v>
      </c>
      <c r="Q729">
        <v>2024</v>
      </c>
      <c r="R729">
        <v>6</v>
      </c>
      <c r="S729">
        <f t="shared" si="22"/>
        <v>3</v>
      </c>
    </row>
    <row r="730" spans="3:19" x14ac:dyDescent="0.25">
      <c r="C730" s="1">
        <f t="shared" si="23"/>
        <v>728</v>
      </c>
      <c r="D730" t="s">
        <v>741</v>
      </c>
      <c r="E730" t="s">
        <v>1204</v>
      </c>
      <c r="F730" t="s">
        <v>1209</v>
      </c>
      <c r="G730">
        <v>17.920000000000002</v>
      </c>
      <c r="H730">
        <v>1</v>
      </c>
      <c r="I730">
        <v>0.5</v>
      </c>
      <c r="J730">
        <v>1.27</v>
      </c>
      <c r="K730" t="s">
        <v>1217</v>
      </c>
      <c r="L730" t="s">
        <v>1221</v>
      </c>
      <c r="M730" t="s">
        <v>1232</v>
      </c>
      <c r="N730" t="s">
        <v>1235</v>
      </c>
      <c r="O730" s="3">
        <v>45591</v>
      </c>
      <c r="P730" s="3">
        <v>45598</v>
      </c>
      <c r="Q730">
        <v>2024</v>
      </c>
      <c r="R730">
        <v>4</v>
      </c>
      <c r="S730">
        <f t="shared" si="22"/>
        <v>7</v>
      </c>
    </row>
    <row r="731" spans="3:19" x14ac:dyDescent="0.25">
      <c r="C731" s="1">
        <f t="shared" si="23"/>
        <v>729</v>
      </c>
      <c r="D731" t="s">
        <v>742</v>
      </c>
      <c r="E731" t="s">
        <v>1203</v>
      </c>
      <c r="F731" t="s">
        <v>1211</v>
      </c>
      <c r="G731">
        <v>357.25</v>
      </c>
      <c r="H731">
        <v>8</v>
      </c>
      <c r="I731">
        <v>0.33</v>
      </c>
      <c r="J731">
        <v>25.39</v>
      </c>
      <c r="K731" t="s">
        <v>1215</v>
      </c>
      <c r="L731" t="s">
        <v>1218</v>
      </c>
      <c r="M731" t="s">
        <v>1223</v>
      </c>
      <c r="N731" t="s">
        <v>1234</v>
      </c>
      <c r="O731" s="3">
        <v>45518</v>
      </c>
      <c r="P731" s="3">
        <v>45527</v>
      </c>
      <c r="Q731">
        <v>2024</v>
      </c>
      <c r="R731">
        <v>5</v>
      </c>
      <c r="S731">
        <f t="shared" si="22"/>
        <v>9</v>
      </c>
    </row>
    <row r="732" spans="3:19" x14ac:dyDescent="0.25">
      <c r="C732" s="1">
        <f t="shared" si="23"/>
        <v>730</v>
      </c>
      <c r="D732" t="s">
        <v>743</v>
      </c>
      <c r="E732" t="s">
        <v>1201</v>
      </c>
      <c r="F732" t="s">
        <v>1208</v>
      </c>
      <c r="G732">
        <v>201.01</v>
      </c>
      <c r="H732">
        <v>10</v>
      </c>
      <c r="I732">
        <v>0.2</v>
      </c>
      <c r="J732">
        <v>23.2</v>
      </c>
      <c r="K732" t="s">
        <v>1216</v>
      </c>
      <c r="L732" t="s">
        <v>1219</v>
      </c>
      <c r="M732" t="s">
        <v>1227</v>
      </c>
      <c r="N732" t="s">
        <v>1236</v>
      </c>
      <c r="O732" s="3">
        <v>44616</v>
      </c>
      <c r="P732" s="3">
        <v>44624</v>
      </c>
      <c r="Q732">
        <v>2022</v>
      </c>
      <c r="R732">
        <v>10</v>
      </c>
      <c r="S732">
        <f t="shared" si="22"/>
        <v>8</v>
      </c>
    </row>
    <row r="733" spans="3:19" x14ac:dyDescent="0.25">
      <c r="C733" s="1">
        <f t="shared" si="23"/>
        <v>731</v>
      </c>
      <c r="D733" t="s">
        <v>744</v>
      </c>
      <c r="E733" t="s">
        <v>1201</v>
      </c>
      <c r="F733" t="s">
        <v>1209</v>
      </c>
      <c r="G733">
        <v>159.05000000000001</v>
      </c>
      <c r="H733">
        <v>4</v>
      </c>
      <c r="I733">
        <v>0.26</v>
      </c>
      <c r="J733">
        <v>10.49</v>
      </c>
      <c r="K733" t="s">
        <v>1217</v>
      </c>
      <c r="L733" t="s">
        <v>1220</v>
      </c>
      <c r="M733" t="s">
        <v>1233</v>
      </c>
      <c r="N733" t="s">
        <v>1235</v>
      </c>
      <c r="O733" s="3">
        <v>45578</v>
      </c>
      <c r="P733" s="3">
        <v>45586</v>
      </c>
      <c r="Q733">
        <v>2024</v>
      </c>
      <c r="R733">
        <v>7</v>
      </c>
      <c r="S733">
        <f t="shared" si="22"/>
        <v>8</v>
      </c>
    </row>
    <row r="734" spans="3:19" x14ac:dyDescent="0.25">
      <c r="C734" s="1">
        <f t="shared" si="23"/>
        <v>732</v>
      </c>
      <c r="D734" t="s">
        <v>745</v>
      </c>
      <c r="E734" t="s">
        <v>1204</v>
      </c>
      <c r="F734" t="s">
        <v>1208</v>
      </c>
      <c r="G734">
        <v>372.26</v>
      </c>
      <c r="H734">
        <v>10</v>
      </c>
      <c r="I734">
        <v>0.33</v>
      </c>
      <c r="J734">
        <v>39.200000000000003</v>
      </c>
      <c r="K734" t="s">
        <v>1217</v>
      </c>
      <c r="L734" t="s">
        <v>1221</v>
      </c>
      <c r="M734" t="s">
        <v>1227</v>
      </c>
      <c r="N734" t="s">
        <v>1236</v>
      </c>
      <c r="O734" s="3">
        <v>44976</v>
      </c>
      <c r="P734" s="3">
        <v>44983</v>
      </c>
      <c r="Q734">
        <v>2023</v>
      </c>
      <c r="R734">
        <v>2</v>
      </c>
      <c r="S734">
        <f t="shared" si="22"/>
        <v>7</v>
      </c>
    </row>
    <row r="735" spans="3:19" x14ac:dyDescent="0.25">
      <c r="C735" s="1">
        <f t="shared" si="23"/>
        <v>733</v>
      </c>
      <c r="D735" t="s">
        <v>746</v>
      </c>
      <c r="E735" t="s">
        <v>1202</v>
      </c>
      <c r="F735" t="s">
        <v>1214</v>
      </c>
      <c r="G735">
        <v>469.19</v>
      </c>
      <c r="H735">
        <v>1</v>
      </c>
      <c r="I735">
        <v>0.49</v>
      </c>
      <c r="J735">
        <v>25.32</v>
      </c>
      <c r="K735" t="s">
        <v>1216</v>
      </c>
      <c r="L735" t="s">
        <v>1218</v>
      </c>
      <c r="M735" t="s">
        <v>1229</v>
      </c>
      <c r="N735" t="s">
        <v>1234</v>
      </c>
      <c r="O735" s="3">
        <v>45290</v>
      </c>
      <c r="P735" s="3">
        <v>45299</v>
      </c>
      <c r="Q735">
        <v>2023</v>
      </c>
      <c r="R735">
        <v>6</v>
      </c>
      <c r="S735">
        <f t="shared" si="22"/>
        <v>9</v>
      </c>
    </row>
    <row r="736" spans="3:19" x14ac:dyDescent="0.25">
      <c r="C736" s="1">
        <f t="shared" si="23"/>
        <v>734</v>
      </c>
      <c r="D736" t="s">
        <v>747</v>
      </c>
      <c r="E736" t="s">
        <v>1203</v>
      </c>
      <c r="F736" t="s">
        <v>1205</v>
      </c>
      <c r="G736">
        <v>247.96</v>
      </c>
      <c r="H736">
        <v>7</v>
      </c>
      <c r="I736">
        <v>0.17</v>
      </c>
      <c r="J736">
        <v>46.88</v>
      </c>
      <c r="K736" t="s">
        <v>1215</v>
      </c>
      <c r="L736" t="s">
        <v>1219</v>
      </c>
      <c r="M736" t="s">
        <v>1230</v>
      </c>
      <c r="N736" t="s">
        <v>1236</v>
      </c>
      <c r="O736" s="3">
        <v>44588</v>
      </c>
      <c r="P736" s="3">
        <v>44596</v>
      </c>
      <c r="Q736">
        <v>2022</v>
      </c>
      <c r="R736">
        <v>6</v>
      </c>
      <c r="S736">
        <f t="shared" si="22"/>
        <v>8</v>
      </c>
    </row>
    <row r="737" spans="3:19" x14ac:dyDescent="0.25">
      <c r="C737" s="1">
        <f t="shared" si="23"/>
        <v>735</v>
      </c>
      <c r="D737" t="s">
        <v>748</v>
      </c>
      <c r="E737" t="s">
        <v>1202</v>
      </c>
      <c r="F737" t="s">
        <v>1207</v>
      </c>
      <c r="G737">
        <v>469.94</v>
      </c>
      <c r="H737">
        <v>5</v>
      </c>
      <c r="I737">
        <v>0.46</v>
      </c>
      <c r="J737">
        <v>13.46</v>
      </c>
      <c r="K737" t="s">
        <v>1215</v>
      </c>
      <c r="L737" t="s">
        <v>1221</v>
      </c>
      <c r="M737" t="s">
        <v>1232</v>
      </c>
      <c r="N737" t="s">
        <v>1235</v>
      </c>
      <c r="O737" s="3">
        <v>45437</v>
      </c>
      <c r="P737" s="3">
        <v>45441</v>
      </c>
      <c r="Q737">
        <v>2024</v>
      </c>
      <c r="R737">
        <v>9</v>
      </c>
      <c r="S737">
        <f t="shared" si="22"/>
        <v>4</v>
      </c>
    </row>
    <row r="738" spans="3:19" x14ac:dyDescent="0.25">
      <c r="C738" s="1">
        <f t="shared" si="23"/>
        <v>736</v>
      </c>
      <c r="D738" t="s">
        <v>749</v>
      </c>
      <c r="E738" t="s">
        <v>1203</v>
      </c>
      <c r="F738" t="s">
        <v>1213</v>
      </c>
      <c r="G738">
        <v>149.22999999999999</v>
      </c>
      <c r="H738">
        <v>10</v>
      </c>
      <c r="I738">
        <v>0.4</v>
      </c>
      <c r="J738">
        <v>22.94</v>
      </c>
      <c r="K738" t="s">
        <v>1217</v>
      </c>
      <c r="L738" t="s">
        <v>1220</v>
      </c>
      <c r="M738" t="s">
        <v>1229</v>
      </c>
      <c r="N738" t="s">
        <v>1234</v>
      </c>
      <c r="O738" s="3">
        <v>45086</v>
      </c>
      <c r="P738" s="3">
        <v>45091</v>
      </c>
      <c r="Q738">
        <v>2023</v>
      </c>
      <c r="R738">
        <v>10</v>
      </c>
      <c r="S738">
        <f t="shared" si="22"/>
        <v>5</v>
      </c>
    </row>
    <row r="739" spans="3:19" x14ac:dyDescent="0.25">
      <c r="C739" s="1">
        <f t="shared" si="23"/>
        <v>737</v>
      </c>
      <c r="D739" t="s">
        <v>750</v>
      </c>
      <c r="E739" t="s">
        <v>1202</v>
      </c>
      <c r="F739" t="s">
        <v>1212</v>
      </c>
      <c r="G739">
        <v>38.57</v>
      </c>
      <c r="H739">
        <v>7</v>
      </c>
      <c r="I739">
        <v>0.47</v>
      </c>
      <c r="J739">
        <v>1.49</v>
      </c>
      <c r="K739" t="s">
        <v>1217</v>
      </c>
      <c r="L739" t="s">
        <v>1220</v>
      </c>
      <c r="M739" t="s">
        <v>1223</v>
      </c>
      <c r="N739" t="s">
        <v>1234</v>
      </c>
      <c r="O739" s="3">
        <v>44716</v>
      </c>
      <c r="P739" s="3">
        <v>44717</v>
      </c>
      <c r="Q739">
        <v>2022</v>
      </c>
      <c r="R739">
        <v>5</v>
      </c>
      <c r="S739">
        <f t="shared" si="22"/>
        <v>1</v>
      </c>
    </row>
    <row r="740" spans="3:19" x14ac:dyDescent="0.25">
      <c r="C740" s="1">
        <f t="shared" si="23"/>
        <v>738</v>
      </c>
      <c r="D740" t="s">
        <v>751</v>
      </c>
      <c r="E740" t="s">
        <v>1202</v>
      </c>
      <c r="F740" t="s">
        <v>1212</v>
      </c>
      <c r="G740">
        <v>440.46</v>
      </c>
      <c r="H740">
        <v>3</v>
      </c>
      <c r="I740">
        <v>0.27</v>
      </c>
      <c r="J740">
        <v>33</v>
      </c>
      <c r="K740" t="s">
        <v>1217</v>
      </c>
      <c r="L740" t="s">
        <v>1219</v>
      </c>
      <c r="M740" t="s">
        <v>1224</v>
      </c>
      <c r="N740" t="s">
        <v>1235</v>
      </c>
      <c r="O740" s="3">
        <v>45143</v>
      </c>
      <c r="P740" s="3">
        <v>45148</v>
      </c>
      <c r="Q740">
        <v>2023</v>
      </c>
      <c r="R740">
        <v>11</v>
      </c>
      <c r="S740">
        <f t="shared" si="22"/>
        <v>5</v>
      </c>
    </row>
    <row r="741" spans="3:19" x14ac:dyDescent="0.25">
      <c r="C741" s="1">
        <f t="shared" si="23"/>
        <v>739</v>
      </c>
      <c r="D741" t="s">
        <v>752</v>
      </c>
      <c r="E741" t="s">
        <v>1202</v>
      </c>
      <c r="F741" t="s">
        <v>1206</v>
      </c>
      <c r="G741">
        <v>432.41</v>
      </c>
      <c r="H741">
        <v>8</v>
      </c>
      <c r="I741">
        <v>0.48</v>
      </c>
      <c r="J741">
        <v>12.91</v>
      </c>
      <c r="K741" t="s">
        <v>1215</v>
      </c>
      <c r="L741" t="s">
        <v>1219</v>
      </c>
      <c r="M741" t="s">
        <v>1232</v>
      </c>
      <c r="N741" t="s">
        <v>1235</v>
      </c>
      <c r="O741" s="3">
        <v>44824</v>
      </c>
      <c r="P741" s="3">
        <v>44829</v>
      </c>
      <c r="Q741">
        <v>2022</v>
      </c>
      <c r="R741">
        <v>8</v>
      </c>
      <c r="S741">
        <f t="shared" si="22"/>
        <v>5</v>
      </c>
    </row>
    <row r="742" spans="3:19" x14ac:dyDescent="0.25">
      <c r="C742" s="1">
        <f t="shared" si="23"/>
        <v>740</v>
      </c>
      <c r="D742" t="s">
        <v>753</v>
      </c>
      <c r="E742" t="s">
        <v>1204</v>
      </c>
      <c r="F742" t="s">
        <v>1210</v>
      </c>
      <c r="G742">
        <v>255.9</v>
      </c>
      <c r="H742">
        <v>2</v>
      </c>
      <c r="I742">
        <v>0.39</v>
      </c>
      <c r="J742">
        <v>31.59</v>
      </c>
      <c r="K742" t="s">
        <v>1215</v>
      </c>
      <c r="L742" t="s">
        <v>1221</v>
      </c>
      <c r="M742" t="s">
        <v>1232</v>
      </c>
      <c r="N742" t="s">
        <v>1235</v>
      </c>
      <c r="O742" s="3">
        <v>45549</v>
      </c>
      <c r="P742" s="3">
        <v>45550</v>
      </c>
      <c r="Q742">
        <v>2024</v>
      </c>
      <c r="R742">
        <v>3</v>
      </c>
      <c r="S742">
        <f t="shared" si="22"/>
        <v>1</v>
      </c>
    </row>
    <row r="743" spans="3:19" x14ac:dyDescent="0.25">
      <c r="C743" s="1">
        <f t="shared" si="23"/>
        <v>741</v>
      </c>
      <c r="D743" t="s">
        <v>754</v>
      </c>
      <c r="E743" t="s">
        <v>1201</v>
      </c>
      <c r="F743" t="s">
        <v>1205</v>
      </c>
      <c r="G743">
        <v>226.27</v>
      </c>
      <c r="H743">
        <v>2</v>
      </c>
      <c r="I743">
        <v>0.01</v>
      </c>
      <c r="J743">
        <v>30.85</v>
      </c>
      <c r="K743" t="s">
        <v>1215</v>
      </c>
      <c r="L743" t="s">
        <v>1219</v>
      </c>
      <c r="M743" t="s">
        <v>1232</v>
      </c>
      <c r="N743" t="s">
        <v>1235</v>
      </c>
      <c r="O743" s="3">
        <v>45498</v>
      </c>
      <c r="P743" s="3">
        <v>45505</v>
      </c>
      <c r="Q743">
        <v>2024</v>
      </c>
      <c r="R743">
        <v>7</v>
      </c>
      <c r="S743">
        <f t="shared" si="22"/>
        <v>7</v>
      </c>
    </row>
    <row r="744" spans="3:19" x14ac:dyDescent="0.25">
      <c r="C744" s="1">
        <f t="shared" si="23"/>
        <v>742</v>
      </c>
      <c r="D744" t="s">
        <v>755</v>
      </c>
      <c r="E744" t="s">
        <v>1203</v>
      </c>
      <c r="F744" t="s">
        <v>1214</v>
      </c>
      <c r="G744">
        <v>17.760000000000002</v>
      </c>
      <c r="H744">
        <v>10</v>
      </c>
      <c r="I744">
        <v>0.25</v>
      </c>
      <c r="J744">
        <v>3.49</v>
      </c>
      <c r="K744" t="s">
        <v>1215</v>
      </c>
      <c r="L744" t="s">
        <v>1218</v>
      </c>
      <c r="M744" t="s">
        <v>1231</v>
      </c>
      <c r="N744" t="s">
        <v>1236</v>
      </c>
      <c r="O744" s="3">
        <v>44904</v>
      </c>
      <c r="P744" s="3">
        <v>44908</v>
      </c>
      <c r="Q744">
        <v>2022</v>
      </c>
      <c r="R744">
        <v>1</v>
      </c>
      <c r="S744">
        <f t="shared" si="22"/>
        <v>4</v>
      </c>
    </row>
    <row r="745" spans="3:19" x14ac:dyDescent="0.25">
      <c r="C745" s="1">
        <f t="shared" si="23"/>
        <v>743</v>
      </c>
      <c r="D745" t="s">
        <v>756</v>
      </c>
      <c r="E745" t="s">
        <v>1201</v>
      </c>
      <c r="F745" t="s">
        <v>1206</v>
      </c>
      <c r="G745">
        <v>328.69</v>
      </c>
      <c r="H745">
        <v>8</v>
      </c>
      <c r="I745">
        <v>0</v>
      </c>
      <c r="J745">
        <v>55.15</v>
      </c>
      <c r="K745" t="s">
        <v>1217</v>
      </c>
      <c r="L745" t="s">
        <v>1221</v>
      </c>
      <c r="M745" t="s">
        <v>1228</v>
      </c>
      <c r="N745" t="s">
        <v>1234</v>
      </c>
      <c r="O745" s="3">
        <v>45193</v>
      </c>
      <c r="P745" s="3">
        <v>45195</v>
      </c>
      <c r="Q745">
        <v>2023</v>
      </c>
      <c r="R745">
        <v>6</v>
      </c>
      <c r="S745">
        <f t="shared" si="22"/>
        <v>2</v>
      </c>
    </row>
    <row r="746" spans="3:19" x14ac:dyDescent="0.25">
      <c r="C746" s="1">
        <f t="shared" si="23"/>
        <v>744</v>
      </c>
      <c r="D746" t="s">
        <v>757</v>
      </c>
      <c r="E746" t="s">
        <v>1201</v>
      </c>
      <c r="F746" t="s">
        <v>1211</v>
      </c>
      <c r="G746">
        <v>96.65</v>
      </c>
      <c r="H746">
        <v>4</v>
      </c>
      <c r="I746">
        <v>0.01</v>
      </c>
      <c r="J746">
        <v>17.82</v>
      </c>
      <c r="K746" t="s">
        <v>1215</v>
      </c>
      <c r="L746" t="s">
        <v>1218</v>
      </c>
      <c r="M746" t="s">
        <v>1223</v>
      </c>
      <c r="N746" t="s">
        <v>1234</v>
      </c>
      <c r="O746" s="3">
        <v>45032</v>
      </c>
      <c r="P746" s="3">
        <v>45041</v>
      </c>
      <c r="Q746">
        <v>2023</v>
      </c>
      <c r="R746">
        <v>9</v>
      </c>
      <c r="S746">
        <f t="shared" si="22"/>
        <v>9</v>
      </c>
    </row>
    <row r="747" spans="3:19" x14ac:dyDescent="0.25">
      <c r="C747" s="1">
        <f t="shared" si="23"/>
        <v>745</v>
      </c>
      <c r="D747" t="s">
        <v>758</v>
      </c>
      <c r="E747" t="s">
        <v>1204</v>
      </c>
      <c r="F747" t="s">
        <v>1213</v>
      </c>
      <c r="G747">
        <v>304.52</v>
      </c>
      <c r="H747">
        <v>9</v>
      </c>
      <c r="I747">
        <v>0.13</v>
      </c>
      <c r="J747">
        <v>17.89</v>
      </c>
      <c r="K747" t="s">
        <v>1215</v>
      </c>
      <c r="L747" t="s">
        <v>1218</v>
      </c>
      <c r="M747" t="s">
        <v>1229</v>
      </c>
      <c r="N747" t="s">
        <v>1234</v>
      </c>
      <c r="O747" s="3">
        <v>45141</v>
      </c>
      <c r="P747" s="3">
        <v>45144</v>
      </c>
      <c r="Q747">
        <v>2023</v>
      </c>
      <c r="R747">
        <v>3</v>
      </c>
      <c r="S747">
        <f t="shared" si="22"/>
        <v>3</v>
      </c>
    </row>
    <row r="748" spans="3:19" x14ac:dyDescent="0.25">
      <c r="C748" s="1">
        <f t="shared" si="23"/>
        <v>746</v>
      </c>
      <c r="D748" t="s">
        <v>759</v>
      </c>
      <c r="E748" t="s">
        <v>1202</v>
      </c>
      <c r="F748" t="s">
        <v>1214</v>
      </c>
      <c r="G748">
        <v>286.35000000000002</v>
      </c>
      <c r="H748">
        <v>8</v>
      </c>
      <c r="I748">
        <v>0.45</v>
      </c>
      <c r="J748">
        <v>33.33</v>
      </c>
      <c r="K748" t="s">
        <v>1215</v>
      </c>
      <c r="L748" t="s">
        <v>1221</v>
      </c>
      <c r="M748" t="s">
        <v>1228</v>
      </c>
      <c r="N748" t="s">
        <v>1234</v>
      </c>
      <c r="O748" s="3">
        <v>45480</v>
      </c>
      <c r="P748" s="3">
        <v>45490</v>
      </c>
      <c r="Q748">
        <v>2024</v>
      </c>
      <c r="R748">
        <v>1</v>
      </c>
      <c r="S748">
        <f t="shared" si="22"/>
        <v>10</v>
      </c>
    </row>
    <row r="749" spans="3:19" x14ac:dyDescent="0.25">
      <c r="C749" s="1">
        <f t="shared" si="23"/>
        <v>747</v>
      </c>
      <c r="D749" t="s">
        <v>760</v>
      </c>
      <c r="E749" t="s">
        <v>1203</v>
      </c>
      <c r="F749" t="s">
        <v>1209</v>
      </c>
      <c r="G749">
        <v>462.98</v>
      </c>
      <c r="H749">
        <v>6</v>
      </c>
      <c r="I749">
        <v>0.38</v>
      </c>
      <c r="J749">
        <v>47.23</v>
      </c>
      <c r="K749" t="s">
        <v>1217</v>
      </c>
      <c r="L749" t="s">
        <v>1219</v>
      </c>
      <c r="M749" t="s">
        <v>1222</v>
      </c>
      <c r="N749" t="s">
        <v>1234</v>
      </c>
      <c r="O749" s="3">
        <v>44795</v>
      </c>
      <c r="P749" s="3">
        <v>44796</v>
      </c>
      <c r="Q749">
        <v>2022</v>
      </c>
      <c r="R749">
        <v>7</v>
      </c>
      <c r="S749">
        <f t="shared" si="22"/>
        <v>1</v>
      </c>
    </row>
    <row r="750" spans="3:19" x14ac:dyDescent="0.25">
      <c r="C750" s="1">
        <f t="shared" si="23"/>
        <v>748</v>
      </c>
      <c r="D750" t="s">
        <v>761</v>
      </c>
      <c r="E750" t="s">
        <v>1201</v>
      </c>
      <c r="F750" t="s">
        <v>1205</v>
      </c>
      <c r="G750">
        <v>284.39999999999998</v>
      </c>
      <c r="H750">
        <v>6</v>
      </c>
      <c r="I750">
        <v>0.31</v>
      </c>
      <c r="J750">
        <v>16.809999999999999</v>
      </c>
      <c r="K750" t="s">
        <v>1215</v>
      </c>
      <c r="L750" t="s">
        <v>1220</v>
      </c>
      <c r="M750" t="s">
        <v>1232</v>
      </c>
      <c r="N750" t="s">
        <v>1235</v>
      </c>
      <c r="O750" s="3">
        <v>44967</v>
      </c>
      <c r="P750" s="3">
        <v>44971</v>
      </c>
      <c r="Q750">
        <v>2023</v>
      </c>
      <c r="R750">
        <v>5</v>
      </c>
      <c r="S750">
        <f t="shared" si="22"/>
        <v>4</v>
      </c>
    </row>
    <row r="751" spans="3:19" x14ac:dyDescent="0.25">
      <c r="C751" s="1">
        <f t="shared" si="23"/>
        <v>749</v>
      </c>
      <c r="D751" t="s">
        <v>762</v>
      </c>
      <c r="E751" t="s">
        <v>1201</v>
      </c>
      <c r="F751" t="s">
        <v>1214</v>
      </c>
      <c r="G751">
        <v>487.76</v>
      </c>
      <c r="H751">
        <v>7</v>
      </c>
      <c r="I751">
        <v>0.37</v>
      </c>
      <c r="J751">
        <v>28.66</v>
      </c>
      <c r="K751" t="s">
        <v>1215</v>
      </c>
      <c r="L751" t="s">
        <v>1221</v>
      </c>
      <c r="M751" t="s">
        <v>1229</v>
      </c>
      <c r="N751" t="s">
        <v>1234</v>
      </c>
      <c r="O751" s="3">
        <v>44723</v>
      </c>
      <c r="P751" s="3">
        <v>44732</v>
      </c>
      <c r="Q751">
        <v>2022</v>
      </c>
      <c r="R751">
        <v>3</v>
      </c>
      <c r="S751">
        <f t="shared" si="22"/>
        <v>9</v>
      </c>
    </row>
    <row r="752" spans="3:19" x14ac:dyDescent="0.25">
      <c r="C752" s="1">
        <f t="shared" si="23"/>
        <v>750</v>
      </c>
      <c r="D752" t="s">
        <v>763</v>
      </c>
      <c r="E752" t="s">
        <v>1202</v>
      </c>
      <c r="F752" t="s">
        <v>1208</v>
      </c>
      <c r="G752">
        <v>372.29</v>
      </c>
      <c r="H752">
        <v>3</v>
      </c>
      <c r="I752">
        <v>0.19</v>
      </c>
      <c r="J752">
        <v>39.26</v>
      </c>
      <c r="K752" t="s">
        <v>1215</v>
      </c>
      <c r="L752" t="s">
        <v>1220</v>
      </c>
      <c r="M752" t="s">
        <v>1233</v>
      </c>
      <c r="N752" t="s">
        <v>1235</v>
      </c>
      <c r="O752" s="3">
        <v>44631</v>
      </c>
      <c r="P752" s="3">
        <v>44641</v>
      </c>
      <c r="Q752">
        <v>2022</v>
      </c>
      <c r="R752">
        <v>6</v>
      </c>
      <c r="S752">
        <f t="shared" si="22"/>
        <v>10</v>
      </c>
    </row>
    <row r="753" spans="3:19" x14ac:dyDescent="0.25">
      <c r="C753" s="1">
        <f t="shared" si="23"/>
        <v>751</v>
      </c>
      <c r="D753" t="s">
        <v>764</v>
      </c>
      <c r="E753" t="s">
        <v>1201</v>
      </c>
      <c r="F753" t="s">
        <v>1206</v>
      </c>
      <c r="G753">
        <v>166.74</v>
      </c>
      <c r="H753">
        <v>10</v>
      </c>
      <c r="I753">
        <v>0.45</v>
      </c>
      <c r="J753">
        <v>8.83</v>
      </c>
      <c r="K753" t="s">
        <v>1216</v>
      </c>
      <c r="L753" t="s">
        <v>1220</v>
      </c>
      <c r="M753" t="s">
        <v>1225</v>
      </c>
      <c r="N753" t="s">
        <v>1236</v>
      </c>
      <c r="O753" s="3">
        <v>45362</v>
      </c>
      <c r="P753" s="3">
        <v>45371</v>
      </c>
      <c r="Q753">
        <v>2024</v>
      </c>
      <c r="R753">
        <v>7</v>
      </c>
      <c r="S753">
        <f t="shared" si="22"/>
        <v>9</v>
      </c>
    </row>
    <row r="754" spans="3:19" x14ac:dyDescent="0.25">
      <c r="C754" s="1">
        <f t="shared" si="23"/>
        <v>752</v>
      </c>
      <c r="D754" t="s">
        <v>765</v>
      </c>
      <c r="E754" t="s">
        <v>1201</v>
      </c>
      <c r="F754" t="s">
        <v>1213</v>
      </c>
      <c r="G754">
        <v>172.72</v>
      </c>
      <c r="H754">
        <v>3</v>
      </c>
      <c r="I754">
        <v>0.39</v>
      </c>
      <c r="J754">
        <v>9.7799999999999994</v>
      </c>
      <c r="K754" t="s">
        <v>1215</v>
      </c>
      <c r="L754" t="s">
        <v>1218</v>
      </c>
      <c r="M754" t="s">
        <v>1233</v>
      </c>
      <c r="N754" t="s">
        <v>1235</v>
      </c>
      <c r="O754" s="3">
        <v>45089</v>
      </c>
      <c r="P754" s="3">
        <v>45092</v>
      </c>
      <c r="Q754">
        <v>2023</v>
      </c>
      <c r="R754">
        <v>5</v>
      </c>
      <c r="S754">
        <f t="shared" si="22"/>
        <v>3</v>
      </c>
    </row>
    <row r="755" spans="3:19" x14ac:dyDescent="0.25">
      <c r="C755" s="1">
        <f t="shared" si="23"/>
        <v>753</v>
      </c>
      <c r="D755" t="s">
        <v>766</v>
      </c>
      <c r="E755" t="s">
        <v>1203</v>
      </c>
      <c r="F755" t="s">
        <v>1205</v>
      </c>
      <c r="G755">
        <v>469.19</v>
      </c>
      <c r="H755">
        <v>9</v>
      </c>
      <c r="I755">
        <v>0.3</v>
      </c>
      <c r="J755">
        <v>60.7</v>
      </c>
      <c r="K755" t="s">
        <v>1217</v>
      </c>
      <c r="L755" t="s">
        <v>1218</v>
      </c>
      <c r="M755" t="s">
        <v>1226</v>
      </c>
      <c r="N755" t="s">
        <v>1235</v>
      </c>
      <c r="O755" s="3">
        <v>45095</v>
      </c>
      <c r="P755" s="3">
        <v>45099</v>
      </c>
      <c r="Q755">
        <v>2023</v>
      </c>
      <c r="R755">
        <v>12</v>
      </c>
      <c r="S755">
        <f t="shared" si="22"/>
        <v>4</v>
      </c>
    </row>
    <row r="756" spans="3:19" x14ac:dyDescent="0.25">
      <c r="C756" s="1">
        <f t="shared" si="23"/>
        <v>754</v>
      </c>
      <c r="D756" t="s">
        <v>767</v>
      </c>
      <c r="E756" t="s">
        <v>1203</v>
      </c>
      <c r="F756" t="s">
        <v>1208</v>
      </c>
      <c r="G756">
        <v>129.12</v>
      </c>
      <c r="H756">
        <v>9</v>
      </c>
      <c r="I756">
        <v>0.35</v>
      </c>
      <c r="J756">
        <v>6.53</v>
      </c>
      <c r="K756" t="s">
        <v>1217</v>
      </c>
      <c r="L756" t="s">
        <v>1219</v>
      </c>
      <c r="M756" t="s">
        <v>1230</v>
      </c>
      <c r="N756" t="s">
        <v>1236</v>
      </c>
      <c r="O756" s="3">
        <v>44830</v>
      </c>
      <c r="P756" s="3">
        <v>44834</v>
      </c>
      <c r="Q756">
        <v>2022</v>
      </c>
      <c r="R756">
        <v>1</v>
      </c>
      <c r="S756">
        <f t="shared" si="22"/>
        <v>4</v>
      </c>
    </row>
    <row r="757" spans="3:19" x14ac:dyDescent="0.25">
      <c r="C757" s="1">
        <f t="shared" si="23"/>
        <v>755</v>
      </c>
      <c r="D757" t="s">
        <v>768</v>
      </c>
      <c r="E757" t="s">
        <v>1201</v>
      </c>
      <c r="F757" t="s">
        <v>1212</v>
      </c>
      <c r="G757">
        <v>449.19</v>
      </c>
      <c r="H757">
        <v>3</v>
      </c>
      <c r="I757">
        <v>0.46</v>
      </c>
      <c r="J757">
        <v>61.19</v>
      </c>
      <c r="K757" t="s">
        <v>1216</v>
      </c>
      <c r="L757" t="s">
        <v>1220</v>
      </c>
      <c r="M757" t="s">
        <v>1226</v>
      </c>
      <c r="N757" t="s">
        <v>1235</v>
      </c>
      <c r="O757" s="3">
        <v>45238</v>
      </c>
      <c r="P757" s="3">
        <v>45245</v>
      </c>
      <c r="Q757">
        <v>2023</v>
      </c>
      <c r="R757">
        <v>11</v>
      </c>
      <c r="S757">
        <f t="shared" si="22"/>
        <v>7</v>
      </c>
    </row>
    <row r="758" spans="3:19" x14ac:dyDescent="0.25">
      <c r="C758" s="1">
        <f t="shared" si="23"/>
        <v>756</v>
      </c>
      <c r="D758" t="s">
        <v>769</v>
      </c>
      <c r="E758" t="s">
        <v>1202</v>
      </c>
      <c r="F758" t="s">
        <v>1208</v>
      </c>
      <c r="G758">
        <v>453.23</v>
      </c>
      <c r="H758">
        <v>10</v>
      </c>
      <c r="I758">
        <v>0.11</v>
      </c>
      <c r="J758">
        <v>97.86</v>
      </c>
      <c r="K758" t="s">
        <v>1216</v>
      </c>
      <c r="L758" t="s">
        <v>1220</v>
      </c>
      <c r="M758" t="s">
        <v>1222</v>
      </c>
      <c r="N758" t="s">
        <v>1234</v>
      </c>
      <c r="O758" s="3">
        <v>45417</v>
      </c>
      <c r="P758" s="3">
        <v>45419</v>
      </c>
      <c r="Q758">
        <v>2024</v>
      </c>
      <c r="R758">
        <v>6</v>
      </c>
      <c r="S758">
        <f t="shared" si="22"/>
        <v>2</v>
      </c>
    </row>
    <row r="759" spans="3:19" x14ac:dyDescent="0.25">
      <c r="C759" s="1">
        <f t="shared" si="23"/>
        <v>757</v>
      </c>
      <c r="D759" t="s">
        <v>770</v>
      </c>
      <c r="E759" t="s">
        <v>1202</v>
      </c>
      <c r="F759" t="s">
        <v>1213</v>
      </c>
      <c r="G759">
        <v>248.11</v>
      </c>
      <c r="H759">
        <v>1</v>
      </c>
      <c r="I759">
        <v>0.05</v>
      </c>
      <c r="J759">
        <v>19.12</v>
      </c>
      <c r="K759" t="s">
        <v>1215</v>
      </c>
      <c r="L759" t="s">
        <v>1218</v>
      </c>
      <c r="M759" t="s">
        <v>1224</v>
      </c>
      <c r="N759" t="s">
        <v>1235</v>
      </c>
      <c r="O759" s="3">
        <v>45409</v>
      </c>
      <c r="P759" s="3">
        <v>45416</v>
      </c>
      <c r="Q759">
        <v>2024</v>
      </c>
      <c r="R759">
        <v>4</v>
      </c>
      <c r="S759">
        <f t="shared" si="22"/>
        <v>7</v>
      </c>
    </row>
    <row r="760" spans="3:19" x14ac:dyDescent="0.25">
      <c r="C760" s="1">
        <f t="shared" si="23"/>
        <v>758</v>
      </c>
      <c r="D760" t="s">
        <v>771</v>
      </c>
      <c r="E760" t="s">
        <v>1204</v>
      </c>
      <c r="F760" t="s">
        <v>1210</v>
      </c>
      <c r="G760">
        <v>14.8</v>
      </c>
      <c r="H760">
        <v>2</v>
      </c>
      <c r="I760">
        <v>0.28000000000000003</v>
      </c>
      <c r="J760">
        <v>1.43</v>
      </c>
      <c r="K760" t="s">
        <v>1216</v>
      </c>
      <c r="L760" t="s">
        <v>1218</v>
      </c>
      <c r="M760" t="s">
        <v>1231</v>
      </c>
      <c r="N760" t="s">
        <v>1236</v>
      </c>
      <c r="O760" s="3">
        <v>45580</v>
      </c>
      <c r="P760" s="3">
        <v>45585</v>
      </c>
      <c r="Q760">
        <v>2024</v>
      </c>
      <c r="R760">
        <v>1</v>
      </c>
      <c r="S760">
        <f t="shared" si="22"/>
        <v>5</v>
      </c>
    </row>
    <row r="761" spans="3:19" x14ac:dyDescent="0.25">
      <c r="C761" s="1">
        <f t="shared" si="23"/>
        <v>759</v>
      </c>
      <c r="D761" t="s">
        <v>772</v>
      </c>
      <c r="E761" t="s">
        <v>1201</v>
      </c>
      <c r="F761" t="s">
        <v>1208</v>
      </c>
      <c r="G761">
        <v>340.87</v>
      </c>
      <c r="H761">
        <v>4</v>
      </c>
      <c r="I761">
        <v>0.24</v>
      </c>
      <c r="J761">
        <v>74.959999999999994</v>
      </c>
      <c r="K761" t="s">
        <v>1216</v>
      </c>
      <c r="L761" t="s">
        <v>1219</v>
      </c>
      <c r="M761" t="s">
        <v>1230</v>
      </c>
      <c r="N761" t="s">
        <v>1236</v>
      </c>
      <c r="O761" s="3">
        <v>44639</v>
      </c>
      <c r="P761" s="3">
        <v>44645</v>
      </c>
      <c r="Q761">
        <v>2022</v>
      </c>
      <c r="R761">
        <v>7</v>
      </c>
      <c r="S761">
        <f t="shared" si="22"/>
        <v>6</v>
      </c>
    </row>
    <row r="762" spans="3:19" x14ac:dyDescent="0.25">
      <c r="C762" s="1">
        <f t="shared" si="23"/>
        <v>760</v>
      </c>
      <c r="D762" t="s">
        <v>773</v>
      </c>
      <c r="E762" t="s">
        <v>1204</v>
      </c>
      <c r="F762" t="s">
        <v>1211</v>
      </c>
      <c r="G762">
        <v>382.34</v>
      </c>
      <c r="H762">
        <v>2</v>
      </c>
      <c r="I762">
        <v>0.31</v>
      </c>
      <c r="J762">
        <v>14.21</v>
      </c>
      <c r="K762" t="s">
        <v>1215</v>
      </c>
      <c r="L762" t="s">
        <v>1220</v>
      </c>
      <c r="M762" t="s">
        <v>1223</v>
      </c>
      <c r="N762" t="s">
        <v>1234</v>
      </c>
      <c r="O762" s="3">
        <v>45020</v>
      </c>
      <c r="P762" s="3">
        <v>45025</v>
      </c>
      <c r="Q762">
        <v>2023</v>
      </c>
      <c r="R762">
        <v>10</v>
      </c>
      <c r="S762">
        <f t="shared" si="22"/>
        <v>5</v>
      </c>
    </row>
    <row r="763" spans="3:19" x14ac:dyDescent="0.25">
      <c r="C763" s="1">
        <f t="shared" si="23"/>
        <v>761</v>
      </c>
      <c r="D763" t="s">
        <v>774</v>
      </c>
      <c r="E763" t="s">
        <v>1201</v>
      </c>
      <c r="F763" t="s">
        <v>1210</v>
      </c>
      <c r="G763">
        <v>13.68</v>
      </c>
      <c r="H763">
        <v>8</v>
      </c>
      <c r="I763">
        <v>0.13</v>
      </c>
      <c r="J763">
        <v>1.05</v>
      </c>
      <c r="K763" t="s">
        <v>1216</v>
      </c>
      <c r="L763" t="s">
        <v>1219</v>
      </c>
      <c r="M763" t="s">
        <v>1233</v>
      </c>
      <c r="N763" t="s">
        <v>1235</v>
      </c>
      <c r="O763" s="3">
        <v>44931</v>
      </c>
      <c r="P763" s="3">
        <v>44934</v>
      </c>
      <c r="Q763">
        <v>2023</v>
      </c>
      <c r="R763">
        <v>10</v>
      </c>
      <c r="S763">
        <f t="shared" si="22"/>
        <v>3</v>
      </c>
    </row>
    <row r="764" spans="3:19" x14ac:dyDescent="0.25">
      <c r="C764" s="1">
        <f t="shared" si="23"/>
        <v>762</v>
      </c>
      <c r="D764" t="s">
        <v>775</v>
      </c>
      <c r="E764" t="s">
        <v>1201</v>
      </c>
      <c r="F764" t="s">
        <v>1209</v>
      </c>
      <c r="G764">
        <v>244.56</v>
      </c>
      <c r="H764">
        <v>2</v>
      </c>
      <c r="I764">
        <v>0.03</v>
      </c>
      <c r="J764">
        <v>48.63</v>
      </c>
      <c r="K764" t="s">
        <v>1216</v>
      </c>
      <c r="L764" t="s">
        <v>1220</v>
      </c>
      <c r="M764" t="s">
        <v>1233</v>
      </c>
      <c r="N764" t="s">
        <v>1235</v>
      </c>
      <c r="O764" s="3">
        <v>45290</v>
      </c>
      <c r="P764" s="3">
        <v>45299</v>
      </c>
      <c r="Q764">
        <v>2023</v>
      </c>
      <c r="R764">
        <v>10</v>
      </c>
      <c r="S764">
        <f t="shared" si="22"/>
        <v>9</v>
      </c>
    </row>
    <row r="765" spans="3:19" x14ac:dyDescent="0.25">
      <c r="C765" s="1">
        <f t="shared" si="23"/>
        <v>763</v>
      </c>
      <c r="D765" t="s">
        <v>776</v>
      </c>
      <c r="E765" t="s">
        <v>1204</v>
      </c>
      <c r="F765" t="s">
        <v>1209</v>
      </c>
      <c r="G765">
        <v>258.43</v>
      </c>
      <c r="H765">
        <v>7</v>
      </c>
      <c r="I765">
        <v>0.18</v>
      </c>
      <c r="J765">
        <v>24.73</v>
      </c>
      <c r="K765" t="s">
        <v>1216</v>
      </c>
      <c r="L765" t="s">
        <v>1218</v>
      </c>
      <c r="M765" t="s">
        <v>1231</v>
      </c>
      <c r="N765" t="s">
        <v>1236</v>
      </c>
      <c r="O765" s="3">
        <v>44866</v>
      </c>
      <c r="P765" s="3">
        <v>44871</v>
      </c>
      <c r="Q765">
        <v>2022</v>
      </c>
      <c r="R765">
        <v>5</v>
      </c>
      <c r="S765">
        <f t="shared" si="22"/>
        <v>5</v>
      </c>
    </row>
    <row r="766" spans="3:19" x14ac:dyDescent="0.25">
      <c r="C766" s="1">
        <f t="shared" si="23"/>
        <v>764</v>
      </c>
      <c r="D766" t="s">
        <v>777</v>
      </c>
      <c r="E766" t="s">
        <v>1201</v>
      </c>
      <c r="F766" t="s">
        <v>1214</v>
      </c>
      <c r="G766">
        <v>107.14</v>
      </c>
      <c r="H766">
        <v>5</v>
      </c>
      <c r="I766">
        <v>0.06</v>
      </c>
      <c r="J766">
        <v>13.48</v>
      </c>
      <c r="K766" t="s">
        <v>1215</v>
      </c>
      <c r="L766" t="s">
        <v>1221</v>
      </c>
      <c r="M766" t="s">
        <v>1222</v>
      </c>
      <c r="N766" t="s">
        <v>1234</v>
      </c>
      <c r="O766" s="3">
        <v>44716</v>
      </c>
      <c r="P766" s="3">
        <v>44725</v>
      </c>
      <c r="Q766">
        <v>2022</v>
      </c>
      <c r="R766">
        <v>6</v>
      </c>
      <c r="S766">
        <f t="shared" si="22"/>
        <v>9</v>
      </c>
    </row>
    <row r="767" spans="3:19" x14ac:dyDescent="0.25">
      <c r="C767" s="1">
        <f t="shared" si="23"/>
        <v>765</v>
      </c>
      <c r="D767" t="s">
        <v>778</v>
      </c>
      <c r="E767" t="s">
        <v>1204</v>
      </c>
      <c r="F767" t="s">
        <v>1210</v>
      </c>
      <c r="G767">
        <v>200.56</v>
      </c>
      <c r="H767">
        <v>3</v>
      </c>
      <c r="I767">
        <v>0.25</v>
      </c>
      <c r="J767">
        <v>24.35</v>
      </c>
      <c r="K767" t="s">
        <v>1217</v>
      </c>
      <c r="L767" t="s">
        <v>1219</v>
      </c>
      <c r="M767" t="s">
        <v>1222</v>
      </c>
      <c r="N767" t="s">
        <v>1234</v>
      </c>
      <c r="O767" s="3">
        <v>45651</v>
      </c>
      <c r="P767" s="3">
        <v>45653</v>
      </c>
      <c r="Q767">
        <v>2024</v>
      </c>
      <c r="R767">
        <v>11</v>
      </c>
      <c r="S767">
        <f t="shared" si="22"/>
        <v>2</v>
      </c>
    </row>
    <row r="768" spans="3:19" x14ac:dyDescent="0.25">
      <c r="C768" s="1">
        <f t="shared" si="23"/>
        <v>766</v>
      </c>
      <c r="D768" t="s">
        <v>779</v>
      </c>
      <c r="E768" t="s">
        <v>1201</v>
      </c>
      <c r="F768" t="s">
        <v>1205</v>
      </c>
      <c r="G768">
        <v>63.24</v>
      </c>
      <c r="H768">
        <v>2</v>
      </c>
      <c r="I768">
        <v>0.16</v>
      </c>
      <c r="J768">
        <v>14.08</v>
      </c>
      <c r="K768" t="s">
        <v>1215</v>
      </c>
      <c r="L768" t="s">
        <v>1220</v>
      </c>
      <c r="M768" t="s">
        <v>1223</v>
      </c>
      <c r="N768" t="s">
        <v>1234</v>
      </c>
      <c r="O768" s="3">
        <v>44993</v>
      </c>
      <c r="P768" s="3">
        <v>44997</v>
      </c>
      <c r="Q768">
        <v>2023</v>
      </c>
      <c r="R768">
        <v>12</v>
      </c>
      <c r="S768">
        <f t="shared" si="22"/>
        <v>4</v>
      </c>
    </row>
    <row r="769" spans="3:19" x14ac:dyDescent="0.25">
      <c r="C769" s="1">
        <f t="shared" si="23"/>
        <v>767</v>
      </c>
      <c r="D769" t="s">
        <v>780</v>
      </c>
      <c r="E769" t="s">
        <v>1204</v>
      </c>
      <c r="F769" t="s">
        <v>1214</v>
      </c>
      <c r="G769">
        <v>62.47</v>
      </c>
      <c r="H769">
        <v>4</v>
      </c>
      <c r="I769">
        <v>0.17</v>
      </c>
      <c r="J769">
        <v>9.1</v>
      </c>
      <c r="K769" t="s">
        <v>1215</v>
      </c>
      <c r="L769" t="s">
        <v>1220</v>
      </c>
      <c r="M769" t="s">
        <v>1230</v>
      </c>
      <c r="N769" t="s">
        <v>1236</v>
      </c>
      <c r="O769" s="3">
        <v>45194</v>
      </c>
      <c r="P769" s="3">
        <v>45199</v>
      </c>
      <c r="Q769">
        <v>2023</v>
      </c>
      <c r="R769">
        <v>2</v>
      </c>
      <c r="S769">
        <f t="shared" si="22"/>
        <v>5</v>
      </c>
    </row>
    <row r="770" spans="3:19" x14ac:dyDescent="0.25">
      <c r="C770" s="1">
        <f t="shared" si="23"/>
        <v>768</v>
      </c>
      <c r="D770" t="s">
        <v>781</v>
      </c>
      <c r="E770" t="s">
        <v>1203</v>
      </c>
      <c r="F770" t="s">
        <v>1209</v>
      </c>
      <c r="G770">
        <v>44.09</v>
      </c>
      <c r="H770">
        <v>10</v>
      </c>
      <c r="I770">
        <v>0.31</v>
      </c>
      <c r="J770">
        <v>2.62</v>
      </c>
      <c r="K770" t="s">
        <v>1215</v>
      </c>
      <c r="L770" t="s">
        <v>1218</v>
      </c>
      <c r="M770" t="s">
        <v>1223</v>
      </c>
      <c r="N770" t="s">
        <v>1234</v>
      </c>
      <c r="O770" s="3">
        <v>45339</v>
      </c>
      <c r="P770" s="3">
        <v>45346</v>
      </c>
      <c r="Q770">
        <v>2024</v>
      </c>
      <c r="R770">
        <v>11</v>
      </c>
      <c r="S770">
        <f t="shared" si="22"/>
        <v>7</v>
      </c>
    </row>
    <row r="771" spans="3:19" x14ac:dyDescent="0.25">
      <c r="C771" s="1">
        <f t="shared" si="23"/>
        <v>769</v>
      </c>
      <c r="D771" t="s">
        <v>782</v>
      </c>
      <c r="E771" t="s">
        <v>1201</v>
      </c>
      <c r="F771" t="s">
        <v>1207</v>
      </c>
      <c r="G771">
        <v>78.39</v>
      </c>
      <c r="H771">
        <v>8</v>
      </c>
      <c r="I771">
        <v>0.34</v>
      </c>
      <c r="J771">
        <v>3.27</v>
      </c>
      <c r="K771" t="s">
        <v>1215</v>
      </c>
      <c r="L771" t="s">
        <v>1220</v>
      </c>
      <c r="M771" t="s">
        <v>1231</v>
      </c>
      <c r="N771" t="s">
        <v>1236</v>
      </c>
      <c r="O771" s="3">
        <v>45065</v>
      </c>
      <c r="P771" s="3">
        <v>45066</v>
      </c>
      <c r="Q771">
        <v>2023</v>
      </c>
      <c r="R771">
        <v>10</v>
      </c>
      <c r="S771">
        <f t="shared" si="22"/>
        <v>1</v>
      </c>
    </row>
    <row r="772" spans="3:19" x14ac:dyDescent="0.25">
      <c r="C772" s="1">
        <f t="shared" si="23"/>
        <v>770</v>
      </c>
      <c r="D772" t="s">
        <v>783</v>
      </c>
      <c r="E772" t="s">
        <v>1204</v>
      </c>
      <c r="F772" t="s">
        <v>1210</v>
      </c>
      <c r="G772">
        <v>258.35000000000002</v>
      </c>
      <c r="H772">
        <v>10</v>
      </c>
      <c r="I772">
        <v>0.39</v>
      </c>
      <c r="J772">
        <v>42.91</v>
      </c>
      <c r="K772" t="s">
        <v>1216</v>
      </c>
      <c r="L772" t="s">
        <v>1219</v>
      </c>
      <c r="M772" t="s">
        <v>1225</v>
      </c>
      <c r="N772" t="s">
        <v>1236</v>
      </c>
      <c r="O772" s="3">
        <v>44741</v>
      </c>
      <c r="P772" s="3">
        <v>44747</v>
      </c>
      <c r="Q772">
        <v>2022</v>
      </c>
      <c r="R772">
        <v>9</v>
      </c>
      <c r="S772">
        <f t="shared" ref="S772:S835" si="24">P772-O772</f>
        <v>6</v>
      </c>
    </row>
    <row r="773" spans="3:19" x14ac:dyDescent="0.25">
      <c r="C773" s="1">
        <f t="shared" si="23"/>
        <v>771</v>
      </c>
      <c r="D773" t="s">
        <v>784</v>
      </c>
      <c r="E773" t="s">
        <v>1201</v>
      </c>
      <c r="F773" t="s">
        <v>1205</v>
      </c>
      <c r="G773">
        <v>170.48</v>
      </c>
      <c r="H773">
        <v>6</v>
      </c>
      <c r="I773">
        <v>0.35</v>
      </c>
      <c r="J773">
        <v>10.16</v>
      </c>
      <c r="K773" t="s">
        <v>1216</v>
      </c>
      <c r="L773" t="s">
        <v>1221</v>
      </c>
      <c r="M773" t="s">
        <v>1228</v>
      </c>
      <c r="N773" t="s">
        <v>1234</v>
      </c>
      <c r="O773" s="3">
        <v>45436</v>
      </c>
      <c r="P773" s="3">
        <v>45437</v>
      </c>
      <c r="Q773">
        <v>2024</v>
      </c>
      <c r="R773">
        <v>9</v>
      </c>
      <c r="S773">
        <f t="shared" si="24"/>
        <v>1</v>
      </c>
    </row>
    <row r="774" spans="3:19" x14ac:dyDescent="0.25">
      <c r="C774" s="1">
        <f t="shared" si="23"/>
        <v>772</v>
      </c>
      <c r="D774" t="s">
        <v>785</v>
      </c>
      <c r="E774" t="s">
        <v>1202</v>
      </c>
      <c r="F774" t="s">
        <v>1207</v>
      </c>
      <c r="G774">
        <v>482.71</v>
      </c>
      <c r="H774">
        <v>4</v>
      </c>
      <c r="I774">
        <v>0.33</v>
      </c>
      <c r="J774">
        <v>49.01</v>
      </c>
      <c r="K774" t="s">
        <v>1217</v>
      </c>
      <c r="L774" t="s">
        <v>1220</v>
      </c>
      <c r="M774" t="s">
        <v>1230</v>
      </c>
      <c r="N774" t="s">
        <v>1236</v>
      </c>
      <c r="O774" s="3">
        <v>45489</v>
      </c>
      <c r="P774" s="3">
        <v>45497</v>
      </c>
      <c r="Q774">
        <v>2024</v>
      </c>
      <c r="R774">
        <v>9</v>
      </c>
      <c r="S774">
        <f t="shared" si="24"/>
        <v>8</v>
      </c>
    </row>
    <row r="775" spans="3:19" x14ac:dyDescent="0.25">
      <c r="C775" s="1">
        <f t="shared" si="23"/>
        <v>773</v>
      </c>
      <c r="D775" t="s">
        <v>786</v>
      </c>
      <c r="E775" t="s">
        <v>1202</v>
      </c>
      <c r="F775" t="s">
        <v>1212</v>
      </c>
      <c r="G775">
        <v>181.39</v>
      </c>
      <c r="H775">
        <v>9</v>
      </c>
      <c r="I775">
        <v>0.46</v>
      </c>
      <c r="J775">
        <v>7.93</v>
      </c>
      <c r="K775" t="s">
        <v>1216</v>
      </c>
      <c r="L775" t="s">
        <v>1221</v>
      </c>
      <c r="M775" t="s">
        <v>1229</v>
      </c>
      <c r="N775" t="s">
        <v>1234</v>
      </c>
      <c r="O775" s="3">
        <v>45042</v>
      </c>
      <c r="P775" s="3">
        <v>45046</v>
      </c>
      <c r="Q775">
        <v>2023</v>
      </c>
      <c r="R775">
        <v>4</v>
      </c>
      <c r="S775">
        <f t="shared" si="24"/>
        <v>4</v>
      </c>
    </row>
    <row r="776" spans="3:19" x14ac:dyDescent="0.25">
      <c r="C776" s="1">
        <f t="shared" si="23"/>
        <v>774</v>
      </c>
      <c r="D776" t="s">
        <v>787</v>
      </c>
      <c r="E776" t="s">
        <v>1204</v>
      </c>
      <c r="F776" t="s">
        <v>1211</v>
      </c>
      <c r="G776">
        <v>113.28</v>
      </c>
      <c r="H776">
        <v>4</v>
      </c>
      <c r="I776">
        <v>0.15</v>
      </c>
      <c r="J776">
        <v>11.76</v>
      </c>
      <c r="K776" t="s">
        <v>1216</v>
      </c>
      <c r="L776" t="s">
        <v>1220</v>
      </c>
      <c r="M776" t="s">
        <v>1233</v>
      </c>
      <c r="N776" t="s">
        <v>1235</v>
      </c>
      <c r="O776" s="3">
        <v>44615</v>
      </c>
      <c r="P776" s="3">
        <v>44620</v>
      </c>
      <c r="Q776">
        <v>2022</v>
      </c>
      <c r="R776">
        <v>5</v>
      </c>
      <c r="S776">
        <f t="shared" si="24"/>
        <v>5</v>
      </c>
    </row>
    <row r="777" spans="3:19" x14ac:dyDescent="0.25">
      <c r="C777" s="1">
        <f t="shared" ref="C777:C840" si="25">C776+1</f>
        <v>775</v>
      </c>
      <c r="D777" t="s">
        <v>788</v>
      </c>
      <c r="E777" t="s">
        <v>1202</v>
      </c>
      <c r="F777" t="s">
        <v>1213</v>
      </c>
      <c r="G777">
        <v>300.93</v>
      </c>
      <c r="H777">
        <v>9</v>
      </c>
      <c r="I777">
        <v>0.31</v>
      </c>
      <c r="J777">
        <v>61.84</v>
      </c>
      <c r="K777" t="s">
        <v>1215</v>
      </c>
      <c r="L777" t="s">
        <v>1218</v>
      </c>
      <c r="M777" t="s">
        <v>1230</v>
      </c>
      <c r="N777" t="s">
        <v>1236</v>
      </c>
      <c r="O777" s="3">
        <v>45116</v>
      </c>
      <c r="P777" s="3">
        <v>45121</v>
      </c>
      <c r="Q777">
        <v>2023</v>
      </c>
      <c r="R777">
        <v>2</v>
      </c>
      <c r="S777">
        <f t="shared" si="24"/>
        <v>5</v>
      </c>
    </row>
    <row r="778" spans="3:19" x14ac:dyDescent="0.25">
      <c r="C778" s="1">
        <f t="shared" si="25"/>
        <v>776</v>
      </c>
      <c r="D778" t="s">
        <v>789</v>
      </c>
      <c r="E778" t="s">
        <v>1201</v>
      </c>
      <c r="F778" t="s">
        <v>1208</v>
      </c>
      <c r="G778">
        <v>160.94</v>
      </c>
      <c r="H778">
        <v>10</v>
      </c>
      <c r="I778">
        <v>0.21</v>
      </c>
      <c r="J778">
        <v>32.57</v>
      </c>
      <c r="K778" t="s">
        <v>1215</v>
      </c>
      <c r="L778" t="s">
        <v>1220</v>
      </c>
      <c r="M778" t="s">
        <v>1230</v>
      </c>
      <c r="N778" t="s">
        <v>1236</v>
      </c>
      <c r="O778" s="3">
        <v>45622</v>
      </c>
      <c r="P778" s="3">
        <v>45630</v>
      </c>
      <c r="Q778">
        <v>2024</v>
      </c>
      <c r="R778">
        <v>7</v>
      </c>
      <c r="S778">
        <f t="shared" si="24"/>
        <v>8</v>
      </c>
    </row>
    <row r="779" spans="3:19" x14ac:dyDescent="0.25">
      <c r="C779" s="1">
        <f t="shared" si="25"/>
        <v>777</v>
      </c>
      <c r="D779" t="s">
        <v>790</v>
      </c>
      <c r="E779" t="s">
        <v>1201</v>
      </c>
      <c r="F779" t="s">
        <v>1212</v>
      </c>
      <c r="G779">
        <v>277.77</v>
      </c>
      <c r="H779">
        <v>6</v>
      </c>
      <c r="I779">
        <v>0.49</v>
      </c>
      <c r="J779">
        <v>12.97</v>
      </c>
      <c r="K779" t="s">
        <v>1217</v>
      </c>
      <c r="L779" t="s">
        <v>1219</v>
      </c>
      <c r="M779" t="s">
        <v>1222</v>
      </c>
      <c r="N779" t="s">
        <v>1234</v>
      </c>
      <c r="O779" s="3">
        <v>44632</v>
      </c>
      <c r="P779" s="3">
        <v>44642</v>
      </c>
      <c r="Q779">
        <v>2022</v>
      </c>
      <c r="R779">
        <v>7</v>
      </c>
      <c r="S779">
        <f t="shared" si="24"/>
        <v>10</v>
      </c>
    </row>
    <row r="780" spans="3:19" x14ac:dyDescent="0.25">
      <c r="C780" s="1">
        <f t="shared" si="25"/>
        <v>778</v>
      </c>
      <c r="D780" t="s">
        <v>791</v>
      </c>
      <c r="E780" t="s">
        <v>1204</v>
      </c>
      <c r="F780" t="s">
        <v>1212</v>
      </c>
      <c r="G780">
        <v>153.59</v>
      </c>
      <c r="H780">
        <v>5</v>
      </c>
      <c r="I780">
        <v>0.27</v>
      </c>
      <c r="J780">
        <v>17.010000000000002</v>
      </c>
      <c r="K780" t="s">
        <v>1215</v>
      </c>
      <c r="L780" t="s">
        <v>1221</v>
      </c>
      <c r="M780" t="s">
        <v>1231</v>
      </c>
      <c r="N780" t="s">
        <v>1236</v>
      </c>
      <c r="O780" s="3">
        <v>44874</v>
      </c>
      <c r="P780" s="3">
        <v>44882</v>
      </c>
      <c r="Q780">
        <v>2022</v>
      </c>
      <c r="R780">
        <v>6</v>
      </c>
      <c r="S780">
        <f t="shared" si="24"/>
        <v>8</v>
      </c>
    </row>
    <row r="781" spans="3:19" x14ac:dyDescent="0.25">
      <c r="C781" s="1">
        <f t="shared" si="25"/>
        <v>779</v>
      </c>
      <c r="D781" t="s">
        <v>792</v>
      </c>
      <c r="E781" t="s">
        <v>1204</v>
      </c>
      <c r="F781" t="s">
        <v>1206</v>
      </c>
      <c r="G781">
        <v>499.89</v>
      </c>
      <c r="H781">
        <v>6</v>
      </c>
      <c r="I781">
        <v>0.13</v>
      </c>
      <c r="J781">
        <v>106.79</v>
      </c>
      <c r="K781" t="s">
        <v>1215</v>
      </c>
      <c r="L781" t="s">
        <v>1221</v>
      </c>
      <c r="M781" t="s">
        <v>1222</v>
      </c>
      <c r="N781" t="s">
        <v>1234</v>
      </c>
      <c r="O781" s="3">
        <v>44688</v>
      </c>
      <c r="P781" s="3">
        <v>44691</v>
      </c>
      <c r="Q781">
        <v>2022</v>
      </c>
      <c r="R781">
        <v>2</v>
      </c>
      <c r="S781">
        <f t="shared" si="24"/>
        <v>3</v>
      </c>
    </row>
    <row r="782" spans="3:19" x14ac:dyDescent="0.25">
      <c r="C782" s="1">
        <f t="shared" si="25"/>
        <v>780</v>
      </c>
      <c r="D782" t="s">
        <v>793</v>
      </c>
      <c r="E782" t="s">
        <v>1201</v>
      </c>
      <c r="F782" t="s">
        <v>1210</v>
      </c>
      <c r="G782">
        <v>308.61</v>
      </c>
      <c r="H782">
        <v>9</v>
      </c>
      <c r="I782">
        <v>0.13</v>
      </c>
      <c r="J782">
        <v>71.41</v>
      </c>
      <c r="K782" t="s">
        <v>1215</v>
      </c>
      <c r="L782" t="s">
        <v>1219</v>
      </c>
      <c r="M782" t="s">
        <v>1230</v>
      </c>
      <c r="N782" t="s">
        <v>1236</v>
      </c>
      <c r="O782" s="3">
        <v>45171</v>
      </c>
      <c r="P782" s="3">
        <v>45178</v>
      </c>
      <c r="Q782">
        <v>2023</v>
      </c>
      <c r="R782">
        <v>10</v>
      </c>
      <c r="S782">
        <f t="shared" si="24"/>
        <v>7</v>
      </c>
    </row>
    <row r="783" spans="3:19" x14ac:dyDescent="0.25">
      <c r="C783" s="1">
        <f t="shared" si="25"/>
        <v>781</v>
      </c>
      <c r="D783" t="s">
        <v>794</v>
      </c>
      <c r="E783" t="s">
        <v>1204</v>
      </c>
      <c r="F783" t="s">
        <v>1206</v>
      </c>
      <c r="G783">
        <v>356.09</v>
      </c>
      <c r="H783">
        <v>6</v>
      </c>
      <c r="I783">
        <v>0.2</v>
      </c>
      <c r="J783">
        <v>33.950000000000003</v>
      </c>
      <c r="K783" t="s">
        <v>1217</v>
      </c>
      <c r="L783" t="s">
        <v>1221</v>
      </c>
      <c r="M783" t="s">
        <v>1231</v>
      </c>
      <c r="N783" t="s">
        <v>1236</v>
      </c>
      <c r="O783" s="3">
        <v>45534</v>
      </c>
      <c r="P783" s="3">
        <v>45542</v>
      </c>
      <c r="Q783">
        <v>2024</v>
      </c>
      <c r="R783">
        <v>11</v>
      </c>
      <c r="S783">
        <f t="shared" si="24"/>
        <v>8</v>
      </c>
    </row>
    <row r="784" spans="3:19" x14ac:dyDescent="0.25">
      <c r="C784" s="1">
        <f t="shared" si="25"/>
        <v>782</v>
      </c>
      <c r="D784" t="s">
        <v>795</v>
      </c>
      <c r="E784" t="s">
        <v>1204</v>
      </c>
      <c r="F784" t="s">
        <v>1210</v>
      </c>
      <c r="G784">
        <v>389.73</v>
      </c>
      <c r="H784">
        <v>6</v>
      </c>
      <c r="I784">
        <v>0.24</v>
      </c>
      <c r="J784">
        <v>64.63</v>
      </c>
      <c r="K784" t="s">
        <v>1217</v>
      </c>
      <c r="L784" t="s">
        <v>1218</v>
      </c>
      <c r="M784" t="s">
        <v>1222</v>
      </c>
      <c r="N784" t="s">
        <v>1234</v>
      </c>
      <c r="O784" s="3">
        <v>45427</v>
      </c>
      <c r="P784" s="3">
        <v>45429</v>
      </c>
      <c r="Q784">
        <v>2024</v>
      </c>
      <c r="R784">
        <v>1</v>
      </c>
      <c r="S784">
        <f t="shared" si="24"/>
        <v>2</v>
      </c>
    </row>
    <row r="785" spans="3:19" x14ac:dyDescent="0.25">
      <c r="C785" s="1">
        <f t="shared" si="25"/>
        <v>783</v>
      </c>
      <c r="D785" t="s">
        <v>796</v>
      </c>
      <c r="E785" t="s">
        <v>1204</v>
      </c>
      <c r="F785" t="s">
        <v>1209</v>
      </c>
      <c r="G785">
        <v>251.5</v>
      </c>
      <c r="H785">
        <v>1</v>
      </c>
      <c r="I785">
        <v>0.44</v>
      </c>
      <c r="J785">
        <v>12.15</v>
      </c>
      <c r="K785" t="s">
        <v>1215</v>
      </c>
      <c r="L785" t="s">
        <v>1221</v>
      </c>
      <c r="M785" t="s">
        <v>1225</v>
      </c>
      <c r="N785" t="s">
        <v>1236</v>
      </c>
      <c r="O785" s="3">
        <v>45108</v>
      </c>
      <c r="P785" s="3">
        <v>45117</v>
      </c>
      <c r="Q785">
        <v>2023</v>
      </c>
      <c r="R785">
        <v>6</v>
      </c>
      <c r="S785">
        <f t="shared" si="24"/>
        <v>9</v>
      </c>
    </row>
    <row r="786" spans="3:19" x14ac:dyDescent="0.25">
      <c r="C786" s="1">
        <f t="shared" si="25"/>
        <v>784</v>
      </c>
      <c r="D786" t="s">
        <v>797</v>
      </c>
      <c r="E786" t="s">
        <v>1204</v>
      </c>
      <c r="F786" t="s">
        <v>1208</v>
      </c>
      <c r="G786">
        <v>94</v>
      </c>
      <c r="H786">
        <v>7</v>
      </c>
      <c r="I786">
        <v>0.47</v>
      </c>
      <c r="J786">
        <v>4.8499999999999996</v>
      </c>
      <c r="K786" t="s">
        <v>1217</v>
      </c>
      <c r="L786" t="s">
        <v>1221</v>
      </c>
      <c r="M786" t="s">
        <v>1233</v>
      </c>
      <c r="N786" t="s">
        <v>1235</v>
      </c>
      <c r="O786" s="3">
        <v>45055</v>
      </c>
      <c r="P786" s="3">
        <v>45056</v>
      </c>
      <c r="Q786">
        <v>2023</v>
      </c>
      <c r="R786">
        <v>10</v>
      </c>
      <c r="S786">
        <f t="shared" si="24"/>
        <v>1</v>
      </c>
    </row>
    <row r="787" spans="3:19" x14ac:dyDescent="0.25">
      <c r="C787" s="1">
        <f t="shared" si="25"/>
        <v>785</v>
      </c>
      <c r="D787" t="s">
        <v>798</v>
      </c>
      <c r="E787" t="s">
        <v>1203</v>
      </c>
      <c r="F787" t="s">
        <v>1210</v>
      </c>
      <c r="G787">
        <v>75.739999999999995</v>
      </c>
      <c r="H787">
        <v>4</v>
      </c>
      <c r="I787">
        <v>0.36</v>
      </c>
      <c r="J787">
        <v>10.58</v>
      </c>
      <c r="K787" t="s">
        <v>1216</v>
      </c>
      <c r="L787" t="s">
        <v>1220</v>
      </c>
      <c r="M787" t="s">
        <v>1229</v>
      </c>
      <c r="N787" t="s">
        <v>1234</v>
      </c>
      <c r="O787" s="3">
        <v>45444</v>
      </c>
      <c r="P787" s="3">
        <v>45449</v>
      </c>
      <c r="Q787">
        <v>2024</v>
      </c>
      <c r="R787">
        <v>7</v>
      </c>
      <c r="S787">
        <f t="shared" si="24"/>
        <v>5</v>
      </c>
    </row>
    <row r="788" spans="3:19" x14ac:dyDescent="0.25">
      <c r="C788" s="1">
        <f t="shared" si="25"/>
        <v>786</v>
      </c>
      <c r="D788" t="s">
        <v>799</v>
      </c>
      <c r="E788" t="s">
        <v>1204</v>
      </c>
      <c r="F788" t="s">
        <v>1211</v>
      </c>
      <c r="G788">
        <v>466.47</v>
      </c>
      <c r="H788">
        <v>8</v>
      </c>
      <c r="I788">
        <v>0.48</v>
      </c>
      <c r="J788">
        <v>25.11</v>
      </c>
      <c r="K788" t="s">
        <v>1216</v>
      </c>
      <c r="L788" t="s">
        <v>1218</v>
      </c>
      <c r="M788" t="s">
        <v>1224</v>
      </c>
      <c r="N788" t="s">
        <v>1235</v>
      </c>
      <c r="O788" s="3">
        <v>44861</v>
      </c>
      <c r="P788" s="3">
        <v>44864</v>
      </c>
      <c r="Q788">
        <v>2022</v>
      </c>
      <c r="R788">
        <v>1</v>
      </c>
      <c r="S788">
        <f t="shared" si="24"/>
        <v>3</v>
      </c>
    </row>
    <row r="789" spans="3:19" x14ac:dyDescent="0.25">
      <c r="C789" s="1">
        <f t="shared" si="25"/>
        <v>787</v>
      </c>
      <c r="D789" t="s">
        <v>800</v>
      </c>
      <c r="E789" t="s">
        <v>1202</v>
      </c>
      <c r="F789" t="s">
        <v>1207</v>
      </c>
      <c r="G789">
        <v>340.8</v>
      </c>
      <c r="H789">
        <v>3</v>
      </c>
      <c r="I789">
        <v>0.18</v>
      </c>
      <c r="J789">
        <v>66.430000000000007</v>
      </c>
      <c r="K789" t="s">
        <v>1216</v>
      </c>
      <c r="L789" t="s">
        <v>1219</v>
      </c>
      <c r="M789" t="s">
        <v>1224</v>
      </c>
      <c r="N789" t="s">
        <v>1235</v>
      </c>
      <c r="O789" s="3">
        <v>45476</v>
      </c>
      <c r="P789" s="3">
        <v>45483</v>
      </c>
      <c r="Q789">
        <v>2024</v>
      </c>
      <c r="R789">
        <v>8</v>
      </c>
      <c r="S789">
        <f t="shared" si="24"/>
        <v>7</v>
      </c>
    </row>
    <row r="790" spans="3:19" x14ac:dyDescent="0.25">
      <c r="C790" s="1">
        <f t="shared" si="25"/>
        <v>788</v>
      </c>
      <c r="D790" t="s">
        <v>801</v>
      </c>
      <c r="E790" t="s">
        <v>1202</v>
      </c>
      <c r="F790" t="s">
        <v>1208</v>
      </c>
      <c r="G790">
        <v>316.42</v>
      </c>
      <c r="H790">
        <v>8</v>
      </c>
      <c r="I790">
        <v>0.33</v>
      </c>
      <c r="J790">
        <v>16.16</v>
      </c>
      <c r="K790" t="s">
        <v>1217</v>
      </c>
      <c r="L790" t="s">
        <v>1219</v>
      </c>
      <c r="M790" t="s">
        <v>1230</v>
      </c>
      <c r="N790" t="s">
        <v>1236</v>
      </c>
      <c r="O790" s="3">
        <v>44875</v>
      </c>
      <c r="P790" s="3">
        <v>44884</v>
      </c>
      <c r="Q790">
        <v>2022</v>
      </c>
      <c r="R790">
        <v>4</v>
      </c>
      <c r="S790">
        <f t="shared" si="24"/>
        <v>9</v>
      </c>
    </row>
    <row r="791" spans="3:19" x14ac:dyDescent="0.25">
      <c r="C791" s="1">
        <f t="shared" si="25"/>
        <v>789</v>
      </c>
      <c r="D791" t="s">
        <v>802</v>
      </c>
      <c r="E791" t="s">
        <v>1202</v>
      </c>
      <c r="F791" t="s">
        <v>1209</v>
      </c>
      <c r="G791">
        <v>213.97</v>
      </c>
      <c r="H791">
        <v>7</v>
      </c>
      <c r="I791">
        <v>0.02</v>
      </c>
      <c r="J791">
        <v>40.89</v>
      </c>
      <c r="K791" t="s">
        <v>1215</v>
      </c>
      <c r="L791" t="s">
        <v>1218</v>
      </c>
      <c r="M791" t="s">
        <v>1227</v>
      </c>
      <c r="N791" t="s">
        <v>1236</v>
      </c>
      <c r="O791" s="3">
        <v>44693</v>
      </c>
      <c r="P791" s="3">
        <v>44701</v>
      </c>
      <c r="Q791">
        <v>2022</v>
      </c>
      <c r="R791">
        <v>7</v>
      </c>
      <c r="S791">
        <f t="shared" si="24"/>
        <v>8</v>
      </c>
    </row>
    <row r="792" spans="3:19" x14ac:dyDescent="0.25">
      <c r="C792" s="1">
        <f t="shared" si="25"/>
        <v>790</v>
      </c>
      <c r="D792" t="s">
        <v>803</v>
      </c>
      <c r="E792" t="s">
        <v>1202</v>
      </c>
      <c r="F792" t="s">
        <v>1214</v>
      </c>
      <c r="G792">
        <v>217.69</v>
      </c>
      <c r="H792">
        <v>7</v>
      </c>
      <c r="I792">
        <v>0.11</v>
      </c>
      <c r="J792">
        <v>18.34</v>
      </c>
      <c r="K792" t="s">
        <v>1217</v>
      </c>
      <c r="L792" t="s">
        <v>1218</v>
      </c>
      <c r="M792" t="s">
        <v>1229</v>
      </c>
      <c r="N792" t="s">
        <v>1234</v>
      </c>
      <c r="O792" s="3">
        <v>44696</v>
      </c>
      <c r="P792" s="3">
        <v>44697</v>
      </c>
      <c r="Q792">
        <v>2022</v>
      </c>
      <c r="R792">
        <v>1</v>
      </c>
      <c r="S792">
        <f t="shared" si="24"/>
        <v>1</v>
      </c>
    </row>
    <row r="793" spans="3:19" x14ac:dyDescent="0.25">
      <c r="C793" s="1">
        <f t="shared" si="25"/>
        <v>791</v>
      </c>
      <c r="D793" t="s">
        <v>804</v>
      </c>
      <c r="E793" t="s">
        <v>1204</v>
      </c>
      <c r="F793" t="s">
        <v>1205</v>
      </c>
      <c r="G793">
        <v>128.44</v>
      </c>
      <c r="H793">
        <v>7</v>
      </c>
      <c r="I793">
        <v>0.01</v>
      </c>
      <c r="J793">
        <v>24.58</v>
      </c>
      <c r="K793" t="s">
        <v>1215</v>
      </c>
      <c r="L793" t="s">
        <v>1220</v>
      </c>
      <c r="M793" t="s">
        <v>1229</v>
      </c>
      <c r="N793" t="s">
        <v>1234</v>
      </c>
      <c r="O793" s="3">
        <v>45214</v>
      </c>
      <c r="P793" s="3">
        <v>45224</v>
      </c>
      <c r="Q793">
        <v>2023</v>
      </c>
      <c r="R793">
        <v>10</v>
      </c>
      <c r="S793">
        <f t="shared" si="24"/>
        <v>10</v>
      </c>
    </row>
    <row r="794" spans="3:19" x14ac:dyDescent="0.25">
      <c r="C794" s="1">
        <f t="shared" si="25"/>
        <v>792</v>
      </c>
      <c r="D794" t="s">
        <v>805</v>
      </c>
      <c r="E794" t="s">
        <v>1202</v>
      </c>
      <c r="F794" t="s">
        <v>1207</v>
      </c>
      <c r="G794">
        <v>76.66</v>
      </c>
      <c r="H794">
        <v>2</v>
      </c>
      <c r="I794">
        <v>0.44</v>
      </c>
      <c r="J794">
        <v>5.89</v>
      </c>
      <c r="K794" t="s">
        <v>1217</v>
      </c>
      <c r="L794" t="s">
        <v>1219</v>
      </c>
      <c r="M794" t="s">
        <v>1227</v>
      </c>
      <c r="N794" t="s">
        <v>1236</v>
      </c>
      <c r="O794" s="3">
        <v>44956</v>
      </c>
      <c r="P794" s="3">
        <v>44961</v>
      </c>
      <c r="Q794">
        <v>2023</v>
      </c>
      <c r="R794">
        <v>5</v>
      </c>
      <c r="S794">
        <f t="shared" si="24"/>
        <v>5</v>
      </c>
    </row>
    <row r="795" spans="3:19" x14ac:dyDescent="0.25">
      <c r="C795" s="1">
        <f t="shared" si="25"/>
        <v>793</v>
      </c>
      <c r="D795" t="s">
        <v>806</v>
      </c>
      <c r="E795" t="s">
        <v>1203</v>
      </c>
      <c r="F795" t="s">
        <v>1210</v>
      </c>
      <c r="G795">
        <v>405</v>
      </c>
      <c r="H795">
        <v>8</v>
      </c>
      <c r="I795">
        <v>0.42</v>
      </c>
      <c r="J795">
        <v>25.25</v>
      </c>
      <c r="K795" t="s">
        <v>1217</v>
      </c>
      <c r="L795" t="s">
        <v>1219</v>
      </c>
      <c r="M795" t="s">
        <v>1230</v>
      </c>
      <c r="N795" t="s">
        <v>1236</v>
      </c>
      <c r="O795" s="3">
        <v>45370</v>
      </c>
      <c r="P795" s="3">
        <v>45377</v>
      </c>
      <c r="Q795">
        <v>2024</v>
      </c>
      <c r="R795">
        <v>8</v>
      </c>
      <c r="S795">
        <f t="shared" si="24"/>
        <v>7</v>
      </c>
    </row>
    <row r="796" spans="3:19" x14ac:dyDescent="0.25">
      <c r="C796" s="1">
        <f t="shared" si="25"/>
        <v>794</v>
      </c>
      <c r="D796" t="s">
        <v>807</v>
      </c>
      <c r="E796" t="s">
        <v>1201</v>
      </c>
      <c r="F796" t="s">
        <v>1205</v>
      </c>
      <c r="G796">
        <v>27.25</v>
      </c>
      <c r="H796">
        <v>4</v>
      </c>
      <c r="I796">
        <v>0.11</v>
      </c>
      <c r="J796">
        <v>4.0199999999999996</v>
      </c>
      <c r="K796" t="s">
        <v>1216</v>
      </c>
      <c r="L796" t="s">
        <v>1220</v>
      </c>
      <c r="M796" t="s">
        <v>1226</v>
      </c>
      <c r="N796" t="s">
        <v>1235</v>
      </c>
      <c r="O796" s="3">
        <v>45270</v>
      </c>
      <c r="P796" s="3">
        <v>45272</v>
      </c>
      <c r="Q796">
        <v>2023</v>
      </c>
      <c r="R796">
        <v>1</v>
      </c>
      <c r="S796">
        <f t="shared" si="24"/>
        <v>2</v>
      </c>
    </row>
    <row r="797" spans="3:19" x14ac:dyDescent="0.25">
      <c r="C797" s="1">
        <f t="shared" si="25"/>
        <v>795</v>
      </c>
      <c r="D797" t="s">
        <v>808</v>
      </c>
      <c r="E797" t="s">
        <v>1201</v>
      </c>
      <c r="F797" t="s">
        <v>1205</v>
      </c>
      <c r="G797">
        <v>357.11</v>
      </c>
      <c r="H797">
        <v>10</v>
      </c>
      <c r="I797">
        <v>0.1</v>
      </c>
      <c r="J797">
        <v>42.64</v>
      </c>
      <c r="K797" t="s">
        <v>1215</v>
      </c>
      <c r="L797" t="s">
        <v>1220</v>
      </c>
      <c r="M797" t="s">
        <v>1223</v>
      </c>
      <c r="N797" t="s">
        <v>1234</v>
      </c>
      <c r="O797" s="3">
        <v>45596</v>
      </c>
      <c r="P797" s="3">
        <v>45605</v>
      </c>
      <c r="Q797">
        <v>2024</v>
      </c>
      <c r="R797">
        <v>10</v>
      </c>
      <c r="S797">
        <f t="shared" si="24"/>
        <v>9</v>
      </c>
    </row>
    <row r="798" spans="3:19" x14ac:dyDescent="0.25">
      <c r="C798" s="1">
        <f t="shared" si="25"/>
        <v>796</v>
      </c>
      <c r="D798" t="s">
        <v>809</v>
      </c>
      <c r="E798" t="s">
        <v>1204</v>
      </c>
      <c r="F798" t="s">
        <v>1211</v>
      </c>
      <c r="G798">
        <v>414.94</v>
      </c>
      <c r="H798">
        <v>6</v>
      </c>
      <c r="I798">
        <v>0.28999999999999998</v>
      </c>
      <c r="J798">
        <v>60.81</v>
      </c>
      <c r="K798" t="s">
        <v>1215</v>
      </c>
      <c r="L798" t="s">
        <v>1220</v>
      </c>
      <c r="M798" t="s">
        <v>1229</v>
      </c>
      <c r="N798" t="s">
        <v>1234</v>
      </c>
      <c r="O798" s="3">
        <v>45203</v>
      </c>
      <c r="P798" s="3">
        <v>45204</v>
      </c>
      <c r="Q798">
        <v>2023</v>
      </c>
      <c r="R798">
        <v>12</v>
      </c>
      <c r="S798">
        <f t="shared" si="24"/>
        <v>1</v>
      </c>
    </row>
    <row r="799" spans="3:19" x14ac:dyDescent="0.25">
      <c r="C799" s="1">
        <f t="shared" si="25"/>
        <v>797</v>
      </c>
      <c r="D799" t="s">
        <v>810</v>
      </c>
      <c r="E799" t="s">
        <v>1202</v>
      </c>
      <c r="F799" t="s">
        <v>1210</v>
      </c>
      <c r="G799">
        <v>449.71</v>
      </c>
      <c r="H799">
        <v>7</v>
      </c>
      <c r="I799">
        <v>0.12</v>
      </c>
      <c r="J799">
        <v>43.54</v>
      </c>
      <c r="K799" t="s">
        <v>1216</v>
      </c>
      <c r="L799" t="s">
        <v>1221</v>
      </c>
      <c r="M799" t="s">
        <v>1231</v>
      </c>
      <c r="N799" t="s">
        <v>1236</v>
      </c>
      <c r="O799" s="3">
        <v>44683</v>
      </c>
      <c r="P799" s="3">
        <v>44685</v>
      </c>
      <c r="Q799">
        <v>2022</v>
      </c>
      <c r="R799">
        <v>4</v>
      </c>
      <c r="S799">
        <f t="shared" si="24"/>
        <v>2</v>
      </c>
    </row>
    <row r="800" spans="3:19" x14ac:dyDescent="0.25">
      <c r="C800" s="1">
        <f t="shared" si="25"/>
        <v>798</v>
      </c>
      <c r="D800" t="s">
        <v>811</v>
      </c>
      <c r="E800" t="s">
        <v>1203</v>
      </c>
      <c r="F800" t="s">
        <v>1214</v>
      </c>
      <c r="G800">
        <v>252.05</v>
      </c>
      <c r="H800">
        <v>3</v>
      </c>
      <c r="I800">
        <v>0.14000000000000001</v>
      </c>
      <c r="J800">
        <v>57.1</v>
      </c>
      <c r="K800" t="s">
        <v>1216</v>
      </c>
      <c r="L800" t="s">
        <v>1218</v>
      </c>
      <c r="M800" t="s">
        <v>1222</v>
      </c>
      <c r="N800" t="s">
        <v>1234</v>
      </c>
      <c r="O800" s="3">
        <v>45434</v>
      </c>
      <c r="P800" s="3">
        <v>45442</v>
      </c>
      <c r="Q800">
        <v>2024</v>
      </c>
      <c r="R800">
        <v>5</v>
      </c>
      <c r="S800">
        <f t="shared" si="24"/>
        <v>8</v>
      </c>
    </row>
    <row r="801" spans="3:19" x14ac:dyDescent="0.25">
      <c r="C801" s="1">
        <f t="shared" si="25"/>
        <v>799</v>
      </c>
      <c r="D801" t="s">
        <v>812</v>
      </c>
      <c r="E801" t="s">
        <v>1204</v>
      </c>
      <c r="F801" t="s">
        <v>1212</v>
      </c>
      <c r="G801">
        <v>200.67</v>
      </c>
      <c r="H801">
        <v>7</v>
      </c>
      <c r="I801">
        <v>0.34</v>
      </c>
      <c r="J801">
        <v>13.89</v>
      </c>
      <c r="K801" t="s">
        <v>1216</v>
      </c>
      <c r="L801" t="s">
        <v>1221</v>
      </c>
      <c r="M801" t="s">
        <v>1224</v>
      </c>
      <c r="N801" t="s">
        <v>1235</v>
      </c>
      <c r="O801" s="3">
        <v>44867</v>
      </c>
      <c r="P801" s="3">
        <v>44869</v>
      </c>
      <c r="Q801">
        <v>2022</v>
      </c>
      <c r="R801">
        <v>12</v>
      </c>
      <c r="S801">
        <f t="shared" si="24"/>
        <v>2</v>
      </c>
    </row>
    <row r="802" spans="3:19" x14ac:dyDescent="0.25">
      <c r="C802" s="1">
        <f t="shared" si="25"/>
        <v>800</v>
      </c>
      <c r="D802" t="s">
        <v>813</v>
      </c>
      <c r="E802" t="s">
        <v>1203</v>
      </c>
      <c r="F802" t="s">
        <v>1212</v>
      </c>
      <c r="G802">
        <v>478.53</v>
      </c>
      <c r="H802">
        <v>6</v>
      </c>
      <c r="I802">
        <v>0.32</v>
      </c>
      <c r="J802">
        <v>58.63</v>
      </c>
      <c r="K802" t="s">
        <v>1216</v>
      </c>
      <c r="L802" t="s">
        <v>1219</v>
      </c>
      <c r="M802" t="s">
        <v>1222</v>
      </c>
      <c r="N802" t="s">
        <v>1234</v>
      </c>
      <c r="O802" s="3">
        <v>44564</v>
      </c>
      <c r="P802" s="3">
        <v>44568</v>
      </c>
      <c r="Q802">
        <v>2022</v>
      </c>
      <c r="R802">
        <v>8</v>
      </c>
      <c r="S802">
        <f t="shared" si="24"/>
        <v>4</v>
      </c>
    </row>
    <row r="803" spans="3:19" x14ac:dyDescent="0.25">
      <c r="C803" s="1">
        <f t="shared" si="25"/>
        <v>801</v>
      </c>
      <c r="D803" t="s">
        <v>814</v>
      </c>
      <c r="E803" t="s">
        <v>1203</v>
      </c>
      <c r="F803" t="s">
        <v>1207</v>
      </c>
      <c r="G803">
        <v>327.73</v>
      </c>
      <c r="H803">
        <v>10</v>
      </c>
      <c r="I803">
        <v>0.49</v>
      </c>
      <c r="J803">
        <v>44.88</v>
      </c>
      <c r="K803" t="s">
        <v>1216</v>
      </c>
      <c r="L803" t="s">
        <v>1218</v>
      </c>
      <c r="M803" t="s">
        <v>1222</v>
      </c>
      <c r="N803" t="s">
        <v>1234</v>
      </c>
      <c r="O803" s="3">
        <v>44965</v>
      </c>
      <c r="P803" s="3">
        <v>44971</v>
      </c>
      <c r="Q803">
        <v>2023</v>
      </c>
      <c r="R803">
        <v>7</v>
      </c>
      <c r="S803">
        <f t="shared" si="24"/>
        <v>6</v>
      </c>
    </row>
    <row r="804" spans="3:19" x14ac:dyDescent="0.25">
      <c r="C804" s="1">
        <f t="shared" si="25"/>
        <v>802</v>
      </c>
      <c r="D804" t="s">
        <v>815</v>
      </c>
      <c r="E804" t="s">
        <v>1204</v>
      </c>
      <c r="F804" t="s">
        <v>1214</v>
      </c>
      <c r="G804">
        <v>175.98</v>
      </c>
      <c r="H804">
        <v>4</v>
      </c>
      <c r="I804">
        <v>0.33</v>
      </c>
      <c r="J804">
        <v>13.49</v>
      </c>
      <c r="K804" t="s">
        <v>1216</v>
      </c>
      <c r="L804" t="s">
        <v>1219</v>
      </c>
      <c r="M804" t="s">
        <v>1223</v>
      </c>
      <c r="N804" t="s">
        <v>1234</v>
      </c>
      <c r="O804" s="3">
        <v>45445</v>
      </c>
      <c r="P804" s="3">
        <v>45453</v>
      </c>
      <c r="Q804">
        <v>2024</v>
      </c>
      <c r="R804">
        <v>8</v>
      </c>
      <c r="S804">
        <f t="shared" si="24"/>
        <v>8</v>
      </c>
    </row>
    <row r="805" spans="3:19" x14ac:dyDescent="0.25">
      <c r="C805" s="1">
        <f t="shared" si="25"/>
        <v>803</v>
      </c>
      <c r="D805" t="s">
        <v>816</v>
      </c>
      <c r="E805" t="s">
        <v>1204</v>
      </c>
      <c r="F805" t="s">
        <v>1209</v>
      </c>
      <c r="G805">
        <v>392.35</v>
      </c>
      <c r="H805">
        <v>8</v>
      </c>
      <c r="I805">
        <v>0.28999999999999998</v>
      </c>
      <c r="J805">
        <v>22.49</v>
      </c>
      <c r="K805" t="s">
        <v>1216</v>
      </c>
      <c r="L805" t="s">
        <v>1218</v>
      </c>
      <c r="M805" t="s">
        <v>1232</v>
      </c>
      <c r="N805" t="s">
        <v>1235</v>
      </c>
      <c r="O805" s="3">
        <v>44996</v>
      </c>
      <c r="P805" s="3">
        <v>44998</v>
      </c>
      <c r="Q805">
        <v>2023</v>
      </c>
      <c r="R805">
        <v>5</v>
      </c>
      <c r="S805">
        <f t="shared" si="24"/>
        <v>2</v>
      </c>
    </row>
    <row r="806" spans="3:19" x14ac:dyDescent="0.25">
      <c r="C806" s="1">
        <f t="shared" si="25"/>
        <v>804</v>
      </c>
      <c r="D806" t="s">
        <v>817</v>
      </c>
      <c r="E806" t="s">
        <v>1201</v>
      </c>
      <c r="F806" t="s">
        <v>1209</v>
      </c>
      <c r="G806">
        <v>234.48</v>
      </c>
      <c r="H806">
        <v>7</v>
      </c>
      <c r="I806">
        <v>0.14000000000000001</v>
      </c>
      <c r="J806">
        <v>17.010000000000002</v>
      </c>
      <c r="K806" t="s">
        <v>1217</v>
      </c>
      <c r="L806" t="s">
        <v>1219</v>
      </c>
      <c r="M806" t="s">
        <v>1233</v>
      </c>
      <c r="N806" t="s">
        <v>1235</v>
      </c>
      <c r="O806" s="3">
        <v>44980</v>
      </c>
      <c r="P806" s="3">
        <v>44988</v>
      </c>
      <c r="Q806">
        <v>2023</v>
      </c>
      <c r="R806">
        <v>1</v>
      </c>
      <c r="S806">
        <f t="shared" si="24"/>
        <v>8</v>
      </c>
    </row>
    <row r="807" spans="3:19" x14ac:dyDescent="0.25">
      <c r="C807" s="1">
        <f t="shared" si="25"/>
        <v>805</v>
      </c>
      <c r="D807" t="s">
        <v>818</v>
      </c>
      <c r="E807" t="s">
        <v>1203</v>
      </c>
      <c r="F807" t="s">
        <v>1213</v>
      </c>
      <c r="G807">
        <v>121.88</v>
      </c>
      <c r="H807">
        <v>4</v>
      </c>
      <c r="I807">
        <v>0.27</v>
      </c>
      <c r="J807">
        <v>11.29</v>
      </c>
      <c r="K807" t="s">
        <v>1217</v>
      </c>
      <c r="L807" t="s">
        <v>1219</v>
      </c>
      <c r="M807" t="s">
        <v>1229</v>
      </c>
      <c r="N807" t="s">
        <v>1234</v>
      </c>
      <c r="O807" s="3">
        <v>45529</v>
      </c>
      <c r="P807" s="3">
        <v>45531</v>
      </c>
      <c r="Q807">
        <v>2024</v>
      </c>
      <c r="R807">
        <v>11</v>
      </c>
      <c r="S807">
        <f t="shared" si="24"/>
        <v>2</v>
      </c>
    </row>
    <row r="808" spans="3:19" x14ac:dyDescent="0.25">
      <c r="C808" s="1">
        <f t="shared" si="25"/>
        <v>806</v>
      </c>
      <c r="D808" t="s">
        <v>819</v>
      </c>
      <c r="E808" t="s">
        <v>1202</v>
      </c>
      <c r="F808" t="s">
        <v>1212</v>
      </c>
      <c r="G808">
        <v>179.95</v>
      </c>
      <c r="H808">
        <v>9</v>
      </c>
      <c r="I808">
        <v>0.48</v>
      </c>
      <c r="J808">
        <v>6.42</v>
      </c>
      <c r="K808" t="s">
        <v>1215</v>
      </c>
      <c r="L808" t="s">
        <v>1221</v>
      </c>
      <c r="M808" t="s">
        <v>1229</v>
      </c>
      <c r="N808" t="s">
        <v>1234</v>
      </c>
      <c r="O808" s="3">
        <v>45151</v>
      </c>
      <c r="P808" s="3">
        <v>45152</v>
      </c>
      <c r="Q808">
        <v>2023</v>
      </c>
      <c r="R808">
        <v>9</v>
      </c>
      <c r="S808">
        <f t="shared" si="24"/>
        <v>1</v>
      </c>
    </row>
    <row r="809" spans="3:19" x14ac:dyDescent="0.25">
      <c r="C809" s="1">
        <f t="shared" si="25"/>
        <v>807</v>
      </c>
      <c r="D809" t="s">
        <v>820</v>
      </c>
      <c r="E809" t="s">
        <v>1202</v>
      </c>
      <c r="F809" t="s">
        <v>1213</v>
      </c>
      <c r="G809">
        <v>375.49</v>
      </c>
      <c r="H809">
        <v>8</v>
      </c>
      <c r="I809">
        <v>0.47</v>
      </c>
      <c r="J809">
        <v>56.89</v>
      </c>
      <c r="K809" t="s">
        <v>1217</v>
      </c>
      <c r="L809" t="s">
        <v>1221</v>
      </c>
      <c r="M809" t="s">
        <v>1232</v>
      </c>
      <c r="N809" t="s">
        <v>1235</v>
      </c>
      <c r="O809" s="3">
        <v>45355</v>
      </c>
      <c r="P809" s="3">
        <v>45361</v>
      </c>
      <c r="Q809">
        <v>2024</v>
      </c>
      <c r="R809">
        <v>1</v>
      </c>
      <c r="S809">
        <f t="shared" si="24"/>
        <v>6</v>
      </c>
    </row>
    <row r="810" spans="3:19" x14ac:dyDescent="0.25">
      <c r="C810" s="1">
        <f t="shared" si="25"/>
        <v>808</v>
      </c>
      <c r="D810" t="s">
        <v>821</v>
      </c>
      <c r="E810" t="s">
        <v>1201</v>
      </c>
      <c r="F810" t="s">
        <v>1206</v>
      </c>
      <c r="G810">
        <v>342</v>
      </c>
      <c r="H810">
        <v>10</v>
      </c>
      <c r="I810">
        <v>0.13</v>
      </c>
      <c r="J810">
        <v>40.950000000000003</v>
      </c>
      <c r="K810" t="s">
        <v>1216</v>
      </c>
      <c r="L810" t="s">
        <v>1219</v>
      </c>
      <c r="M810" t="s">
        <v>1222</v>
      </c>
      <c r="N810" t="s">
        <v>1234</v>
      </c>
      <c r="O810" s="3">
        <v>44686</v>
      </c>
      <c r="P810" s="3">
        <v>44688</v>
      </c>
      <c r="Q810">
        <v>2022</v>
      </c>
      <c r="R810">
        <v>3</v>
      </c>
      <c r="S810">
        <f t="shared" si="24"/>
        <v>2</v>
      </c>
    </row>
    <row r="811" spans="3:19" x14ac:dyDescent="0.25">
      <c r="C811" s="1">
        <f t="shared" si="25"/>
        <v>809</v>
      </c>
      <c r="D811" t="s">
        <v>822</v>
      </c>
      <c r="E811" t="s">
        <v>1204</v>
      </c>
      <c r="F811" t="s">
        <v>1205</v>
      </c>
      <c r="G811">
        <v>426.58</v>
      </c>
      <c r="H811">
        <v>6</v>
      </c>
      <c r="I811">
        <v>0.02</v>
      </c>
      <c r="J811">
        <v>114.32</v>
      </c>
      <c r="K811" t="s">
        <v>1215</v>
      </c>
      <c r="L811" t="s">
        <v>1218</v>
      </c>
      <c r="M811" t="s">
        <v>1225</v>
      </c>
      <c r="N811" t="s">
        <v>1236</v>
      </c>
      <c r="O811" s="3">
        <v>44942</v>
      </c>
      <c r="P811" s="3">
        <v>44949</v>
      </c>
      <c r="Q811">
        <v>2023</v>
      </c>
      <c r="R811">
        <v>4</v>
      </c>
      <c r="S811">
        <f t="shared" si="24"/>
        <v>7</v>
      </c>
    </row>
    <row r="812" spans="3:19" x14ac:dyDescent="0.25">
      <c r="C812" s="1">
        <f t="shared" si="25"/>
        <v>810</v>
      </c>
      <c r="D812" t="s">
        <v>823</v>
      </c>
      <c r="E812" t="s">
        <v>1203</v>
      </c>
      <c r="F812" t="s">
        <v>1209</v>
      </c>
      <c r="G812">
        <v>58.54</v>
      </c>
      <c r="H812">
        <v>4</v>
      </c>
      <c r="I812">
        <v>0.22</v>
      </c>
      <c r="J812">
        <v>8.49</v>
      </c>
      <c r="K812" t="s">
        <v>1216</v>
      </c>
      <c r="L812" t="s">
        <v>1218</v>
      </c>
      <c r="M812" t="s">
        <v>1233</v>
      </c>
      <c r="N812" t="s">
        <v>1235</v>
      </c>
      <c r="O812" s="3">
        <v>45390</v>
      </c>
      <c r="P812" s="3">
        <v>45400</v>
      </c>
      <c r="Q812">
        <v>2024</v>
      </c>
      <c r="R812">
        <v>2</v>
      </c>
      <c r="S812">
        <f t="shared" si="24"/>
        <v>10</v>
      </c>
    </row>
    <row r="813" spans="3:19" x14ac:dyDescent="0.25">
      <c r="C813" s="1">
        <f t="shared" si="25"/>
        <v>811</v>
      </c>
      <c r="D813" t="s">
        <v>824</v>
      </c>
      <c r="E813" t="s">
        <v>1201</v>
      </c>
      <c r="F813" t="s">
        <v>1213</v>
      </c>
      <c r="G813">
        <v>21.5</v>
      </c>
      <c r="H813">
        <v>7</v>
      </c>
      <c r="I813">
        <v>0.28999999999999998</v>
      </c>
      <c r="J813">
        <v>3.07</v>
      </c>
      <c r="K813" t="s">
        <v>1217</v>
      </c>
      <c r="L813" t="s">
        <v>1220</v>
      </c>
      <c r="M813" t="s">
        <v>1225</v>
      </c>
      <c r="N813" t="s">
        <v>1236</v>
      </c>
      <c r="O813" s="3">
        <v>45033</v>
      </c>
      <c r="P813" s="3">
        <v>45034</v>
      </c>
      <c r="Q813">
        <v>2023</v>
      </c>
      <c r="R813">
        <v>9</v>
      </c>
      <c r="S813">
        <f t="shared" si="24"/>
        <v>1</v>
      </c>
    </row>
    <row r="814" spans="3:19" x14ac:dyDescent="0.25">
      <c r="C814" s="1">
        <f t="shared" si="25"/>
        <v>812</v>
      </c>
      <c r="D814" t="s">
        <v>825</v>
      </c>
      <c r="E814" t="s">
        <v>1202</v>
      </c>
      <c r="F814" t="s">
        <v>1207</v>
      </c>
      <c r="G814">
        <v>190.03</v>
      </c>
      <c r="H814">
        <v>7</v>
      </c>
      <c r="I814">
        <v>0.16</v>
      </c>
      <c r="J814">
        <v>44.25</v>
      </c>
      <c r="K814" t="s">
        <v>1217</v>
      </c>
      <c r="L814" t="s">
        <v>1219</v>
      </c>
      <c r="M814" t="s">
        <v>1227</v>
      </c>
      <c r="N814" t="s">
        <v>1236</v>
      </c>
      <c r="O814" s="3">
        <v>45374</v>
      </c>
      <c r="P814" s="3">
        <v>45378</v>
      </c>
      <c r="Q814">
        <v>2024</v>
      </c>
      <c r="R814">
        <v>8</v>
      </c>
      <c r="S814">
        <f t="shared" si="24"/>
        <v>4</v>
      </c>
    </row>
    <row r="815" spans="3:19" x14ac:dyDescent="0.25">
      <c r="C815" s="1">
        <f t="shared" si="25"/>
        <v>813</v>
      </c>
      <c r="D815" t="s">
        <v>826</v>
      </c>
      <c r="E815" t="s">
        <v>1203</v>
      </c>
      <c r="F815" t="s">
        <v>1210</v>
      </c>
      <c r="G815">
        <v>117.09</v>
      </c>
      <c r="H815">
        <v>10</v>
      </c>
      <c r="I815">
        <v>0.15</v>
      </c>
      <c r="J815">
        <v>28.36</v>
      </c>
      <c r="K815" t="s">
        <v>1216</v>
      </c>
      <c r="L815" t="s">
        <v>1219</v>
      </c>
      <c r="M815" t="s">
        <v>1224</v>
      </c>
      <c r="N815" t="s">
        <v>1235</v>
      </c>
      <c r="O815" s="3">
        <v>45142</v>
      </c>
      <c r="P815" s="3">
        <v>45146</v>
      </c>
      <c r="Q815">
        <v>2023</v>
      </c>
      <c r="R815">
        <v>8</v>
      </c>
      <c r="S815">
        <f t="shared" si="24"/>
        <v>4</v>
      </c>
    </row>
    <row r="816" spans="3:19" x14ac:dyDescent="0.25">
      <c r="C816" s="1">
        <f t="shared" si="25"/>
        <v>814</v>
      </c>
      <c r="D816" t="s">
        <v>827</v>
      </c>
      <c r="E816" t="s">
        <v>1203</v>
      </c>
      <c r="F816" t="s">
        <v>1208</v>
      </c>
      <c r="G816">
        <v>432.91</v>
      </c>
      <c r="H816">
        <v>4</v>
      </c>
      <c r="I816">
        <v>0.08</v>
      </c>
      <c r="J816">
        <v>113.29</v>
      </c>
      <c r="K816" t="s">
        <v>1217</v>
      </c>
      <c r="L816" t="s">
        <v>1221</v>
      </c>
      <c r="M816" t="s">
        <v>1228</v>
      </c>
      <c r="N816" t="s">
        <v>1234</v>
      </c>
      <c r="O816" s="3">
        <v>45041</v>
      </c>
      <c r="P816" s="3">
        <v>45042</v>
      </c>
      <c r="Q816">
        <v>2023</v>
      </c>
      <c r="R816">
        <v>9</v>
      </c>
      <c r="S816">
        <f t="shared" si="24"/>
        <v>1</v>
      </c>
    </row>
    <row r="817" spans="3:19" x14ac:dyDescent="0.25">
      <c r="C817" s="1">
        <f t="shared" si="25"/>
        <v>815</v>
      </c>
      <c r="D817" t="s">
        <v>828</v>
      </c>
      <c r="E817" t="s">
        <v>1201</v>
      </c>
      <c r="F817" t="s">
        <v>1207</v>
      </c>
      <c r="G817">
        <v>110.71</v>
      </c>
      <c r="H817">
        <v>4</v>
      </c>
      <c r="I817">
        <v>0.28000000000000003</v>
      </c>
      <c r="J817">
        <v>17.48</v>
      </c>
      <c r="K817" t="s">
        <v>1216</v>
      </c>
      <c r="L817" t="s">
        <v>1218</v>
      </c>
      <c r="M817" t="s">
        <v>1230</v>
      </c>
      <c r="N817" t="s">
        <v>1236</v>
      </c>
      <c r="O817" s="3">
        <v>45305</v>
      </c>
      <c r="P817" s="3">
        <v>45315</v>
      </c>
      <c r="Q817">
        <v>2024</v>
      </c>
      <c r="R817">
        <v>7</v>
      </c>
      <c r="S817">
        <f t="shared" si="24"/>
        <v>10</v>
      </c>
    </row>
    <row r="818" spans="3:19" x14ac:dyDescent="0.25">
      <c r="C818" s="1">
        <f t="shared" si="25"/>
        <v>816</v>
      </c>
      <c r="D818" t="s">
        <v>829</v>
      </c>
      <c r="E818" t="s">
        <v>1204</v>
      </c>
      <c r="F818" t="s">
        <v>1210</v>
      </c>
      <c r="G818">
        <v>435.32</v>
      </c>
      <c r="H818">
        <v>5</v>
      </c>
      <c r="I818">
        <v>0.01</v>
      </c>
      <c r="J818">
        <v>111.53</v>
      </c>
      <c r="K818" t="s">
        <v>1215</v>
      </c>
      <c r="L818" t="s">
        <v>1219</v>
      </c>
      <c r="M818" t="s">
        <v>1232</v>
      </c>
      <c r="N818" t="s">
        <v>1235</v>
      </c>
      <c r="O818" s="3">
        <v>45603</v>
      </c>
      <c r="P818" s="3">
        <v>45607</v>
      </c>
      <c r="Q818">
        <v>2024</v>
      </c>
      <c r="R818">
        <v>12</v>
      </c>
      <c r="S818">
        <f t="shared" si="24"/>
        <v>4</v>
      </c>
    </row>
    <row r="819" spans="3:19" x14ac:dyDescent="0.25">
      <c r="C819" s="1">
        <f t="shared" si="25"/>
        <v>817</v>
      </c>
      <c r="D819" t="s">
        <v>830</v>
      </c>
      <c r="E819" t="s">
        <v>1204</v>
      </c>
      <c r="F819" t="s">
        <v>1212</v>
      </c>
      <c r="G819">
        <v>172.15</v>
      </c>
      <c r="H819">
        <v>3</v>
      </c>
      <c r="I819">
        <v>0.02</v>
      </c>
      <c r="J819">
        <v>25.99</v>
      </c>
      <c r="K819" t="s">
        <v>1217</v>
      </c>
      <c r="L819" t="s">
        <v>1218</v>
      </c>
      <c r="M819" t="s">
        <v>1224</v>
      </c>
      <c r="N819" t="s">
        <v>1235</v>
      </c>
      <c r="O819" s="3">
        <v>45310</v>
      </c>
      <c r="P819" s="3">
        <v>45320</v>
      </c>
      <c r="Q819">
        <v>2024</v>
      </c>
      <c r="R819">
        <v>7</v>
      </c>
      <c r="S819">
        <f t="shared" si="24"/>
        <v>10</v>
      </c>
    </row>
    <row r="820" spans="3:19" x14ac:dyDescent="0.25">
      <c r="C820" s="1">
        <f t="shared" si="25"/>
        <v>818</v>
      </c>
      <c r="D820" t="s">
        <v>831</v>
      </c>
      <c r="E820" t="s">
        <v>1203</v>
      </c>
      <c r="F820" t="s">
        <v>1208</v>
      </c>
      <c r="G820">
        <v>200.66</v>
      </c>
      <c r="H820">
        <v>10</v>
      </c>
      <c r="I820">
        <v>0.09</v>
      </c>
      <c r="J820">
        <v>51.18</v>
      </c>
      <c r="K820" t="s">
        <v>1216</v>
      </c>
      <c r="L820" t="s">
        <v>1219</v>
      </c>
      <c r="M820" t="s">
        <v>1227</v>
      </c>
      <c r="N820" t="s">
        <v>1236</v>
      </c>
      <c r="O820" s="3">
        <v>45424</v>
      </c>
      <c r="P820" s="3">
        <v>45432</v>
      </c>
      <c r="Q820">
        <v>2024</v>
      </c>
      <c r="R820">
        <v>12</v>
      </c>
      <c r="S820">
        <f t="shared" si="24"/>
        <v>8</v>
      </c>
    </row>
    <row r="821" spans="3:19" x14ac:dyDescent="0.25">
      <c r="C821" s="1">
        <f t="shared" si="25"/>
        <v>819</v>
      </c>
      <c r="D821" t="s">
        <v>832</v>
      </c>
      <c r="E821" t="s">
        <v>1203</v>
      </c>
      <c r="F821" t="s">
        <v>1213</v>
      </c>
      <c r="G821">
        <v>478.16</v>
      </c>
      <c r="H821">
        <v>1</v>
      </c>
      <c r="I821">
        <v>0.35</v>
      </c>
      <c r="J821">
        <v>85.84</v>
      </c>
      <c r="K821" t="s">
        <v>1215</v>
      </c>
      <c r="L821" t="s">
        <v>1219</v>
      </c>
      <c r="M821" t="s">
        <v>1232</v>
      </c>
      <c r="N821" t="s">
        <v>1235</v>
      </c>
      <c r="O821" s="3">
        <v>45397</v>
      </c>
      <c r="P821" s="3">
        <v>45404</v>
      </c>
      <c r="Q821">
        <v>2024</v>
      </c>
      <c r="R821">
        <v>5</v>
      </c>
      <c r="S821">
        <f t="shared" si="24"/>
        <v>7</v>
      </c>
    </row>
    <row r="822" spans="3:19" x14ac:dyDescent="0.25">
      <c r="C822" s="1">
        <f t="shared" si="25"/>
        <v>820</v>
      </c>
      <c r="D822" t="s">
        <v>833</v>
      </c>
      <c r="E822" t="s">
        <v>1202</v>
      </c>
      <c r="F822" t="s">
        <v>1212</v>
      </c>
      <c r="G822">
        <v>186.45</v>
      </c>
      <c r="H822">
        <v>6</v>
      </c>
      <c r="I822">
        <v>0.12</v>
      </c>
      <c r="J822">
        <v>17.559999999999999</v>
      </c>
      <c r="K822" t="s">
        <v>1217</v>
      </c>
      <c r="L822" t="s">
        <v>1219</v>
      </c>
      <c r="M822" t="s">
        <v>1227</v>
      </c>
      <c r="N822" t="s">
        <v>1236</v>
      </c>
      <c r="O822" s="3">
        <v>45561</v>
      </c>
      <c r="P822" s="3">
        <v>45567</v>
      </c>
      <c r="Q822">
        <v>2024</v>
      </c>
      <c r="R822">
        <v>12</v>
      </c>
      <c r="S822">
        <f t="shared" si="24"/>
        <v>6</v>
      </c>
    </row>
    <row r="823" spans="3:19" x14ac:dyDescent="0.25">
      <c r="C823" s="1">
        <f t="shared" si="25"/>
        <v>821</v>
      </c>
      <c r="D823" t="s">
        <v>834</v>
      </c>
      <c r="E823" t="s">
        <v>1202</v>
      </c>
      <c r="F823" t="s">
        <v>1207</v>
      </c>
      <c r="G823">
        <v>305.89999999999998</v>
      </c>
      <c r="H823">
        <v>7</v>
      </c>
      <c r="I823">
        <v>0.35</v>
      </c>
      <c r="J823">
        <v>35.090000000000003</v>
      </c>
      <c r="K823" t="s">
        <v>1217</v>
      </c>
      <c r="L823" t="s">
        <v>1221</v>
      </c>
      <c r="M823" t="s">
        <v>1222</v>
      </c>
      <c r="N823" t="s">
        <v>1234</v>
      </c>
      <c r="O823" s="3">
        <v>44785</v>
      </c>
      <c r="P823" s="3">
        <v>44794</v>
      </c>
      <c r="Q823">
        <v>2022</v>
      </c>
      <c r="R823">
        <v>4</v>
      </c>
      <c r="S823">
        <f t="shared" si="24"/>
        <v>9</v>
      </c>
    </row>
    <row r="824" spans="3:19" x14ac:dyDescent="0.25">
      <c r="C824" s="1">
        <f t="shared" si="25"/>
        <v>822</v>
      </c>
      <c r="D824" t="s">
        <v>835</v>
      </c>
      <c r="E824" t="s">
        <v>1202</v>
      </c>
      <c r="F824" t="s">
        <v>1209</v>
      </c>
      <c r="G824">
        <v>36.76</v>
      </c>
      <c r="H824">
        <v>5</v>
      </c>
      <c r="I824">
        <v>0.38</v>
      </c>
      <c r="J824">
        <v>3.92</v>
      </c>
      <c r="K824" t="s">
        <v>1216</v>
      </c>
      <c r="L824" t="s">
        <v>1220</v>
      </c>
      <c r="M824" t="s">
        <v>1226</v>
      </c>
      <c r="N824" t="s">
        <v>1235</v>
      </c>
      <c r="O824" s="3">
        <v>45656</v>
      </c>
      <c r="P824" s="3">
        <v>45662</v>
      </c>
      <c r="Q824">
        <v>2024</v>
      </c>
      <c r="R824">
        <v>10</v>
      </c>
      <c r="S824">
        <f t="shared" si="24"/>
        <v>6</v>
      </c>
    </row>
    <row r="825" spans="3:19" x14ac:dyDescent="0.25">
      <c r="C825" s="1">
        <f t="shared" si="25"/>
        <v>823</v>
      </c>
      <c r="D825" t="s">
        <v>836</v>
      </c>
      <c r="E825" t="s">
        <v>1204</v>
      </c>
      <c r="F825" t="s">
        <v>1214</v>
      </c>
      <c r="G825">
        <v>217.13</v>
      </c>
      <c r="H825">
        <v>1</v>
      </c>
      <c r="I825">
        <v>0.34</v>
      </c>
      <c r="J825">
        <v>41.45</v>
      </c>
      <c r="K825" t="s">
        <v>1216</v>
      </c>
      <c r="L825" t="s">
        <v>1220</v>
      </c>
      <c r="M825" t="s">
        <v>1226</v>
      </c>
      <c r="N825" t="s">
        <v>1235</v>
      </c>
      <c r="O825" s="3">
        <v>45345</v>
      </c>
      <c r="P825" s="3">
        <v>45350</v>
      </c>
      <c r="Q825">
        <v>2024</v>
      </c>
      <c r="R825">
        <v>3</v>
      </c>
      <c r="S825">
        <f t="shared" si="24"/>
        <v>5</v>
      </c>
    </row>
    <row r="826" spans="3:19" x14ac:dyDescent="0.25">
      <c r="C826" s="1">
        <f t="shared" si="25"/>
        <v>824</v>
      </c>
      <c r="D826" t="s">
        <v>837</v>
      </c>
      <c r="E826" t="s">
        <v>1204</v>
      </c>
      <c r="F826" t="s">
        <v>1212</v>
      </c>
      <c r="G826">
        <v>414.01</v>
      </c>
      <c r="H826">
        <v>8</v>
      </c>
      <c r="I826">
        <v>0.34</v>
      </c>
      <c r="J826">
        <v>74.430000000000007</v>
      </c>
      <c r="K826" t="s">
        <v>1216</v>
      </c>
      <c r="L826" t="s">
        <v>1219</v>
      </c>
      <c r="M826" t="s">
        <v>1229</v>
      </c>
      <c r="N826" t="s">
        <v>1234</v>
      </c>
      <c r="O826" s="3">
        <v>45336</v>
      </c>
      <c r="P826" s="3">
        <v>45344</v>
      </c>
      <c r="Q826">
        <v>2024</v>
      </c>
      <c r="R826">
        <v>11</v>
      </c>
      <c r="S826">
        <f t="shared" si="24"/>
        <v>8</v>
      </c>
    </row>
    <row r="827" spans="3:19" x14ac:dyDescent="0.25">
      <c r="C827" s="1">
        <f t="shared" si="25"/>
        <v>825</v>
      </c>
      <c r="D827" t="s">
        <v>838</v>
      </c>
      <c r="E827" t="s">
        <v>1204</v>
      </c>
      <c r="F827" t="s">
        <v>1214</v>
      </c>
      <c r="G827">
        <v>46.64</v>
      </c>
      <c r="H827">
        <v>4</v>
      </c>
      <c r="I827">
        <v>0.47</v>
      </c>
      <c r="J827">
        <v>1.4</v>
      </c>
      <c r="K827" t="s">
        <v>1217</v>
      </c>
      <c r="L827" t="s">
        <v>1220</v>
      </c>
      <c r="M827" t="s">
        <v>1232</v>
      </c>
      <c r="N827" t="s">
        <v>1235</v>
      </c>
      <c r="O827" s="3">
        <v>44837</v>
      </c>
      <c r="P827" s="3">
        <v>44845</v>
      </c>
      <c r="Q827">
        <v>2022</v>
      </c>
      <c r="R827">
        <v>4</v>
      </c>
      <c r="S827">
        <f t="shared" si="24"/>
        <v>8</v>
      </c>
    </row>
    <row r="828" spans="3:19" x14ac:dyDescent="0.25">
      <c r="C828" s="1">
        <f t="shared" si="25"/>
        <v>826</v>
      </c>
      <c r="D828" t="s">
        <v>839</v>
      </c>
      <c r="E828" t="s">
        <v>1202</v>
      </c>
      <c r="F828" t="s">
        <v>1205</v>
      </c>
      <c r="G828">
        <v>388.86</v>
      </c>
      <c r="H828">
        <v>2</v>
      </c>
      <c r="I828">
        <v>0.21</v>
      </c>
      <c r="J828">
        <v>47.39</v>
      </c>
      <c r="K828" t="s">
        <v>1215</v>
      </c>
      <c r="L828" t="s">
        <v>1220</v>
      </c>
      <c r="M828" t="s">
        <v>1230</v>
      </c>
      <c r="N828" t="s">
        <v>1236</v>
      </c>
      <c r="O828" s="3">
        <v>45222</v>
      </c>
      <c r="P828" s="3">
        <v>45230</v>
      </c>
      <c r="Q828">
        <v>2023</v>
      </c>
      <c r="R828">
        <v>1</v>
      </c>
      <c r="S828">
        <f t="shared" si="24"/>
        <v>8</v>
      </c>
    </row>
    <row r="829" spans="3:19" x14ac:dyDescent="0.25">
      <c r="C829" s="1">
        <f t="shared" si="25"/>
        <v>827</v>
      </c>
      <c r="D829" t="s">
        <v>840</v>
      </c>
      <c r="E829" t="s">
        <v>1201</v>
      </c>
      <c r="F829" t="s">
        <v>1206</v>
      </c>
      <c r="G829">
        <v>125.82</v>
      </c>
      <c r="H829">
        <v>6</v>
      </c>
      <c r="I829">
        <v>0.06</v>
      </c>
      <c r="J829">
        <v>7.16</v>
      </c>
      <c r="K829" t="s">
        <v>1217</v>
      </c>
      <c r="L829" t="s">
        <v>1218</v>
      </c>
      <c r="M829" t="s">
        <v>1225</v>
      </c>
      <c r="N829" t="s">
        <v>1236</v>
      </c>
      <c r="O829" s="3">
        <v>45172</v>
      </c>
      <c r="P829" s="3">
        <v>45180</v>
      </c>
      <c r="Q829">
        <v>2023</v>
      </c>
      <c r="R829">
        <v>10</v>
      </c>
      <c r="S829">
        <f t="shared" si="24"/>
        <v>8</v>
      </c>
    </row>
    <row r="830" spans="3:19" x14ac:dyDescent="0.25">
      <c r="C830" s="1">
        <f t="shared" si="25"/>
        <v>828</v>
      </c>
      <c r="D830" t="s">
        <v>841</v>
      </c>
      <c r="E830" t="s">
        <v>1204</v>
      </c>
      <c r="F830" t="s">
        <v>1208</v>
      </c>
      <c r="G830">
        <v>77.66</v>
      </c>
      <c r="H830">
        <v>2</v>
      </c>
      <c r="I830">
        <v>0.05</v>
      </c>
      <c r="J830">
        <v>11.25</v>
      </c>
      <c r="K830" t="s">
        <v>1217</v>
      </c>
      <c r="L830" t="s">
        <v>1220</v>
      </c>
      <c r="M830" t="s">
        <v>1226</v>
      </c>
      <c r="N830" t="s">
        <v>1235</v>
      </c>
      <c r="O830" s="3">
        <v>44618</v>
      </c>
      <c r="P830" s="3">
        <v>44625</v>
      </c>
      <c r="Q830">
        <v>2022</v>
      </c>
      <c r="R830">
        <v>12</v>
      </c>
      <c r="S830">
        <f t="shared" si="24"/>
        <v>7</v>
      </c>
    </row>
    <row r="831" spans="3:19" x14ac:dyDescent="0.25">
      <c r="C831" s="1">
        <f t="shared" si="25"/>
        <v>829</v>
      </c>
      <c r="D831" t="s">
        <v>842</v>
      </c>
      <c r="E831" t="s">
        <v>1203</v>
      </c>
      <c r="F831" t="s">
        <v>1210</v>
      </c>
      <c r="G831">
        <v>265.57</v>
      </c>
      <c r="H831">
        <v>2</v>
      </c>
      <c r="I831">
        <v>0.23</v>
      </c>
      <c r="J831">
        <v>44.79</v>
      </c>
      <c r="K831" t="s">
        <v>1216</v>
      </c>
      <c r="L831" t="s">
        <v>1220</v>
      </c>
      <c r="M831" t="s">
        <v>1228</v>
      </c>
      <c r="N831" t="s">
        <v>1234</v>
      </c>
      <c r="O831" s="3">
        <v>44600</v>
      </c>
      <c r="P831" s="3">
        <v>44610</v>
      </c>
      <c r="Q831">
        <v>2022</v>
      </c>
      <c r="R831">
        <v>1</v>
      </c>
      <c r="S831">
        <f t="shared" si="24"/>
        <v>10</v>
      </c>
    </row>
    <row r="832" spans="3:19" x14ac:dyDescent="0.25">
      <c r="C832" s="1">
        <f t="shared" si="25"/>
        <v>830</v>
      </c>
      <c r="D832" t="s">
        <v>843</v>
      </c>
      <c r="E832" t="s">
        <v>1201</v>
      </c>
      <c r="F832" t="s">
        <v>1205</v>
      </c>
      <c r="G832">
        <v>478.74</v>
      </c>
      <c r="H832">
        <v>1</v>
      </c>
      <c r="I832">
        <v>0.01</v>
      </c>
      <c r="J832">
        <v>106.67</v>
      </c>
      <c r="K832" t="s">
        <v>1217</v>
      </c>
      <c r="L832" t="s">
        <v>1221</v>
      </c>
      <c r="M832" t="s">
        <v>1222</v>
      </c>
      <c r="N832" t="s">
        <v>1234</v>
      </c>
      <c r="O832" s="3">
        <v>45364</v>
      </c>
      <c r="P832" s="3">
        <v>45374</v>
      </c>
      <c r="Q832">
        <v>2024</v>
      </c>
      <c r="R832">
        <v>4</v>
      </c>
      <c r="S832">
        <f t="shared" si="24"/>
        <v>10</v>
      </c>
    </row>
    <row r="833" spans="3:19" x14ac:dyDescent="0.25">
      <c r="C833" s="1">
        <f t="shared" si="25"/>
        <v>831</v>
      </c>
      <c r="D833" t="s">
        <v>844</v>
      </c>
      <c r="E833" t="s">
        <v>1204</v>
      </c>
      <c r="F833" t="s">
        <v>1206</v>
      </c>
      <c r="G833">
        <v>209.59</v>
      </c>
      <c r="H833">
        <v>6</v>
      </c>
      <c r="I833">
        <v>0.48</v>
      </c>
      <c r="J833">
        <v>5.66</v>
      </c>
      <c r="K833" t="s">
        <v>1216</v>
      </c>
      <c r="L833" t="s">
        <v>1220</v>
      </c>
      <c r="M833" t="s">
        <v>1227</v>
      </c>
      <c r="N833" t="s">
        <v>1236</v>
      </c>
      <c r="O833" s="3">
        <v>45269</v>
      </c>
      <c r="P833" s="3">
        <v>45276</v>
      </c>
      <c r="Q833">
        <v>2023</v>
      </c>
      <c r="R833">
        <v>2</v>
      </c>
      <c r="S833">
        <f t="shared" si="24"/>
        <v>7</v>
      </c>
    </row>
    <row r="834" spans="3:19" x14ac:dyDescent="0.25">
      <c r="C834" s="1">
        <f t="shared" si="25"/>
        <v>832</v>
      </c>
      <c r="D834" t="s">
        <v>845</v>
      </c>
      <c r="E834" t="s">
        <v>1202</v>
      </c>
      <c r="F834" t="s">
        <v>1208</v>
      </c>
      <c r="G834">
        <v>376.8</v>
      </c>
      <c r="H834">
        <v>10</v>
      </c>
      <c r="I834">
        <v>0.14000000000000001</v>
      </c>
      <c r="J834">
        <v>26.3</v>
      </c>
      <c r="K834" t="s">
        <v>1215</v>
      </c>
      <c r="L834" t="s">
        <v>1218</v>
      </c>
      <c r="M834" t="s">
        <v>1226</v>
      </c>
      <c r="N834" t="s">
        <v>1235</v>
      </c>
      <c r="O834" s="3">
        <v>45545</v>
      </c>
      <c r="P834" s="3">
        <v>45550</v>
      </c>
      <c r="Q834">
        <v>2024</v>
      </c>
      <c r="R834">
        <v>5</v>
      </c>
      <c r="S834">
        <f t="shared" si="24"/>
        <v>5</v>
      </c>
    </row>
    <row r="835" spans="3:19" x14ac:dyDescent="0.25">
      <c r="C835" s="1">
        <f t="shared" si="25"/>
        <v>833</v>
      </c>
      <c r="D835" t="s">
        <v>846</v>
      </c>
      <c r="E835" t="s">
        <v>1202</v>
      </c>
      <c r="F835" t="s">
        <v>1208</v>
      </c>
      <c r="G835">
        <v>431.1</v>
      </c>
      <c r="H835">
        <v>7</v>
      </c>
      <c r="I835">
        <v>0.34</v>
      </c>
      <c r="J835">
        <v>56.6</v>
      </c>
      <c r="K835" t="s">
        <v>1215</v>
      </c>
      <c r="L835" t="s">
        <v>1221</v>
      </c>
      <c r="M835" t="s">
        <v>1233</v>
      </c>
      <c r="N835" t="s">
        <v>1235</v>
      </c>
      <c r="O835" s="3">
        <v>44999</v>
      </c>
      <c r="P835" s="3">
        <v>45002</v>
      </c>
      <c r="Q835">
        <v>2023</v>
      </c>
      <c r="R835">
        <v>4</v>
      </c>
      <c r="S835">
        <f t="shared" si="24"/>
        <v>3</v>
      </c>
    </row>
    <row r="836" spans="3:19" x14ac:dyDescent="0.25">
      <c r="C836" s="1">
        <f t="shared" si="25"/>
        <v>834</v>
      </c>
      <c r="D836" t="s">
        <v>847</v>
      </c>
      <c r="E836" t="s">
        <v>1202</v>
      </c>
      <c r="F836" t="s">
        <v>1209</v>
      </c>
      <c r="G836">
        <v>460.81</v>
      </c>
      <c r="H836">
        <v>2</v>
      </c>
      <c r="I836">
        <v>0.1</v>
      </c>
      <c r="J836">
        <v>106.65</v>
      </c>
      <c r="K836" t="s">
        <v>1216</v>
      </c>
      <c r="L836" t="s">
        <v>1218</v>
      </c>
      <c r="M836" t="s">
        <v>1223</v>
      </c>
      <c r="N836" t="s">
        <v>1234</v>
      </c>
      <c r="O836" s="3">
        <v>45312</v>
      </c>
      <c r="P836" s="3">
        <v>45318</v>
      </c>
      <c r="Q836">
        <v>2024</v>
      </c>
      <c r="R836">
        <v>6</v>
      </c>
      <c r="S836">
        <f t="shared" ref="S836:S899" si="26">P836-O836</f>
        <v>6</v>
      </c>
    </row>
    <row r="837" spans="3:19" x14ac:dyDescent="0.25">
      <c r="C837" s="1">
        <f t="shared" si="25"/>
        <v>835</v>
      </c>
      <c r="D837" t="s">
        <v>848</v>
      </c>
      <c r="E837" t="s">
        <v>1203</v>
      </c>
      <c r="F837" t="s">
        <v>1213</v>
      </c>
      <c r="G837">
        <v>469.93</v>
      </c>
      <c r="H837">
        <v>1</v>
      </c>
      <c r="I837">
        <v>0.28000000000000003</v>
      </c>
      <c r="J837">
        <v>90.9</v>
      </c>
      <c r="K837" t="s">
        <v>1216</v>
      </c>
      <c r="L837" t="s">
        <v>1220</v>
      </c>
      <c r="M837" t="s">
        <v>1233</v>
      </c>
      <c r="N837" t="s">
        <v>1235</v>
      </c>
      <c r="O837" s="3">
        <v>45607</v>
      </c>
      <c r="P837" s="3">
        <v>45613</v>
      </c>
      <c r="Q837">
        <v>2024</v>
      </c>
      <c r="R837">
        <v>7</v>
      </c>
      <c r="S837">
        <f t="shared" si="26"/>
        <v>6</v>
      </c>
    </row>
    <row r="838" spans="3:19" x14ac:dyDescent="0.25">
      <c r="C838" s="1">
        <f t="shared" si="25"/>
        <v>836</v>
      </c>
      <c r="D838" t="s">
        <v>849</v>
      </c>
      <c r="E838" t="s">
        <v>1202</v>
      </c>
      <c r="F838" t="s">
        <v>1211</v>
      </c>
      <c r="G838">
        <v>449.16</v>
      </c>
      <c r="H838">
        <v>7</v>
      </c>
      <c r="I838">
        <v>0.17</v>
      </c>
      <c r="J838">
        <v>95.63</v>
      </c>
      <c r="K838" t="s">
        <v>1216</v>
      </c>
      <c r="L838" t="s">
        <v>1219</v>
      </c>
      <c r="M838" t="s">
        <v>1227</v>
      </c>
      <c r="N838" t="s">
        <v>1236</v>
      </c>
      <c r="O838" s="3">
        <v>44657</v>
      </c>
      <c r="P838" s="3">
        <v>44658</v>
      </c>
      <c r="Q838">
        <v>2022</v>
      </c>
      <c r="R838">
        <v>8</v>
      </c>
      <c r="S838">
        <f t="shared" si="26"/>
        <v>1</v>
      </c>
    </row>
    <row r="839" spans="3:19" x14ac:dyDescent="0.25">
      <c r="C839" s="1">
        <f t="shared" si="25"/>
        <v>837</v>
      </c>
      <c r="D839" t="s">
        <v>850</v>
      </c>
      <c r="E839" t="s">
        <v>1201</v>
      </c>
      <c r="F839" t="s">
        <v>1209</v>
      </c>
      <c r="G839">
        <v>34.99</v>
      </c>
      <c r="H839">
        <v>10</v>
      </c>
      <c r="I839">
        <v>0.08</v>
      </c>
      <c r="J839">
        <v>8.9</v>
      </c>
      <c r="K839" t="s">
        <v>1216</v>
      </c>
      <c r="L839" t="s">
        <v>1219</v>
      </c>
      <c r="M839" t="s">
        <v>1223</v>
      </c>
      <c r="N839" t="s">
        <v>1234</v>
      </c>
      <c r="O839" s="3">
        <v>44711</v>
      </c>
      <c r="P839" s="3">
        <v>44712</v>
      </c>
      <c r="Q839">
        <v>2022</v>
      </c>
      <c r="R839">
        <v>12</v>
      </c>
      <c r="S839">
        <f t="shared" si="26"/>
        <v>1</v>
      </c>
    </row>
    <row r="840" spans="3:19" x14ac:dyDescent="0.25">
      <c r="C840" s="1">
        <f t="shared" si="25"/>
        <v>838</v>
      </c>
      <c r="D840" t="s">
        <v>851</v>
      </c>
      <c r="E840" t="s">
        <v>1201</v>
      </c>
      <c r="F840" t="s">
        <v>1213</v>
      </c>
      <c r="G840">
        <v>315.20999999999998</v>
      </c>
      <c r="H840">
        <v>1</v>
      </c>
      <c r="I840">
        <v>0.11</v>
      </c>
      <c r="J840">
        <v>70.98</v>
      </c>
      <c r="K840" t="s">
        <v>1217</v>
      </c>
      <c r="L840" t="s">
        <v>1220</v>
      </c>
      <c r="M840" t="s">
        <v>1227</v>
      </c>
      <c r="N840" t="s">
        <v>1236</v>
      </c>
      <c r="O840" s="3">
        <v>45196</v>
      </c>
      <c r="P840" s="3">
        <v>45197</v>
      </c>
      <c r="Q840">
        <v>2023</v>
      </c>
      <c r="R840">
        <v>12</v>
      </c>
      <c r="S840">
        <f t="shared" si="26"/>
        <v>1</v>
      </c>
    </row>
    <row r="841" spans="3:19" x14ac:dyDescent="0.25">
      <c r="C841" s="1">
        <f t="shared" ref="C841:C904" si="27">C840+1</f>
        <v>839</v>
      </c>
      <c r="D841" t="s">
        <v>852</v>
      </c>
      <c r="E841" t="s">
        <v>1202</v>
      </c>
      <c r="F841" t="s">
        <v>1205</v>
      </c>
      <c r="G841">
        <v>400.43</v>
      </c>
      <c r="H841">
        <v>3</v>
      </c>
      <c r="I841">
        <v>0.49</v>
      </c>
      <c r="J841">
        <v>15.55</v>
      </c>
      <c r="K841" t="s">
        <v>1215</v>
      </c>
      <c r="L841" t="s">
        <v>1218</v>
      </c>
      <c r="M841" t="s">
        <v>1227</v>
      </c>
      <c r="N841" t="s">
        <v>1236</v>
      </c>
      <c r="O841" s="3">
        <v>45610</v>
      </c>
      <c r="P841" s="3">
        <v>45615</v>
      </c>
      <c r="Q841">
        <v>2024</v>
      </c>
      <c r="R841">
        <v>7</v>
      </c>
      <c r="S841">
        <f t="shared" si="26"/>
        <v>5</v>
      </c>
    </row>
    <row r="842" spans="3:19" x14ac:dyDescent="0.25">
      <c r="C842" s="1">
        <f t="shared" si="27"/>
        <v>840</v>
      </c>
      <c r="D842" t="s">
        <v>853</v>
      </c>
      <c r="E842" t="s">
        <v>1204</v>
      </c>
      <c r="F842" t="s">
        <v>1207</v>
      </c>
      <c r="G842">
        <v>435.65</v>
      </c>
      <c r="H842">
        <v>10</v>
      </c>
      <c r="I842">
        <v>0.06</v>
      </c>
      <c r="J842">
        <v>53.48</v>
      </c>
      <c r="K842" t="s">
        <v>1217</v>
      </c>
      <c r="L842" t="s">
        <v>1219</v>
      </c>
      <c r="M842" t="s">
        <v>1224</v>
      </c>
      <c r="N842" t="s">
        <v>1235</v>
      </c>
      <c r="O842" s="3">
        <v>44644</v>
      </c>
      <c r="P842" s="3">
        <v>44651</v>
      </c>
      <c r="Q842">
        <v>2022</v>
      </c>
      <c r="R842">
        <v>7</v>
      </c>
      <c r="S842">
        <f t="shared" si="26"/>
        <v>7</v>
      </c>
    </row>
    <row r="843" spans="3:19" x14ac:dyDescent="0.25">
      <c r="C843" s="1">
        <f t="shared" si="27"/>
        <v>841</v>
      </c>
      <c r="D843" t="s">
        <v>854</v>
      </c>
      <c r="E843" t="s">
        <v>1201</v>
      </c>
      <c r="F843" t="s">
        <v>1210</v>
      </c>
      <c r="G843">
        <v>77.150000000000006</v>
      </c>
      <c r="H843">
        <v>2</v>
      </c>
      <c r="I843">
        <v>0.11</v>
      </c>
      <c r="J843">
        <v>20.03</v>
      </c>
      <c r="K843" t="s">
        <v>1215</v>
      </c>
      <c r="L843" t="s">
        <v>1221</v>
      </c>
      <c r="M843" t="s">
        <v>1227</v>
      </c>
      <c r="N843" t="s">
        <v>1236</v>
      </c>
      <c r="O843" s="3">
        <v>44831</v>
      </c>
      <c r="P843" s="3">
        <v>44838</v>
      </c>
      <c r="Q843">
        <v>2022</v>
      </c>
      <c r="R843">
        <v>7</v>
      </c>
      <c r="S843">
        <f t="shared" si="26"/>
        <v>7</v>
      </c>
    </row>
    <row r="844" spans="3:19" x14ac:dyDescent="0.25">
      <c r="C844" s="1">
        <f t="shared" si="27"/>
        <v>842</v>
      </c>
      <c r="D844" t="s">
        <v>855</v>
      </c>
      <c r="E844" t="s">
        <v>1203</v>
      </c>
      <c r="F844" t="s">
        <v>1207</v>
      </c>
      <c r="G844">
        <v>424.61</v>
      </c>
      <c r="H844">
        <v>8</v>
      </c>
      <c r="I844">
        <v>0.13</v>
      </c>
      <c r="J844">
        <v>37.950000000000003</v>
      </c>
      <c r="K844" t="s">
        <v>1216</v>
      </c>
      <c r="L844" t="s">
        <v>1220</v>
      </c>
      <c r="M844" t="s">
        <v>1225</v>
      </c>
      <c r="N844" t="s">
        <v>1236</v>
      </c>
      <c r="O844" s="3">
        <v>45491</v>
      </c>
      <c r="P844" s="3">
        <v>45493</v>
      </c>
      <c r="Q844">
        <v>2024</v>
      </c>
      <c r="R844">
        <v>10</v>
      </c>
      <c r="S844">
        <f t="shared" si="26"/>
        <v>2</v>
      </c>
    </row>
    <row r="845" spans="3:19" x14ac:dyDescent="0.25">
      <c r="C845" s="1">
        <f t="shared" si="27"/>
        <v>843</v>
      </c>
      <c r="D845" t="s">
        <v>856</v>
      </c>
      <c r="E845" t="s">
        <v>1204</v>
      </c>
      <c r="F845" t="s">
        <v>1208</v>
      </c>
      <c r="G845">
        <v>258.8</v>
      </c>
      <c r="H845">
        <v>9</v>
      </c>
      <c r="I845">
        <v>0.31</v>
      </c>
      <c r="J845">
        <v>23.07</v>
      </c>
      <c r="K845" t="s">
        <v>1216</v>
      </c>
      <c r="L845" t="s">
        <v>1219</v>
      </c>
      <c r="M845" t="s">
        <v>1232</v>
      </c>
      <c r="N845" t="s">
        <v>1235</v>
      </c>
      <c r="O845" s="3">
        <v>45161</v>
      </c>
      <c r="P845" s="3">
        <v>45164</v>
      </c>
      <c r="Q845">
        <v>2023</v>
      </c>
      <c r="R845">
        <v>4</v>
      </c>
      <c r="S845">
        <f t="shared" si="26"/>
        <v>3</v>
      </c>
    </row>
    <row r="846" spans="3:19" x14ac:dyDescent="0.25">
      <c r="C846" s="1">
        <f t="shared" si="27"/>
        <v>844</v>
      </c>
      <c r="D846" t="s">
        <v>857</v>
      </c>
      <c r="E846" t="s">
        <v>1204</v>
      </c>
      <c r="F846" t="s">
        <v>1214</v>
      </c>
      <c r="G846">
        <v>465.87</v>
      </c>
      <c r="H846">
        <v>9</v>
      </c>
      <c r="I846">
        <v>0.42</v>
      </c>
      <c r="J846">
        <v>47.43</v>
      </c>
      <c r="K846" t="s">
        <v>1217</v>
      </c>
      <c r="L846" t="s">
        <v>1221</v>
      </c>
      <c r="M846" t="s">
        <v>1226</v>
      </c>
      <c r="N846" t="s">
        <v>1235</v>
      </c>
      <c r="O846" s="3">
        <v>45502</v>
      </c>
      <c r="P846" s="3">
        <v>45509</v>
      </c>
      <c r="Q846">
        <v>2024</v>
      </c>
      <c r="R846">
        <v>2</v>
      </c>
      <c r="S846">
        <f t="shared" si="26"/>
        <v>7</v>
      </c>
    </row>
    <row r="847" spans="3:19" x14ac:dyDescent="0.25">
      <c r="C847" s="1">
        <f t="shared" si="27"/>
        <v>845</v>
      </c>
      <c r="D847" t="s">
        <v>858</v>
      </c>
      <c r="E847" t="s">
        <v>1203</v>
      </c>
      <c r="F847" t="s">
        <v>1208</v>
      </c>
      <c r="G847">
        <v>60.03</v>
      </c>
      <c r="H847">
        <v>4</v>
      </c>
      <c r="I847">
        <v>0.44</v>
      </c>
      <c r="J847">
        <v>4.3600000000000003</v>
      </c>
      <c r="K847" t="s">
        <v>1215</v>
      </c>
      <c r="L847" t="s">
        <v>1218</v>
      </c>
      <c r="M847" t="s">
        <v>1232</v>
      </c>
      <c r="N847" t="s">
        <v>1235</v>
      </c>
      <c r="O847" s="3">
        <v>45456</v>
      </c>
      <c r="P847" s="3">
        <v>45465</v>
      </c>
      <c r="Q847">
        <v>2024</v>
      </c>
      <c r="R847">
        <v>7</v>
      </c>
      <c r="S847">
        <f t="shared" si="26"/>
        <v>9</v>
      </c>
    </row>
    <row r="848" spans="3:19" x14ac:dyDescent="0.25">
      <c r="C848" s="1">
        <f t="shared" si="27"/>
        <v>846</v>
      </c>
      <c r="D848" t="s">
        <v>859</v>
      </c>
      <c r="E848" t="s">
        <v>1201</v>
      </c>
      <c r="F848" t="s">
        <v>1208</v>
      </c>
      <c r="G848">
        <v>85.15</v>
      </c>
      <c r="H848">
        <v>3</v>
      </c>
      <c r="I848">
        <v>0.1</v>
      </c>
      <c r="J848">
        <v>13.16</v>
      </c>
      <c r="K848" t="s">
        <v>1215</v>
      </c>
      <c r="L848" t="s">
        <v>1218</v>
      </c>
      <c r="M848" t="s">
        <v>1222</v>
      </c>
      <c r="N848" t="s">
        <v>1234</v>
      </c>
      <c r="O848" s="3">
        <v>45321</v>
      </c>
      <c r="P848" s="3">
        <v>45331</v>
      </c>
      <c r="Q848">
        <v>2024</v>
      </c>
      <c r="R848">
        <v>5</v>
      </c>
      <c r="S848">
        <f t="shared" si="26"/>
        <v>10</v>
      </c>
    </row>
    <row r="849" spans="3:19" x14ac:dyDescent="0.25">
      <c r="C849" s="1">
        <f t="shared" si="27"/>
        <v>847</v>
      </c>
      <c r="D849" t="s">
        <v>860</v>
      </c>
      <c r="E849" t="s">
        <v>1203</v>
      </c>
      <c r="F849" t="s">
        <v>1207</v>
      </c>
      <c r="G849">
        <v>473.71</v>
      </c>
      <c r="H849">
        <v>7</v>
      </c>
      <c r="I849">
        <v>0.18</v>
      </c>
      <c r="J849">
        <v>101.68</v>
      </c>
      <c r="K849" t="s">
        <v>1215</v>
      </c>
      <c r="L849" t="s">
        <v>1218</v>
      </c>
      <c r="M849" t="s">
        <v>1228</v>
      </c>
      <c r="N849" t="s">
        <v>1234</v>
      </c>
      <c r="O849" s="3">
        <v>44645</v>
      </c>
      <c r="P849" s="3">
        <v>44648</v>
      </c>
      <c r="Q849">
        <v>2022</v>
      </c>
      <c r="R849">
        <v>1</v>
      </c>
      <c r="S849">
        <f t="shared" si="26"/>
        <v>3</v>
      </c>
    </row>
    <row r="850" spans="3:19" x14ac:dyDescent="0.25">
      <c r="C850" s="1">
        <f t="shared" si="27"/>
        <v>848</v>
      </c>
      <c r="D850" t="s">
        <v>861</v>
      </c>
      <c r="E850" t="s">
        <v>1203</v>
      </c>
      <c r="F850" t="s">
        <v>1208</v>
      </c>
      <c r="G850">
        <v>282.22000000000003</v>
      </c>
      <c r="H850">
        <v>1</v>
      </c>
      <c r="I850">
        <v>0.09</v>
      </c>
      <c r="J850">
        <v>75.959999999999994</v>
      </c>
      <c r="K850" t="s">
        <v>1216</v>
      </c>
      <c r="L850" t="s">
        <v>1220</v>
      </c>
      <c r="M850" t="s">
        <v>1231</v>
      </c>
      <c r="N850" t="s">
        <v>1236</v>
      </c>
      <c r="O850" s="3">
        <v>45313</v>
      </c>
      <c r="P850" s="3">
        <v>45318</v>
      </c>
      <c r="Q850">
        <v>2024</v>
      </c>
      <c r="R850">
        <v>3</v>
      </c>
      <c r="S850">
        <f t="shared" si="26"/>
        <v>5</v>
      </c>
    </row>
    <row r="851" spans="3:19" x14ac:dyDescent="0.25">
      <c r="C851" s="1">
        <f t="shared" si="27"/>
        <v>849</v>
      </c>
      <c r="D851" t="s">
        <v>862</v>
      </c>
      <c r="E851" t="s">
        <v>1204</v>
      </c>
      <c r="F851" t="s">
        <v>1206</v>
      </c>
      <c r="G851">
        <v>17.77</v>
      </c>
      <c r="H851">
        <v>6</v>
      </c>
      <c r="I851">
        <v>0.17</v>
      </c>
      <c r="J851">
        <v>2.3199999999999998</v>
      </c>
      <c r="K851" t="s">
        <v>1216</v>
      </c>
      <c r="L851" t="s">
        <v>1220</v>
      </c>
      <c r="M851" t="s">
        <v>1227</v>
      </c>
      <c r="N851" t="s">
        <v>1236</v>
      </c>
      <c r="O851" s="3">
        <v>44572</v>
      </c>
      <c r="P851" s="3">
        <v>44580</v>
      </c>
      <c r="Q851">
        <v>2022</v>
      </c>
      <c r="R851">
        <v>11</v>
      </c>
      <c r="S851">
        <f t="shared" si="26"/>
        <v>8</v>
      </c>
    </row>
    <row r="852" spans="3:19" x14ac:dyDescent="0.25">
      <c r="C852" s="1">
        <f t="shared" si="27"/>
        <v>850</v>
      </c>
      <c r="D852" t="s">
        <v>863</v>
      </c>
      <c r="E852" t="s">
        <v>1201</v>
      </c>
      <c r="F852" t="s">
        <v>1213</v>
      </c>
      <c r="G852">
        <v>472.77</v>
      </c>
      <c r="H852">
        <v>5</v>
      </c>
      <c r="I852">
        <v>0.11</v>
      </c>
      <c r="J852">
        <v>69.13</v>
      </c>
      <c r="K852" t="s">
        <v>1217</v>
      </c>
      <c r="L852" t="s">
        <v>1219</v>
      </c>
      <c r="M852" t="s">
        <v>1231</v>
      </c>
      <c r="N852" t="s">
        <v>1236</v>
      </c>
      <c r="O852" s="3">
        <v>44930</v>
      </c>
      <c r="P852" s="3">
        <v>44937</v>
      </c>
      <c r="Q852">
        <v>2023</v>
      </c>
      <c r="R852">
        <v>1</v>
      </c>
      <c r="S852">
        <f t="shared" si="26"/>
        <v>7</v>
      </c>
    </row>
    <row r="853" spans="3:19" x14ac:dyDescent="0.25">
      <c r="C853" s="1">
        <f t="shared" si="27"/>
        <v>851</v>
      </c>
      <c r="D853" t="s">
        <v>864</v>
      </c>
      <c r="E853" t="s">
        <v>1201</v>
      </c>
      <c r="F853" t="s">
        <v>1212</v>
      </c>
      <c r="G853">
        <v>398.78</v>
      </c>
      <c r="H853">
        <v>9</v>
      </c>
      <c r="I853">
        <v>0.42</v>
      </c>
      <c r="J853">
        <v>49.04</v>
      </c>
      <c r="K853" t="s">
        <v>1215</v>
      </c>
      <c r="L853" t="s">
        <v>1219</v>
      </c>
      <c r="M853" t="s">
        <v>1228</v>
      </c>
      <c r="N853" t="s">
        <v>1234</v>
      </c>
      <c r="O853" s="3">
        <v>45651</v>
      </c>
      <c r="P853" s="3">
        <v>45654</v>
      </c>
      <c r="Q853">
        <v>2024</v>
      </c>
      <c r="R853">
        <v>6</v>
      </c>
      <c r="S853">
        <f t="shared" si="26"/>
        <v>3</v>
      </c>
    </row>
    <row r="854" spans="3:19" x14ac:dyDescent="0.25">
      <c r="C854" s="1">
        <f t="shared" si="27"/>
        <v>852</v>
      </c>
      <c r="D854" t="s">
        <v>865</v>
      </c>
      <c r="E854" t="s">
        <v>1204</v>
      </c>
      <c r="F854" t="s">
        <v>1211</v>
      </c>
      <c r="G854">
        <v>276.92</v>
      </c>
      <c r="H854">
        <v>4</v>
      </c>
      <c r="I854">
        <v>0.14000000000000001</v>
      </c>
      <c r="J854">
        <v>25.36</v>
      </c>
      <c r="K854" t="s">
        <v>1216</v>
      </c>
      <c r="L854" t="s">
        <v>1221</v>
      </c>
      <c r="M854" t="s">
        <v>1231</v>
      </c>
      <c r="N854" t="s">
        <v>1236</v>
      </c>
      <c r="O854" s="3">
        <v>44755</v>
      </c>
      <c r="P854" s="3">
        <v>44765</v>
      </c>
      <c r="Q854">
        <v>2022</v>
      </c>
      <c r="R854">
        <v>11</v>
      </c>
      <c r="S854">
        <f t="shared" si="26"/>
        <v>10</v>
      </c>
    </row>
    <row r="855" spans="3:19" x14ac:dyDescent="0.25">
      <c r="C855" s="1">
        <f t="shared" si="27"/>
        <v>853</v>
      </c>
      <c r="D855" t="s">
        <v>866</v>
      </c>
      <c r="E855" t="s">
        <v>1203</v>
      </c>
      <c r="F855" t="s">
        <v>1206</v>
      </c>
      <c r="G855">
        <v>95.17</v>
      </c>
      <c r="H855">
        <v>8</v>
      </c>
      <c r="I855">
        <v>0.16</v>
      </c>
      <c r="J855">
        <v>11.72</v>
      </c>
      <c r="K855" t="s">
        <v>1215</v>
      </c>
      <c r="L855" t="s">
        <v>1221</v>
      </c>
      <c r="M855" t="s">
        <v>1226</v>
      </c>
      <c r="N855" t="s">
        <v>1235</v>
      </c>
      <c r="O855" s="3">
        <v>45030</v>
      </c>
      <c r="P855" s="3">
        <v>45037</v>
      </c>
      <c r="Q855">
        <v>2023</v>
      </c>
      <c r="R855">
        <v>7</v>
      </c>
      <c r="S855">
        <f t="shared" si="26"/>
        <v>7</v>
      </c>
    </row>
    <row r="856" spans="3:19" x14ac:dyDescent="0.25">
      <c r="C856" s="1">
        <f t="shared" si="27"/>
        <v>854</v>
      </c>
      <c r="D856" t="s">
        <v>867</v>
      </c>
      <c r="E856" t="s">
        <v>1203</v>
      </c>
      <c r="F856" t="s">
        <v>1211</v>
      </c>
      <c r="G856">
        <v>236.19</v>
      </c>
      <c r="H856">
        <v>6</v>
      </c>
      <c r="I856">
        <v>0.44</v>
      </c>
      <c r="J856">
        <v>7.9</v>
      </c>
      <c r="K856" t="s">
        <v>1217</v>
      </c>
      <c r="L856" t="s">
        <v>1219</v>
      </c>
      <c r="M856" t="s">
        <v>1232</v>
      </c>
      <c r="N856" t="s">
        <v>1235</v>
      </c>
      <c r="O856" s="3">
        <v>45461</v>
      </c>
      <c r="P856" s="3">
        <v>45465</v>
      </c>
      <c r="Q856">
        <v>2024</v>
      </c>
      <c r="R856">
        <v>8</v>
      </c>
      <c r="S856">
        <f t="shared" si="26"/>
        <v>4</v>
      </c>
    </row>
    <row r="857" spans="3:19" x14ac:dyDescent="0.25">
      <c r="C857" s="1">
        <f t="shared" si="27"/>
        <v>855</v>
      </c>
      <c r="D857" t="s">
        <v>868</v>
      </c>
      <c r="E857" t="s">
        <v>1204</v>
      </c>
      <c r="F857" t="s">
        <v>1211</v>
      </c>
      <c r="G857">
        <v>409.99</v>
      </c>
      <c r="H857">
        <v>2</v>
      </c>
      <c r="I857">
        <v>0.1</v>
      </c>
      <c r="J857">
        <v>91.59</v>
      </c>
      <c r="K857" t="s">
        <v>1216</v>
      </c>
      <c r="L857" t="s">
        <v>1220</v>
      </c>
      <c r="M857" t="s">
        <v>1225</v>
      </c>
      <c r="N857" t="s">
        <v>1236</v>
      </c>
      <c r="O857" s="3">
        <v>45347</v>
      </c>
      <c r="P857" s="3">
        <v>45351</v>
      </c>
      <c r="Q857">
        <v>2024</v>
      </c>
      <c r="R857">
        <v>10</v>
      </c>
      <c r="S857">
        <f t="shared" si="26"/>
        <v>4</v>
      </c>
    </row>
    <row r="858" spans="3:19" x14ac:dyDescent="0.25">
      <c r="C858" s="1">
        <f t="shared" si="27"/>
        <v>856</v>
      </c>
      <c r="D858" t="s">
        <v>869</v>
      </c>
      <c r="E858" t="s">
        <v>1202</v>
      </c>
      <c r="F858" t="s">
        <v>1209</v>
      </c>
      <c r="G858">
        <v>382.96</v>
      </c>
      <c r="H858">
        <v>2</v>
      </c>
      <c r="I858">
        <v>0</v>
      </c>
      <c r="J858">
        <v>83.5</v>
      </c>
      <c r="K858" t="s">
        <v>1215</v>
      </c>
      <c r="L858" t="s">
        <v>1219</v>
      </c>
      <c r="M858" t="s">
        <v>1231</v>
      </c>
      <c r="N858" t="s">
        <v>1236</v>
      </c>
      <c r="O858" s="3">
        <v>45259</v>
      </c>
      <c r="P858" s="3">
        <v>45260</v>
      </c>
      <c r="Q858">
        <v>2023</v>
      </c>
      <c r="R858">
        <v>11</v>
      </c>
      <c r="S858">
        <f t="shared" si="26"/>
        <v>1</v>
      </c>
    </row>
    <row r="859" spans="3:19" x14ac:dyDescent="0.25">
      <c r="C859" s="1">
        <f t="shared" si="27"/>
        <v>857</v>
      </c>
      <c r="D859" t="s">
        <v>870</v>
      </c>
      <c r="E859" t="s">
        <v>1203</v>
      </c>
      <c r="F859" t="s">
        <v>1213</v>
      </c>
      <c r="G859">
        <v>130.71</v>
      </c>
      <c r="H859">
        <v>6</v>
      </c>
      <c r="I859">
        <v>0.24</v>
      </c>
      <c r="J859">
        <v>20.239999999999998</v>
      </c>
      <c r="K859" t="s">
        <v>1217</v>
      </c>
      <c r="L859" t="s">
        <v>1219</v>
      </c>
      <c r="M859" t="s">
        <v>1229</v>
      </c>
      <c r="N859" t="s">
        <v>1234</v>
      </c>
      <c r="O859" s="3">
        <v>44833</v>
      </c>
      <c r="P859" s="3">
        <v>44839</v>
      </c>
      <c r="Q859">
        <v>2022</v>
      </c>
      <c r="R859">
        <v>10</v>
      </c>
      <c r="S859">
        <f t="shared" si="26"/>
        <v>6</v>
      </c>
    </row>
    <row r="860" spans="3:19" x14ac:dyDescent="0.25">
      <c r="C860" s="1">
        <f t="shared" si="27"/>
        <v>858</v>
      </c>
      <c r="D860" t="s">
        <v>871</v>
      </c>
      <c r="E860" t="s">
        <v>1202</v>
      </c>
      <c r="F860" t="s">
        <v>1205</v>
      </c>
      <c r="G860">
        <v>318.75</v>
      </c>
      <c r="H860">
        <v>4</v>
      </c>
      <c r="I860">
        <v>0.38</v>
      </c>
      <c r="J860">
        <v>28.52</v>
      </c>
      <c r="K860" t="s">
        <v>1217</v>
      </c>
      <c r="L860" t="s">
        <v>1218</v>
      </c>
      <c r="M860" t="s">
        <v>1222</v>
      </c>
      <c r="N860" t="s">
        <v>1234</v>
      </c>
      <c r="O860" s="3">
        <v>44911</v>
      </c>
      <c r="P860" s="3">
        <v>44913</v>
      </c>
      <c r="Q860">
        <v>2022</v>
      </c>
      <c r="R860">
        <v>4</v>
      </c>
      <c r="S860">
        <f t="shared" si="26"/>
        <v>2</v>
      </c>
    </row>
    <row r="861" spans="3:19" x14ac:dyDescent="0.25">
      <c r="C861" s="1">
        <f t="shared" si="27"/>
        <v>859</v>
      </c>
      <c r="D861" t="s">
        <v>872</v>
      </c>
      <c r="E861" t="s">
        <v>1204</v>
      </c>
      <c r="F861" t="s">
        <v>1209</v>
      </c>
      <c r="G861">
        <v>457.48</v>
      </c>
      <c r="H861">
        <v>7</v>
      </c>
      <c r="I861">
        <v>0.26</v>
      </c>
      <c r="J861">
        <v>43.16</v>
      </c>
      <c r="K861" t="s">
        <v>1216</v>
      </c>
      <c r="L861" t="s">
        <v>1220</v>
      </c>
      <c r="M861" t="s">
        <v>1222</v>
      </c>
      <c r="N861" t="s">
        <v>1234</v>
      </c>
      <c r="O861" s="3">
        <v>45248</v>
      </c>
      <c r="P861" s="3">
        <v>45250</v>
      </c>
      <c r="Q861">
        <v>2023</v>
      </c>
      <c r="R861">
        <v>10</v>
      </c>
      <c r="S861">
        <f t="shared" si="26"/>
        <v>2</v>
      </c>
    </row>
    <row r="862" spans="3:19" x14ac:dyDescent="0.25">
      <c r="C862" s="1">
        <f t="shared" si="27"/>
        <v>860</v>
      </c>
      <c r="D862" t="s">
        <v>873</v>
      </c>
      <c r="E862" t="s">
        <v>1203</v>
      </c>
      <c r="F862" t="s">
        <v>1207</v>
      </c>
      <c r="G862">
        <v>216.12</v>
      </c>
      <c r="H862">
        <v>1</v>
      </c>
      <c r="I862">
        <v>0.28000000000000003</v>
      </c>
      <c r="J862">
        <v>20.87</v>
      </c>
      <c r="K862" t="s">
        <v>1215</v>
      </c>
      <c r="L862" t="s">
        <v>1221</v>
      </c>
      <c r="M862" t="s">
        <v>1227</v>
      </c>
      <c r="N862" t="s">
        <v>1236</v>
      </c>
      <c r="O862" s="3">
        <v>45282</v>
      </c>
      <c r="P862" s="3">
        <v>45289</v>
      </c>
      <c r="Q862">
        <v>2023</v>
      </c>
      <c r="R862">
        <v>1</v>
      </c>
      <c r="S862">
        <f t="shared" si="26"/>
        <v>7</v>
      </c>
    </row>
    <row r="863" spans="3:19" x14ac:dyDescent="0.25">
      <c r="C863" s="1">
        <f t="shared" si="27"/>
        <v>861</v>
      </c>
      <c r="D863" t="s">
        <v>874</v>
      </c>
      <c r="E863" t="s">
        <v>1201</v>
      </c>
      <c r="F863" t="s">
        <v>1205</v>
      </c>
      <c r="G863">
        <v>27.1</v>
      </c>
      <c r="H863">
        <v>8</v>
      </c>
      <c r="I863">
        <v>0.36</v>
      </c>
      <c r="J863">
        <v>3.18</v>
      </c>
      <c r="K863" t="s">
        <v>1217</v>
      </c>
      <c r="L863" t="s">
        <v>1218</v>
      </c>
      <c r="M863" t="s">
        <v>1228</v>
      </c>
      <c r="N863" t="s">
        <v>1234</v>
      </c>
      <c r="O863" s="3">
        <v>45038</v>
      </c>
      <c r="P863" s="3">
        <v>45042</v>
      </c>
      <c r="Q863">
        <v>2023</v>
      </c>
      <c r="R863">
        <v>2</v>
      </c>
      <c r="S863">
        <f t="shared" si="26"/>
        <v>4</v>
      </c>
    </row>
    <row r="864" spans="3:19" x14ac:dyDescent="0.25">
      <c r="C864" s="1">
        <f t="shared" si="27"/>
        <v>862</v>
      </c>
      <c r="D864" t="s">
        <v>875</v>
      </c>
      <c r="E864" t="s">
        <v>1204</v>
      </c>
      <c r="F864" t="s">
        <v>1206</v>
      </c>
      <c r="G864">
        <v>428.43</v>
      </c>
      <c r="H864">
        <v>10</v>
      </c>
      <c r="I864">
        <v>0.32</v>
      </c>
      <c r="J864">
        <v>82.21</v>
      </c>
      <c r="K864" t="s">
        <v>1217</v>
      </c>
      <c r="L864" t="s">
        <v>1221</v>
      </c>
      <c r="M864" t="s">
        <v>1222</v>
      </c>
      <c r="N864" t="s">
        <v>1234</v>
      </c>
      <c r="O864" s="3">
        <v>45370</v>
      </c>
      <c r="P864" s="3">
        <v>45374</v>
      </c>
      <c r="Q864">
        <v>2024</v>
      </c>
      <c r="R864">
        <v>1</v>
      </c>
      <c r="S864">
        <f t="shared" si="26"/>
        <v>4</v>
      </c>
    </row>
    <row r="865" spans="3:19" x14ac:dyDescent="0.25">
      <c r="C865" s="1">
        <f t="shared" si="27"/>
        <v>863</v>
      </c>
      <c r="D865" t="s">
        <v>876</v>
      </c>
      <c r="E865" t="s">
        <v>1202</v>
      </c>
      <c r="F865" t="s">
        <v>1208</v>
      </c>
      <c r="G865">
        <v>148.34</v>
      </c>
      <c r="H865">
        <v>1</v>
      </c>
      <c r="I865">
        <v>0.42</v>
      </c>
      <c r="J865">
        <v>14.14</v>
      </c>
      <c r="K865" t="s">
        <v>1215</v>
      </c>
      <c r="L865" t="s">
        <v>1219</v>
      </c>
      <c r="M865" t="s">
        <v>1222</v>
      </c>
      <c r="N865" t="s">
        <v>1234</v>
      </c>
      <c r="O865" s="3">
        <v>44940</v>
      </c>
      <c r="P865" s="3">
        <v>44945</v>
      </c>
      <c r="Q865">
        <v>2023</v>
      </c>
      <c r="R865">
        <v>6</v>
      </c>
      <c r="S865">
        <f t="shared" si="26"/>
        <v>5</v>
      </c>
    </row>
    <row r="866" spans="3:19" x14ac:dyDescent="0.25">
      <c r="C866" s="1">
        <f t="shared" si="27"/>
        <v>864</v>
      </c>
      <c r="D866" t="s">
        <v>877</v>
      </c>
      <c r="E866" t="s">
        <v>1202</v>
      </c>
      <c r="F866" t="s">
        <v>1214</v>
      </c>
      <c r="G866">
        <v>71.58</v>
      </c>
      <c r="H866">
        <v>8</v>
      </c>
      <c r="I866">
        <v>0.03</v>
      </c>
      <c r="J866">
        <v>5.39</v>
      </c>
      <c r="K866" t="s">
        <v>1216</v>
      </c>
      <c r="L866" t="s">
        <v>1221</v>
      </c>
      <c r="M866" t="s">
        <v>1233</v>
      </c>
      <c r="N866" t="s">
        <v>1235</v>
      </c>
      <c r="O866" s="3">
        <v>45374</v>
      </c>
      <c r="P866" s="3">
        <v>45384</v>
      </c>
      <c r="Q866">
        <v>2024</v>
      </c>
      <c r="R866">
        <v>5</v>
      </c>
      <c r="S866">
        <f t="shared" si="26"/>
        <v>10</v>
      </c>
    </row>
    <row r="867" spans="3:19" x14ac:dyDescent="0.25">
      <c r="C867" s="1">
        <f t="shared" si="27"/>
        <v>865</v>
      </c>
      <c r="D867" t="s">
        <v>878</v>
      </c>
      <c r="E867" t="s">
        <v>1203</v>
      </c>
      <c r="F867" t="s">
        <v>1207</v>
      </c>
      <c r="G867">
        <v>432.97</v>
      </c>
      <c r="H867">
        <v>3</v>
      </c>
      <c r="I867">
        <v>0.06</v>
      </c>
      <c r="J867">
        <v>98.85</v>
      </c>
      <c r="K867" t="s">
        <v>1216</v>
      </c>
      <c r="L867" t="s">
        <v>1219</v>
      </c>
      <c r="M867" t="s">
        <v>1233</v>
      </c>
      <c r="N867" t="s">
        <v>1235</v>
      </c>
      <c r="O867" s="3">
        <v>44968</v>
      </c>
      <c r="P867" s="3">
        <v>44976</v>
      </c>
      <c r="Q867">
        <v>2023</v>
      </c>
      <c r="R867">
        <v>4</v>
      </c>
      <c r="S867">
        <f t="shared" si="26"/>
        <v>8</v>
      </c>
    </row>
    <row r="868" spans="3:19" x14ac:dyDescent="0.25">
      <c r="C868" s="1">
        <f t="shared" si="27"/>
        <v>866</v>
      </c>
      <c r="D868" t="s">
        <v>879</v>
      </c>
      <c r="E868" t="s">
        <v>1204</v>
      </c>
      <c r="F868" t="s">
        <v>1213</v>
      </c>
      <c r="G868">
        <v>208.49</v>
      </c>
      <c r="H868">
        <v>7</v>
      </c>
      <c r="I868">
        <v>0.41</v>
      </c>
      <c r="J868">
        <v>19.79</v>
      </c>
      <c r="K868" t="s">
        <v>1216</v>
      </c>
      <c r="L868" t="s">
        <v>1221</v>
      </c>
      <c r="M868" t="s">
        <v>1233</v>
      </c>
      <c r="N868" t="s">
        <v>1235</v>
      </c>
      <c r="O868" s="3">
        <v>44983</v>
      </c>
      <c r="P868" s="3">
        <v>44993</v>
      </c>
      <c r="Q868">
        <v>2023</v>
      </c>
      <c r="R868">
        <v>2</v>
      </c>
      <c r="S868">
        <f t="shared" si="26"/>
        <v>10</v>
      </c>
    </row>
    <row r="869" spans="3:19" x14ac:dyDescent="0.25">
      <c r="C869" s="1">
        <f t="shared" si="27"/>
        <v>867</v>
      </c>
      <c r="D869" t="s">
        <v>880</v>
      </c>
      <c r="E869" t="s">
        <v>1202</v>
      </c>
      <c r="F869" t="s">
        <v>1212</v>
      </c>
      <c r="G869">
        <v>219.95</v>
      </c>
      <c r="H869">
        <v>5</v>
      </c>
      <c r="I869">
        <v>0.18</v>
      </c>
      <c r="J869">
        <v>39.619999999999997</v>
      </c>
      <c r="K869" t="s">
        <v>1216</v>
      </c>
      <c r="L869" t="s">
        <v>1220</v>
      </c>
      <c r="M869" t="s">
        <v>1224</v>
      </c>
      <c r="N869" t="s">
        <v>1235</v>
      </c>
      <c r="O869" s="3">
        <v>44587</v>
      </c>
      <c r="P869" s="3">
        <v>44589</v>
      </c>
      <c r="Q869">
        <v>2022</v>
      </c>
      <c r="R869">
        <v>2</v>
      </c>
      <c r="S869">
        <f t="shared" si="26"/>
        <v>2</v>
      </c>
    </row>
    <row r="870" spans="3:19" x14ac:dyDescent="0.25">
      <c r="C870" s="1">
        <f t="shared" si="27"/>
        <v>868</v>
      </c>
      <c r="D870" t="s">
        <v>881</v>
      </c>
      <c r="E870" t="s">
        <v>1204</v>
      </c>
      <c r="F870" t="s">
        <v>1211</v>
      </c>
      <c r="G870">
        <v>171.34</v>
      </c>
      <c r="H870">
        <v>6</v>
      </c>
      <c r="I870">
        <v>0.13</v>
      </c>
      <c r="J870">
        <v>38.67</v>
      </c>
      <c r="K870" t="s">
        <v>1217</v>
      </c>
      <c r="L870" t="s">
        <v>1219</v>
      </c>
      <c r="M870" t="s">
        <v>1232</v>
      </c>
      <c r="N870" t="s">
        <v>1235</v>
      </c>
      <c r="O870" s="3">
        <v>45143</v>
      </c>
      <c r="P870" s="3">
        <v>45152</v>
      </c>
      <c r="Q870">
        <v>2023</v>
      </c>
      <c r="R870">
        <v>5</v>
      </c>
      <c r="S870">
        <f t="shared" si="26"/>
        <v>9</v>
      </c>
    </row>
    <row r="871" spans="3:19" x14ac:dyDescent="0.25">
      <c r="C871" s="1">
        <f t="shared" si="27"/>
        <v>869</v>
      </c>
      <c r="D871" t="s">
        <v>882</v>
      </c>
      <c r="E871" t="s">
        <v>1204</v>
      </c>
      <c r="F871" t="s">
        <v>1205</v>
      </c>
      <c r="G871">
        <v>212.83</v>
      </c>
      <c r="H871">
        <v>7</v>
      </c>
      <c r="I871">
        <v>0.46</v>
      </c>
      <c r="J871">
        <v>18.04</v>
      </c>
      <c r="K871" t="s">
        <v>1215</v>
      </c>
      <c r="L871" t="s">
        <v>1221</v>
      </c>
      <c r="M871" t="s">
        <v>1224</v>
      </c>
      <c r="N871" t="s">
        <v>1235</v>
      </c>
      <c r="O871" s="3">
        <v>44903</v>
      </c>
      <c r="P871" s="3">
        <v>44913</v>
      </c>
      <c r="Q871">
        <v>2022</v>
      </c>
      <c r="R871">
        <v>2</v>
      </c>
      <c r="S871">
        <f t="shared" si="26"/>
        <v>10</v>
      </c>
    </row>
    <row r="872" spans="3:19" x14ac:dyDescent="0.25">
      <c r="C872" s="1">
        <f t="shared" si="27"/>
        <v>870</v>
      </c>
      <c r="D872" t="s">
        <v>883</v>
      </c>
      <c r="E872" t="s">
        <v>1203</v>
      </c>
      <c r="F872" t="s">
        <v>1209</v>
      </c>
      <c r="G872">
        <v>127.62</v>
      </c>
      <c r="H872">
        <v>5</v>
      </c>
      <c r="I872">
        <v>0.32</v>
      </c>
      <c r="J872">
        <v>13.16</v>
      </c>
      <c r="K872" t="s">
        <v>1216</v>
      </c>
      <c r="L872" t="s">
        <v>1219</v>
      </c>
      <c r="M872" t="s">
        <v>1222</v>
      </c>
      <c r="N872" t="s">
        <v>1234</v>
      </c>
      <c r="O872" s="3">
        <v>45617</v>
      </c>
      <c r="P872" s="3">
        <v>45618</v>
      </c>
      <c r="Q872">
        <v>2024</v>
      </c>
      <c r="R872">
        <v>12</v>
      </c>
      <c r="S872">
        <f t="shared" si="26"/>
        <v>1</v>
      </c>
    </row>
    <row r="873" spans="3:19" x14ac:dyDescent="0.25">
      <c r="C873" s="1">
        <f t="shared" si="27"/>
        <v>871</v>
      </c>
      <c r="D873" t="s">
        <v>884</v>
      </c>
      <c r="E873" t="s">
        <v>1203</v>
      </c>
      <c r="F873" t="s">
        <v>1205</v>
      </c>
      <c r="G873">
        <v>225.77</v>
      </c>
      <c r="H873">
        <v>3</v>
      </c>
      <c r="I873">
        <v>0.46</v>
      </c>
      <c r="J873">
        <v>35.76</v>
      </c>
      <c r="K873" t="s">
        <v>1216</v>
      </c>
      <c r="L873" t="s">
        <v>1221</v>
      </c>
      <c r="M873" t="s">
        <v>1226</v>
      </c>
      <c r="N873" t="s">
        <v>1235</v>
      </c>
      <c r="O873" s="3">
        <v>45494</v>
      </c>
      <c r="P873" s="3">
        <v>45495</v>
      </c>
      <c r="Q873">
        <v>2024</v>
      </c>
      <c r="R873">
        <v>3</v>
      </c>
      <c r="S873">
        <f t="shared" si="26"/>
        <v>1</v>
      </c>
    </row>
    <row r="874" spans="3:19" x14ac:dyDescent="0.25">
      <c r="C874" s="1">
        <f t="shared" si="27"/>
        <v>872</v>
      </c>
      <c r="D874" t="s">
        <v>885</v>
      </c>
      <c r="E874" t="s">
        <v>1201</v>
      </c>
      <c r="F874" t="s">
        <v>1206</v>
      </c>
      <c r="G874">
        <v>251.11</v>
      </c>
      <c r="H874">
        <v>9</v>
      </c>
      <c r="I874">
        <v>0.01</v>
      </c>
      <c r="J874">
        <v>16.72</v>
      </c>
      <c r="K874" t="s">
        <v>1217</v>
      </c>
      <c r="L874" t="s">
        <v>1218</v>
      </c>
      <c r="M874" t="s">
        <v>1229</v>
      </c>
      <c r="N874" t="s">
        <v>1234</v>
      </c>
      <c r="O874" s="3">
        <v>45401</v>
      </c>
      <c r="P874" s="3">
        <v>45404</v>
      </c>
      <c r="Q874">
        <v>2024</v>
      </c>
      <c r="R874">
        <v>11</v>
      </c>
      <c r="S874">
        <f t="shared" si="26"/>
        <v>3</v>
      </c>
    </row>
    <row r="875" spans="3:19" x14ac:dyDescent="0.25">
      <c r="C875" s="1">
        <f t="shared" si="27"/>
        <v>873</v>
      </c>
      <c r="D875" t="s">
        <v>886</v>
      </c>
      <c r="E875" t="s">
        <v>1203</v>
      </c>
      <c r="F875" t="s">
        <v>1210</v>
      </c>
      <c r="G875">
        <v>423.52</v>
      </c>
      <c r="H875">
        <v>5</v>
      </c>
      <c r="I875">
        <v>0.39</v>
      </c>
      <c r="J875">
        <v>71.64</v>
      </c>
      <c r="K875" t="s">
        <v>1215</v>
      </c>
      <c r="L875" t="s">
        <v>1219</v>
      </c>
      <c r="M875" t="s">
        <v>1223</v>
      </c>
      <c r="N875" t="s">
        <v>1234</v>
      </c>
      <c r="O875" s="3">
        <v>44925</v>
      </c>
      <c r="P875" s="3">
        <v>44931</v>
      </c>
      <c r="Q875">
        <v>2022</v>
      </c>
      <c r="R875">
        <v>4</v>
      </c>
      <c r="S875">
        <f t="shared" si="26"/>
        <v>6</v>
      </c>
    </row>
    <row r="876" spans="3:19" x14ac:dyDescent="0.25">
      <c r="C876" s="1">
        <f t="shared" si="27"/>
        <v>874</v>
      </c>
      <c r="D876" t="s">
        <v>887</v>
      </c>
      <c r="E876" t="s">
        <v>1201</v>
      </c>
      <c r="F876" t="s">
        <v>1214</v>
      </c>
      <c r="G876">
        <v>33.119999999999997</v>
      </c>
      <c r="H876">
        <v>5</v>
      </c>
      <c r="I876">
        <v>0.31</v>
      </c>
      <c r="J876">
        <v>6.77</v>
      </c>
      <c r="K876" t="s">
        <v>1216</v>
      </c>
      <c r="L876" t="s">
        <v>1221</v>
      </c>
      <c r="M876" t="s">
        <v>1232</v>
      </c>
      <c r="N876" t="s">
        <v>1235</v>
      </c>
      <c r="O876" s="3">
        <v>45399</v>
      </c>
      <c r="P876" s="3">
        <v>45403</v>
      </c>
      <c r="Q876">
        <v>2024</v>
      </c>
      <c r="R876">
        <v>10</v>
      </c>
      <c r="S876">
        <f t="shared" si="26"/>
        <v>4</v>
      </c>
    </row>
    <row r="877" spans="3:19" x14ac:dyDescent="0.25">
      <c r="C877" s="1">
        <f t="shared" si="27"/>
        <v>875</v>
      </c>
      <c r="D877" t="s">
        <v>888</v>
      </c>
      <c r="E877" t="s">
        <v>1202</v>
      </c>
      <c r="F877" t="s">
        <v>1208</v>
      </c>
      <c r="G877">
        <v>403.99</v>
      </c>
      <c r="H877">
        <v>2</v>
      </c>
      <c r="I877">
        <v>0.02</v>
      </c>
      <c r="J877">
        <v>37</v>
      </c>
      <c r="K877" t="s">
        <v>1217</v>
      </c>
      <c r="L877" t="s">
        <v>1219</v>
      </c>
      <c r="M877" t="s">
        <v>1222</v>
      </c>
      <c r="N877" t="s">
        <v>1234</v>
      </c>
      <c r="O877" s="3">
        <v>45634</v>
      </c>
      <c r="P877" s="3">
        <v>45637</v>
      </c>
      <c r="Q877">
        <v>2024</v>
      </c>
      <c r="R877">
        <v>11</v>
      </c>
      <c r="S877">
        <f t="shared" si="26"/>
        <v>3</v>
      </c>
    </row>
    <row r="878" spans="3:19" x14ac:dyDescent="0.25">
      <c r="C878" s="1">
        <f t="shared" si="27"/>
        <v>876</v>
      </c>
      <c r="D878" t="s">
        <v>889</v>
      </c>
      <c r="E878" t="s">
        <v>1201</v>
      </c>
      <c r="F878" t="s">
        <v>1210</v>
      </c>
      <c r="G878">
        <v>476.95</v>
      </c>
      <c r="H878">
        <v>4</v>
      </c>
      <c r="I878">
        <v>0.19</v>
      </c>
      <c r="J878">
        <v>30.59</v>
      </c>
      <c r="K878" t="s">
        <v>1217</v>
      </c>
      <c r="L878" t="s">
        <v>1221</v>
      </c>
      <c r="M878" t="s">
        <v>1227</v>
      </c>
      <c r="N878" t="s">
        <v>1236</v>
      </c>
      <c r="O878" s="3">
        <v>45493</v>
      </c>
      <c r="P878" s="3">
        <v>45497</v>
      </c>
      <c r="Q878">
        <v>2024</v>
      </c>
      <c r="R878">
        <v>8</v>
      </c>
      <c r="S878">
        <f t="shared" si="26"/>
        <v>4</v>
      </c>
    </row>
    <row r="879" spans="3:19" x14ac:dyDescent="0.25">
      <c r="C879" s="1">
        <f t="shared" si="27"/>
        <v>877</v>
      </c>
      <c r="D879" t="s">
        <v>890</v>
      </c>
      <c r="E879" t="s">
        <v>1201</v>
      </c>
      <c r="F879" t="s">
        <v>1214</v>
      </c>
      <c r="G879">
        <v>392.9</v>
      </c>
      <c r="H879">
        <v>4</v>
      </c>
      <c r="I879">
        <v>0.49</v>
      </c>
      <c r="J879">
        <v>16.93</v>
      </c>
      <c r="K879" t="s">
        <v>1217</v>
      </c>
      <c r="L879" t="s">
        <v>1221</v>
      </c>
      <c r="M879" t="s">
        <v>1233</v>
      </c>
      <c r="N879" t="s">
        <v>1235</v>
      </c>
      <c r="O879" s="3">
        <v>44874</v>
      </c>
      <c r="P879" s="3">
        <v>44879</v>
      </c>
      <c r="Q879">
        <v>2022</v>
      </c>
      <c r="R879">
        <v>4</v>
      </c>
      <c r="S879">
        <f t="shared" si="26"/>
        <v>5</v>
      </c>
    </row>
    <row r="880" spans="3:19" x14ac:dyDescent="0.25">
      <c r="C880" s="1">
        <f t="shared" si="27"/>
        <v>878</v>
      </c>
      <c r="D880" t="s">
        <v>891</v>
      </c>
      <c r="E880" t="s">
        <v>1203</v>
      </c>
      <c r="F880" t="s">
        <v>1211</v>
      </c>
      <c r="G880">
        <v>388.41</v>
      </c>
      <c r="H880">
        <v>5</v>
      </c>
      <c r="I880">
        <v>0.17</v>
      </c>
      <c r="J880">
        <v>37.549999999999997</v>
      </c>
      <c r="K880" t="s">
        <v>1216</v>
      </c>
      <c r="L880" t="s">
        <v>1221</v>
      </c>
      <c r="M880" t="s">
        <v>1223</v>
      </c>
      <c r="N880" t="s">
        <v>1234</v>
      </c>
      <c r="O880" s="3">
        <v>44903</v>
      </c>
      <c r="P880" s="3">
        <v>44911</v>
      </c>
      <c r="Q880">
        <v>2022</v>
      </c>
      <c r="R880">
        <v>12</v>
      </c>
      <c r="S880">
        <f t="shared" si="26"/>
        <v>8</v>
      </c>
    </row>
    <row r="881" spans="3:19" x14ac:dyDescent="0.25">
      <c r="C881" s="1">
        <f t="shared" si="27"/>
        <v>879</v>
      </c>
      <c r="D881" t="s">
        <v>892</v>
      </c>
      <c r="E881" t="s">
        <v>1202</v>
      </c>
      <c r="F881" t="s">
        <v>1214</v>
      </c>
      <c r="G881">
        <v>485.65</v>
      </c>
      <c r="H881">
        <v>9</v>
      </c>
      <c r="I881">
        <v>0.22</v>
      </c>
      <c r="J881">
        <v>94.87</v>
      </c>
      <c r="K881" t="s">
        <v>1215</v>
      </c>
      <c r="L881" t="s">
        <v>1218</v>
      </c>
      <c r="M881" t="s">
        <v>1228</v>
      </c>
      <c r="N881" t="s">
        <v>1234</v>
      </c>
      <c r="O881" s="3">
        <v>45074</v>
      </c>
      <c r="P881" s="3">
        <v>45078</v>
      </c>
      <c r="Q881">
        <v>2023</v>
      </c>
      <c r="R881">
        <v>6</v>
      </c>
      <c r="S881">
        <f t="shared" si="26"/>
        <v>4</v>
      </c>
    </row>
    <row r="882" spans="3:19" x14ac:dyDescent="0.25">
      <c r="C882" s="1">
        <f t="shared" si="27"/>
        <v>880</v>
      </c>
      <c r="D882" t="s">
        <v>893</v>
      </c>
      <c r="E882" t="s">
        <v>1201</v>
      </c>
      <c r="F882" t="s">
        <v>1208</v>
      </c>
      <c r="G882">
        <v>406.24</v>
      </c>
      <c r="H882">
        <v>7</v>
      </c>
      <c r="I882">
        <v>0.17</v>
      </c>
      <c r="J882">
        <v>98.82</v>
      </c>
      <c r="K882" t="s">
        <v>1216</v>
      </c>
      <c r="L882" t="s">
        <v>1218</v>
      </c>
      <c r="M882" t="s">
        <v>1229</v>
      </c>
      <c r="N882" t="s">
        <v>1234</v>
      </c>
      <c r="O882" s="3">
        <v>44700</v>
      </c>
      <c r="P882" s="3">
        <v>44703</v>
      </c>
      <c r="Q882">
        <v>2022</v>
      </c>
      <c r="R882">
        <v>5</v>
      </c>
      <c r="S882">
        <f t="shared" si="26"/>
        <v>3</v>
      </c>
    </row>
    <row r="883" spans="3:19" x14ac:dyDescent="0.25">
      <c r="C883" s="1">
        <f t="shared" si="27"/>
        <v>881</v>
      </c>
      <c r="D883" t="s">
        <v>894</v>
      </c>
      <c r="E883" t="s">
        <v>1202</v>
      </c>
      <c r="F883" t="s">
        <v>1208</v>
      </c>
      <c r="G883">
        <v>83.78</v>
      </c>
      <c r="H883">
        <v>3</v>
      </c>
      <c r="I883">
        <v>0.44</v>
      </c>
      <c r="J883">
        <v>9.61</v>
      </c>
      <c r="K883" t="s">
        <v>1216</v>
      </c>
      <c r="L883" t="s">
        <v>1218</v>
      </c>
      <c r="M883" t="s">
        <v>1224</v>
      </c>
      <c r="N883" t="s">
        <v>1235</v>
      </c>
      <c r="O883" s="3">
        <v>45250</v>
      </c>
      <c r="P883" s="3">
        <v>45258</v>
      </c>
      <c r="Q883">
        <v>2023</v>
      </c>
      <c r="R883">
        <v>10</v>
      </c>
      <c r="S883">
        <f t="shared" si="26"/>
        <v>8</v>
      </c>
    </row>
    <row r="884" spans="3:19" x14ac:dyDescent="0.25">
      <c r="C884" s="1">
        <f t="shared" si="27"/>
        <v>882</v>
      </c>
      <c r="D884" t="s">
        <v>895</v>
      </c>
      <c r="E884" t="s">
        <v>1202</v>
      </c>
      <c r="F884" t="s">
        <v>1207</v>
      </c>
      <c r="G884">
        <v>42.02</v>
      </c>
      <c r="H884">
        <v>10</v>
      </c>
      <c r="I884">
        <v>0.15</v>
      </c>
      <c r="J884">
        <v>3.6</v>
      </c>
      <c r="K884" t="s">
        <v>1215</v>
      </c>
      <c r="L884" t="s">
        <v>1220</v>
      </c>
      <c r="M884" t="s">
        <v>1233</v>
      </c>
      <c r="N884" t="s">
        <v>1235</v>
      </c>
      <c r="O884" s="3">
        <v>44716</v>
      </c>
      <c r="P884" s="3">
        <v>44718</v>
      </c>
      <c r="Q884">
        <v>2022</v>
      </c>
      <c r="R884">
        <v>9</v>
      </c>
      <c r="S884">
        <f t="shared" si="26"/>
        <v>2</v>
      </c>
    </row>
    <row r="885" spans="3:19" x14ac:dyDescent="0.25">
      <c r="C885" s="1">
        <f t="shared" si="27"/>
        <v>883</v>
      </c>
      <c r="D885" t="s">
        <v>896</v>
      </c>
      <c r="E885" t="s">
        <v>1203</v>
      </c>
      <c r="F885" t="s">
        <v>1213</v>
      </c>
      <c r="G885">
        <v>393.94</v>
      </c>
      <c r="H885">
        <v>6</v>
      </c>
      <c r="I885">
        <v>0.31</v>
      </c>
      <c r="J885">
        <v>26.77</v>
      </c>
      <c r="K885" t="s">
        <v>1217</v>
      </c>
      <c r="L885" t="s">
        <v>1220</v>
      </c>
      <c r="M885" t="s">
        <v>1224</v>
      </c>
      <c r="N885" t="s">
        <v>1235</v>
      </c>
      <c r="O885" s="3">
        <v>44916</v>
      </c>
      <c r="P885" s="3">
        <v>44918</v>
      </c>
      <c r="Q885">
        <v>2022</v>
      </c>
      <c r="R885">
        <v>1</v>
      </c>
      <c r="S885">
        <f t="shared" si="26"/>
        <v>2</v>
      </c>
    </row>
    <row r="886" spans="3:19" x14ac:dyDescent="0.25">
      <c r="C886" s="1">
        <f t="shared" si="27"/>
        <v>884</v>
      </c>
      <c r="D886" t="s">
        <v>897</v>
      </c>
      <c r="E886" t="s">
        <v>1201</v>
      </c>
      <c r="F886" t="s">
        <v>1205</v>
      </c>
      <c r="G886">
        <v>473.25</v>
      </c>
      <c r="H886">
        <v>2</v>
      </c>
      <c r="I886">
        <v>0.02</v>
      </c>
      <c r="J886">
        <v>110.73</v>
      </c>
      <c r="K886" t="s">
        <v>1217</v>
      </c>
      <c r="L886" t="s">
        <v>1218</v>
      </c>
      <c r="M886" t="s">
        <v>1233</v>
      </c>
      <c r="N886" t="s">
        <v>1235</v>
      </c>
      <c r="O886" s="3">
        <v>45207</v>
      </c>
      <c r="P886" s="3">
        <v>45211</v>
      </c>
      <c r="Q886">
        <v>2023</v>
      </c>
      <c r="R886">
        <v>9</v>
      </c>
      <c r="S886">
        <f t="shared" si="26"/>
        <v>4</v>
      </c>
    </row>
    <row r="887" spans="3:19" x14ac:dyDescent="0.25">
      <c r="C887" s="1">
        <f t="shared" si="27"/>
        <v>885</v>
      </c>
      <c r="D887" t="s">
        <v>898</v>
      </c>
      <c r="E887" t="s">
        <v>1204</v>
      </c>
      <c r="F887" t="s">
        <v>1210</v>
      </c>
      <c r="G887">
        <v>278.66000000000003</v>
      </c>
      <c r="H887">
        <v>5</v>
      </c>
      <c r="I887">
        <v>0.31</v>
      </c>
      <c r="J887">
        <v>29.98</v>
      </c>
      <c r="K887" t="s">
        <v>1216</v>
      </c>
      <c r="L887" t="s">
        <v>1219</v>
      </c>
      <c r="M887" t="s">
        <v>1228</v>
      </c>
      <c r="N887" t="s">
        <v>1234</v>
      </c>
      <c r="O887" s="3">
        <v>45502</v>
      </c>
      <c r="P887" s="3">
        <v>45507</v>
      </c>
      <c r="Q887">
        <v>2024</v>
      </c>
      <c r="R887">
        <v>8</v>
      </c>
      <c r="S887">
        <f t="shared" si="26"/>
        <v>5</v>
      </c>
    </row>
    <row r="888" spans="3:19" x14ac:dyDescent="0.25">
      <c r="C888" s="1">
        <f t="shared" si="27"/>
        <v>886</v>
      </c>
      <c r="D888" t="s">
        <v>899</v>
      </c>
      <c r="E888" t="s">
        <v>1202</v>
      </c>
      <c r="F888" t="s">
        <v>1207</v>
      </c>
      <c r="G888">
        <v>50.67</v>
      </c>
      <c r="H888">
        <v>2</v>
      </c>
      <c r="I888">
        <v>0.46</v>
      </c>
      <c r="J888">
        <v>8.01</v>
      </c>
      <c r="K888" t="s">
        <v>1215</v>
      </c>
      <c r="L888" t="s">
        <v>1220</v>
      </c>
      <c r="M888" t="s">
        <v>1229</v>
      </c>
      <c r="N888" t="s">
        <v>1234</v>
      </c>
      <c r="O888" s="3">
        <v>44821</v>
      </c>
      <c r="P888" s="3">
        <v>44826</v>
      </c>
      <c r="Q888">
        <v>2022</v>
      </c>
      <c r="R888">
        <v>8</v>
      </c>
      <c r="S888">
        <f t="shared" si="26"/>
        <v>5</v>
      </c>
    </row>
    <row r="889" spans="3:19" x14ac:dyDescent="0.25">
      <c r="C889" s="1">
        <f t="shared" si="27"/>
        <v>887</v>
      </c>
      <c r="D889" t="s">
        <v>900</v>
      </c>
      <c r="E889" t="s">
        <v>1202</v>
      </c>
      <c r="F889" t="s">
        <v>1205</v>
      </c>
      <c r="G889">
        <v>131.21</v>
      </c>
      <c r="H889">
        <v>10</v>
      </c>
      <c r="I889">
        <v>0.24</v>
      </c>
      <c r="J889">
        <v>9.25</v>
      </c>
      <c r="K889" t="s">
        <v>1216</v>
      </c>
      <c r="L889" t="s">
        <v>1220</v>
      </c>
      <c r="M889" t="s">
        <v>1229</v>
      </c>
      <c r="N889" t="s">
        <v>1234</v>
      </c>
      <c r="O889" s="3">
        <v>45540</v>
      </c>
      <c r="P889" s="3">
        <v>45544</v>
      </c>
      <c r="Q889">
        <v>2024</v>
      </c>
      <c r="R889">
        <v>5</v>
      </c>
      <c r="S889">
        <f t="shared" si="26"/>
        <v>4</v>
      </c>
    </row>
    <row r="890" spans="3:19" x14ac:dyDescent="0.25">
      <c r="C890" s="1">
        <f t="shared" si="27"/>
        <v>888</v>
      </c>
      <c r="D890" t="s">
        <v>901</v>
      </c>
      <c r="E890" t="s">
        <v>1203</v>
      </c>
      <c r="F890" t="s">
        <v>1210</v>
      </c>
      <c r="G890">
        <v>419.35</v>
      </c>
      <c r="H890">
        <v>3</v>
      </c>
      <c r="I890">
        <v>0.44</v>
      </c>
      <c r="J890">
        <v>66.7</v>
      </c>
      <c r="K890" t="s">
        <v>1215</v>
      </c>
      <c r="L890" t="s">
        <v>1221</v>
      </c>
      <c r="M890" t="s">
        <v>1227</v>
      </c>
      <c r="N890" t="s">
        <v>1236</v>
      </c>
      <c r="O890" s="3">
        <v>45487</v>
      </c>
      <c r="P890" s="3">
        <v>45495</v>
      </c>
      <c r="Q890">
        <v>2024</v>
      </c>
      <c r="R890">
        <v>6</v>
      </c>
      <c r="S890">
        <f t="shared" si="26"/>
        <v>8</v>
      </c>
    </row>
    <row r="891" spans="3:19" x14ac:dyDescent="0.25">
      <c r="C891" s="1">
        <f t="shared" si="27"/>
        <v>889</v>
      </c>
      <c r="D891" t="s">
        <v>902</v>
      </c>
      <c r="E891" t="s">
        <v>1203</v>
      </c>
      <c r="F891" t="s">
        <v>1212</v>
      </c>
      <c r="G891">
        <v>133.81</v>
      </c>
      <c r="H891">
        <v>2</v>
      </c>
      <c r="I891">
        <v>0.34</v>
      </c>
      <c r="J891">
        <v>13.48</v>
      </c>
      <c r="K891" t="s">
        <v>1216</v>
      </c>
      <c r="L891" t="s">
        <v>1218</v>
      </c>
      <c r="M891" t="s">
        <v>1225</v>
      </c>
      <c r="N891" t="s">
        <v>1236</v>
      </c>
      <c r="O891" s="3">
        <v>45444</v>
      </c>
      <c r="P891" s="3">
        <v>45449</v>
      </c>
      <c r="Q891">
        <v>2024</v>
      </c>
      <c r="R891">
        <v>6</v>
      </c>
      <c r="S891">
        <f t="shared" si="26"/>
        <v>5</v>
      </c>
    </row>
    <row r="892" spans="3:19" x14ac:dyDescent="0.25">
      <c r="C892" s="1">
        <f t="shared" si="27"/>
        <v>890</v>
      </c>
      <c r="D892" t="s">
        <v>903</v>
      </c>
      <c r="E892" t="s">
        <v>1203</v>
      </c>
      <c r="F892" t="s">
        <v>1206</v>
      </c>
      <c r="G892">
        <v>133.08000000000001</v>
      </c>
      <c r="H892">
        <v>6</v>
      </c>
      <c r="I892">
        <v>0.15</v>
      </c>
      <c r="J892">
        <v>18.66</v>
      </c>
      <c r="K892" t="s">
        <v>1215</v>
      </c>
      <c r="L892" t="s">
        <v>1218</v>
      </c>
      <c r="M892" t="s">
        <v>1225</v>
      </c>
      <c r="N892" t="s">
        <v>1236</v>
      </c>
      <c r="O892" s="3">
        <v>45026</v>
      </c>
      <c r="P892" s="3">
        <v>45033</v>
      </c>
      <c r="Q892">
        <v>2023</v>
      </c>
      <c r="R892">
        <v>11</v>
      </c>
      <c r="S892">
        <f t="shared" si="26"/>
        <v>7</v>
      </c>
    </row>
    <row r="893" spans="3:19" x14ac:dyDescent="0.25">
      <c r="C893" s="1">
        <f t="shared" si="27"/>
        <v>891</v>
      </c>
      <c r="D893" t="s">
        <v>904</v>
      </c>
      <c r="E893" t="s">
        <v>1203</v>
      </c>
      <c r="F893" t="s">
        <v>1213</v>
      </c>
      <c r="G893">
        <v>130.51</v>
      </c>
      <c r="H893">
        <v>10</v>
      </c>
      <c r="I893">
        <v>0.06</v>
      </c>
      <c r="J893">
        <v>31.9</v>
      </c>
      <c r="K893" t="s">
        <v>1217</v>
      </c>
      <c r="L893" t="s">
        <v>1220</v>
      </c>
      <c r="M893" t="s">
        <v>1224</v>
      </c>
      <c r="N893" t="s">
        <v>1235</v>
      </c>
      <c r="O893" s="3">
        <v>45531</v>
      </c>
      <c r="P893" s="3">
        <v>45538</v>
      </c>
      <c r="Q893">
        <v>2024</v>
      </c>
      <c r="R893">
        <v>3</v>
      </c>
      <c r="S893">
        <f t="shared" si="26"/>
        <v>7</v>
      </c>
    </row>
    <row r="894" spans="3:19" x14ac:dyDescent="0.25">
      <c r="C894" s="1">
        <f t="shared" si="27"/>
        <v>892</v>
      </c>
      <c r="D894" t="s">
        <v>905</v>
      </c>
      <c r="E894" t="s">
        <v>1204</v>
      </c>
      <c r="F894" t="s">
        <v>1209</v>
      </c>
      <c r="G894">
        <v>257.10000000000002</v>
      </c>
      <c r="H894">
        <v>6</v>
      </c>
      <c r="I894">
        <v>0.19</v>
      </c>
      <c r="J894">
        <v>11.9</v>
      </c>
      <c r="K894" t="s">
        <v>1216</v>
      </c>
      <c r="L894" t="s">
        <v>1219</v>
      </c>
      <c r="M894" t="s">
        <v>1233</v>
      </c>
      <c r="N894" t="s">
        <v>1235</v>
      </c>
      <c r="O894" s="3">
        <v>45635</v>
      </c>
      <c r="P894" s="3">
        <v>45640</v>
      </c>
      <c r="Q894">
        <v>2024</v>
      </c>
      <c r="R894">
        <v>8</v>
      </c>
      <c r="S894">
        <f t="shared" si="26"/>
        <v>5</v>
      </c>
    </row>
    <row r="895" spans="3:19" x14ac:dyDescent="0.25">
      <c r="C895" s="1">
        <f t="shared" si="27"/>
        <v>893</v>
      </c>
      <c r="D895" t="s">
        <v>906</v>
      </c>
      <c r="E895" t="s">
        <v>1203</v>
      </c>
      <c r="F895" t="s">
        <v>1208</v>
      </c>
      <c r="G895">
        <v>201.12</v>
      </c>
      <c r="H895">
        <v>5</v>
      </c>
      <c r="I895">
        <v>0.38</v>
      </c>
      <c r="J895">
        <v>9.82</v>
      </c>
      <c r="K895" t="s">
        <v>1216</v>
      </c>
      <c r="L895" t="s">
        <v>1221</v>
      </c>
      <c r="M895" t="s">
        <v>1231</v>
      </c>
      <c r="N895" t="s">
        <v>1236</v>
      </c>
      <c r="O895" s="3">
        <v>45016</v>
      </c>
      <c r="P895" s="3">
        <v>45025</v>
      </c>
      <c r="Q895">
        <v>2023</v>
      </c>
      <c r="R895">
        <v>9</v>
      </c>
      <c r="S895">
        <f t="shared" si="26"/>
        <v>9</v>
      </c>
    </row>
    <row r="896" spans="3:19" x14ac:dyDescent="0.25">
      <c r="C896" s="1">
        <f t="shared" si="27"/>
        <v>894</v>
      </c>
      <c r="D896" t="s">
        <v>907</v>
      </c>
      <c r="E896" t="s">
        <v>1201</v>
      </c>
      <c r="F896" t="s">
        <v>1207</v>
      </c>
      <c r="G896">
        <v>421.72</v>
      </c>
      <c r="H896">
        <v>6</v>
      </c>
      <c r="I896">
        <v>0.28000000000000003</v>
      </c>
      <c r="J896">
        <v>35.270000000000003</v>
      </c>
      <c r="K896" t="s">
        <v>1216</v>
      </c>
      <c r="L896" t="s">
        <v>1219</v>
      </c>
      <c r="M896" t="s">
        <v>1233</v>
      </c>
      <c r="N896" t="s">
        <v>1235</v>
      </c>
      <c r="O896" s="3">
        <v>45090</v>
      </c>
      <c r="P896" s="3">
        <v>45091</v>
      </c>
      <c r="Q896">
        <v>2023</v>
      </c>
      <c r="R896">
        <v>2</v>
      </c>
      <c r="S896">
        <f t="shared" si="26"/>
        <v>1</v>
      </c>
    </row>
    <row r="897" spans="3:19" x14ac:dyDescent="0.25">
      <c r="C897" s="1">
        <f t="shared" si="27"/>
        <v>895</v>
      </c>
      <c r="D897" t="s">
        <v>908</v>
      </c>
      <c r="E897" t="s">
        <v>1204</v>
      </c>
      <c r="F897" t="s">
        <v>1207</v>
      </c>
      <c r="G897">
        <v>270.39</v>
      </c>
      <c r="H897">
        <v>8</v>
      </c>
      <c r="I897">
        <v>0.36</v>
      </c>
      <c r="J897">
        <v>29.93</v>
      </c>
      <c r="K897" t="s">
        <v>1217</v>
      </c>
      <c r="L897" t="s">
        <v>1220</v>
      </c>
      <c r="M897" t="s">
        <v>1223</v>
      </c>
      <c r="N897" t="s">
        <v>1234</v>
      </c>
      <c r="O897" s="3">
        <v>44854</v>
      </c>
      <c r="P897" s="3">
        <v>44860</v>
      </c>
      <c r="Q897">
        <v>2022</v>
      </c>
      <c r="R897">
        <v>3</v>
      </c>
      <c r="S897">
        <f t="shared" si="26"/>
        <v>6</v>
      </c>
    </row>
    <row r="898" spans="3:19" x14ac:dyDescent="0.25">
      <c r="C898" s="1">
        <f t="shared" si="27"/>
        <v>896</v>
      </c>
      <c r="D898" t="s">
        <v>909</v>
      </c>
      <c r="E898" t="s">
        <v>1203</v>
      </c>
      <c r="F898" t="s">
        <v>1208</v>
      </c>
      <c r="G898">
        <v>464.08</v>
      </c>
      <c r="H898">
        <v>9</v>
      </c>
      <c r="I898">
        <v>0.4</v>
      </c>
      <c r="J898">
        <v>25.33</v>
      </c>
      <c r="K898" t="s">
        <v>1215</v>
      </c>
      <c r="L898" t="s">
        <v>1221</v>
      </c>
      <c r="M898" t="s">
        <v>1227</v>
      </c>
      <c r="N898" t="s">
        <v>1236</v>
      </c>
      <c r="O898" s="3">
        <v>45118</v>
      </c>
      <c r="P898" s="3">
        <v>45119</v>
      </c>
      <c r="Q898">
        <v>2023</v>
      </c>
      <c r="R898">
        <v>7</v>
      </c>
      <c r="S898">
        <f t="shared" si="26"/>
        <v>1</v>
      </c>
    </row>
    <row r="899" spans="3:19" x14ac:dyDescent="0.25">
      <c r="C899" s="1">
        <f t="shared" si="27"/>
        <v>897</v>
      </c>
      <c r="D899" t="s">
        <v>910</v>
      </c>
      <c r="E899" t="s">
        <v>1204</v>
      </c>
      <c r="F899" t="s">
        <v>1214</v>
      </c>
      <c r="G899">
        <v>320.62</v>
      </c>
      <c r="H899">
        <v>8</v>
      </c>
      <c r="I899">
        <v>0.4</v>
      </c>
      <c r="J899">
        <v>21.01</v>
      </c>
      <c r="K899" t="s">
        <v>1217</v>
      </c>
      <c r="L899" t="s">
        <v>1219</v>
      </c>
      <c r="M899" t="s">
        <v>1225</v>
      </c>
      <c r="N899" t="s">
        <v>1236</v>
      </c>
      <c r="O899" s="3">
        <v>44801</v>
      </c>
      <c r="P899" s="3">
        <v>44807</v>
      </c>
      <c r="Q899">
        <v>2022</v>
      </c>
      <c r="R899">
        <v>2</v>
      </c>
      <c r="S899">
        <f t="shared" si="26"/>
        <v>6</v>
      </c>
    </row>
    <row r="900" spans="3:19" x14ac:dyDescent="0.25">
      <c r="C900" s="1">
        <f t="shared" si="27"/>
        <v>898</v>
      </c>
      <c r="D900" t="s">
        <v>911</v>
      </c>
      <c r="E900" t="s">
        <v>1201</v>
      </c>
      <c r="F900" t="s">
        <v>1211</v>
      </c>
      <c r="G900">
        <v>442.12</v>
      </c>
      <c r="H900">
        <v>5</v>
      </c>
      <c r="I900">
        <v>0.45</v>
      </c>
      <c r="J900">
        <v>39.020000000000003</v>
      </c>
      <c r="K900" t="s">
        <v>1217</v>
      </c>
      <c r="L900" t="s">
        <v>1218</v>
      </c>
      <c r="M900" t="s">
        <v>1231</v>
      </c>
      <c r="N900" t="s">
        <v>1236</v>
      </c>
      <c r="O900" s="3">
        <v>44791</v>
      </c>
      <c r="P900" s="3">
        <v>44797</v>
      </c>
      <c r="Q900">
        <v>2022</v>
      </c>
      <c r="R900">
        <v>7</v>
      </c>
      <c r="S900">
        <f t="shared" ref="S900:S963" si="28">P900-O900</f>
        <v>6</v>
      </c>
    </row>
    <row r="901" spans="3:19" x14ac:dyDescent="0.25">
      <c r="C901" s="1">
        <f t="shared" si="27"/>
        <v>899</v>
      </c>
      <c r="D901" t="s">
        <v>912</v>
      </c>
      <c r="E901" t="s">
        <v>1201</v>
      </c>
      <c r="F901" t="s">
        <v>1214</v>
      </c>
      <c r="G901">
        <v>315.67</v>
      </c>
      <c r="H901">
        <v>3</v>
      </c>
      <c r="I901">
        <v>0.47</v>
      </c>
      <c r="J901">
        <v>32.28</v>
      </c>
      <c r="K901" t="s">
        <v>1215</v>
      </c>
      <c r="L901" t="s">
        <v>1218</v>
      </c>
      <c r="M901" t="s">
        <v>1226</v>
      </c>
      <c r="N901" t="s">
        <v>1235</v>
      </c>
      <c r="O901" s="3">
        <v>44778</v>
      </c>
      <c r="P901" s="3">
        <v>44780</v>
      </c>
      <c r="Q901">
        <v>2022</v>
      </c>
      <c r="R901">
        <v>4</v>
      </c>
      <c r="S901">
        <f t="shared" si="28"/>
        <v>2</v>
      </c>
    </row>
    <row r="902" spans="3:19" x14ac:dyDescent="0.25">
      <c r="C902" s="1">
        <f t="shared" si="27"/>
        <v>900</v>
      </c>
      <c r="D902" t="s">
        <v>913</v>
      </c>
      <c r="E902" t="s">
        <v>1204</v>
      </c>
      <c r="F902" t="s">
        <v>1210</v>
      </c>
      <c r="G902">
        <v>330.86</v>
      </c>
      <c r="H902">
        <v>7</v>
      </c>
      <c r="I902">
        <v>0.34</v>
      </c>
      <c r="J902">
        <v>34.03</v>
      </c>
      <c r="K902" t="s">
        <v>1216</v>
      </c>
      <c r="L902" t="s">
        <v>1220</v>
      </c>
      <c r="M902" t="s">
        <v>1227</v>
      </c>
      <c r="N902" t="s">
        <v>1236</v>
      </c>
      <c r="O902" s="3">
        <v>44857</v>
      </c>
      <c r="P902" s="3">
        <v>44867</v>
      </c>
      <c r="Q902">
        <v>2022</v>
      </c>
      <c r="R902">
        <v>12</v>
      </c>
      <c r="S902">
        <f t="shared" si="28"/>
        <v>10</v>
      </c>
    </row>
    <row r="903" spans="3:19" x14ac:dyDescent="0.25">
      <c r="C903" s="1">
        <f t="shared" si="27"/>
        <v>901</v>
      </c>
      <c r="D903" t="s">
        <v>914</v>
      </c>
      <c r="E903" t="s">
        <v>1204</v>
      </c>
      <c r="F903" t="s">
        <v>1208</v>
      </c>
      <c r="G903">
        <v>53.23</v>
      </c>
      <c r="H903">
        <v>10</v>
      </c>
      <c r="I903">
        <v>0.36</v>
      </c>
      <c r="J903">
        <v>9.49</v>
      </c>
      <c r="K903" t="s">
        <v>1217</v>
      </c>
      <c r="L903" t="s">
        <v>1219</v>
      </c>
      <c r="M903" t="s">
        <v>1230</v>
      </c>
      <c r="N903" t="s">
        <v>1236</v>
      </c>
      <c r="O903" s="3">
        <v>45635</v>
      </c>
      <c r="P903" s="3">
        <v>45643</v>
      </c>
      <c r="Q903">
        <v>2024</v>
      </c>
      <c r="R903">
        <v>9</v>
      </c>
      <c r="S903">
        <f t="shared" si="28"/>
        <v>8</v>
      </c>
    </row>
    <row r="904" spans="3:19" x14ac:dyDescent="0.25">
      <c r="C904" s="1">
        <f t="shared" si="27"/>
        <v>902</v>
      </c>
      <c r="D904" t="s">
        <v>915</v>
      </c>
      <c r="E904" t="s">
        <v>1204</v>
      </c>
      <c r="F904" t="s">
        <v>1205</v>
      </c>
      <c r="G904">
        <v>353.58</v>
      </c>
      <c r="H904">
        <v>7</v>
      </c>
      <c r="I904">
        <v>0.24</v>
      </c>
      <c r="J904">
        <v>44.23</v>
      </c>
      <c r="K904" t="s">
        <v>1217</v>
      </c>
      <c r="L904" t="s">
        <v>1219</v>
      </c>
      <c r="M904" t="s">
        <v>1229</v>
      </c>
      <c r="N904" t="s">
        <v>1234</v>
      </c>
      <c r="O904" s="3">
        <v>44904</v>
      </c>
      <c r="P904" s="3">
        <v>44909</v>
      </c>
      <c r="Q904">
        <v>2022</v>
      </c>
      <c r="R904">
        <v>9</v>
      </c>
      <c r="S904">
        <f t="shared" si="28"/>
        <v>5</v>
      </c>
    </row>
    <row r="905" spans="3:19" x14ac:dyDescent="0.25">
      <c r="C905" s="1">
        <f t="shared" ref="C905:C968" si="29">C904+1</f>
        <v>903</v>
      </c>
      <c r="D905" t="s">
        <v>916</v>
      </c>
      <c r="E905" t="s">
        <v>1202</v>
      </c>
      <c r="F905" t="s">
        <v>1212</v>
      </c>
      <c r="G905">
        <v>480.46</v>
      </c>
      <c r="H905">
        <v>10</v>
      </c>
      <c r="I905">
        <v>0.35</v>
      </c>
      <c r="J905">
        <v>90.47</v>
      </c>
      <c r="K905" t="s">
        <v>1216</v>
      </c>
      <c r="L905" t="s">
        <v>1218</v>
      </c>
      <c r="M905" t="s">
        <v>1222</v>
      </c>
      <c r="N905" t="s">
        <v>1234</v>
      </c>
      <c r="O905" s="3">
        <v>44663</v>
      </c>
      <c r="P905" s="3">
        <v>44667</v>
      </c>
      <c r="Q905">
        <v>2022</v>
      </c>
      <c r="R905">
        <v>1</v>
      </c>
      <c r="S905">
        <f t="shared" si="28"/>
        <v>4</v>
      </c>
    </row>
    <row r="906" spans="3:19" x14ac:dyDescent="0.25">
      <c r="C906" s="1">
        <f t="shared" si="29"/>
        <v>904</v>
      </c>
      <c r="D906" t="s">
        <v>917</v>
      </c>
      <c r="E906" t="s">
        <v>1203</v>
      </c>
      <c r="F906" t="s">
        <v>1214</v>
      </c>
      <c r="G906">
        <v>414.18</v>
      </c>
      <c r="H906">
        <v>6</v>
      </c>
      <c r="I906">
        <v>0.27</v>
      </c>
      <c r="J906">
        <v>52.04</v>
      </c>
      <c r="K906" t="s">
        <v>1215</v>
      </c>
      <c r="L906" t="s">
        <v>1221</v>
      </c>
      <c r="M906" t="s">
        <v>1233</v>
      </c>
      <c r="N906" t="s">
        <v>1235</v>
      </c>
      <c r="O906" s="3">
        <v>44659</v>
      </c>
      <c r="P906" s="3">
        <v>44665</v>
      </c>
      <c r="Q906">
        <v>2022</v>
      </c>
      <c r="R906">
        <v>9</v>
      </c>
      <c r="S906">
        <f t="shared" si="28"/>
        <v>6</v>
      </c>
    </row>
    <row r="907" spans="3:19" x14ac:dyDescent="0.25">
      <c r="C907" s="1">
        <f t="shared" si="29"/>
        <v>905</v>
      </c>
      <c r="D907" t="s">
        <v>918</v>
      </c>
      <c r="E907" t="s">
        <v>1201</v>
      </c>
      <c r="F907" t="s">
        <v>1205</v>
      </c>
      <c r="G907">
        <v>230.83</v>
      </c>
      <c r="H907">
        <v>4</v>
      </c>
      <c r="I907">
        <v>0.48</v>
      </c>
      <c r="J907">
        <v>34.72</v>
      </c>
      <c r="K907" t="s">
        <v>1216</v>
      </c>
      <c r="L907" t="s">
        <v>1221</v>
      </c>
      <c r="M907" t="s">
        <v>1225</v>
      </c>
      <c r="N907" t="s">
        <v>1236</v>
      </c>
      <c r="O907" s="3">
        <v>45435</v>
      </c>
      <c r="P907" s="3">
        <v>45445</v>
      </c>
      <c r="Q907">
        <v>2024</v>
      </c>
      <c r="R907">
        <v>5</v>
      </c>
      <c r="S907">
        <f t="shared" si="28"/>
        <v>10</v>
      </c>
    </row>
    <row r="908" spans="3:19" x14ac:dyDescent="0.25">
      <c r="C908" s="1">
        <f t="shared" si="29"/>
        <v>906</v>
      </c>
      <c r="D908" t="s">
        <v>919</v>
      </c>
      <c r="E908" t="s">
        <v>1201</v>
      </c>
      <c r="F908" t="s">
        <v>1209</v>
      </c>
      <c r="G908">
        <v>228.24</v>
      </c>
      <c r="H908">
        <v>2</v>
      </c>
      <c r="I908">
        <v>0.01</v>
      </c>
      <c r="J908">
        <v>45.76</v>
      </c>
      <c r="K908" t="s">
        <v>1217</v>
      </c>
      <c r="L908" t="s">
        <v>1221</v>
      </c>
      <c r="M908" t="s">
        <v>1232</v>
      </c>
      <c r="N908" t="s">
        <v>1235</v>
      </c>
      <c r="O908" s="3">
        <v>44855</v>
      </c>
      <c r="P908" s="3">
        <v>44861</v>
      </c>
      <c r="Q908">
        <v>2022</v>
      </c>
      <c r="R908">
        <v>3</v>
      </c>
      <c r="S908">
        <f t="shared" si="28"/>
        <v>6</v>
      </c>
    </row>
    <row r="909" spans="3:19" x14ac:dyDescent="0.25">
      <c r="C909" s="1">
        <f t="shared" si="29"/>
        <v>907</v>
      </c>
      <c r="D909" t="s">
        <v>920</v>
      </c>
      <c r="E909" t="s">
        <v>1202</v>
      </c>
      <c r="F909" t="s">
        <v>1208</v>
      </c>
      <c r="G909">
        <v>49.64</v>
      </c>
      <c r="H909">
        <v>3</v>
      </c>
      <c r="I909">
        <v>0.33</v>
      </c>
      <c r="J909">
        <v>9.2100000000000009</v>
      </c>
      <c r="K909" t="s">
        <v>1216</v>
      </c>
      <c r="L909" t="s">
        <v>1219</v>
      </c>
      <c r="M909" t="s">
        <v>1227</v>
      </c>
      <c r="N909" t="s">
        <v>1236</v>
      </c>
      <c r="O909" s="3">
        <v>45070</v>
      </c>
      <c r="P909" s="3">
        <v>45072</v>
      </c>
      <c r="Q909">
        <v>2023</v>
      </c>
      <c r="R909">
        <v>6</v>
      </c>
      <c r="S909">
        <f t="shared" si="28"/>
        <v>2</v>
      </c>
    </row>
    <row r="910" spans="3:19" x14ac:dyDescent="0.25">
      <c r="C910" s="1">
        <f t="shared" si="29"/>
        <v>908</v>
      </c>
      <c r="D910" t="s">
        <v>921</v>
      </c>
      <c r="E910" t="s">
        <v>1202</v>
      </c>
      <c r="F910" t="s">
        <v>1206</v>
      </c>
      <c r="G910">
        <v>14.79</v>
      </c>
      <c r="H910">
        <v>10</v>
      </c>
      <c r="I910">
        <v>0.2</v>
      </c>
      <c r="J910">
        <v>2.37</v>
      </c>
      <c r="K910" t="s">
        <v>1217</v>
      </c>
      <c r="L910" t="s">
        <v>1219</v>
      </c>
      <c r="M910" t="s">
        <v>1226</v>
      </c>
      <c r="N910" t="s">
        <v>1235</v>
      </c>
      <c r="O910" s="3">
        <v>44934</v>
      </c>
      <c r="P910" s="3">
        <v>44942</v>
      </c>
      <c r="Q910">
        <v>2023</v>
      </c>
      <c r="R910">
        <v>3</v>
      </c>
      <c r="S910">
        <f t="shared" si="28"/>
        <v>8</v>
      </c>
    </row>
    <row r="911" spans="3:19" x14ac:dyDescent="0.25">
      <c r="C911" s="1">
        <f t="shared" si="29"/>
        <v>909</v>
      </c>
      <c r="D911" t="s">
        <v>922</v>
      </c>
      <c r="E911" t="s">
        <v>1202</v>
      </c>
      <c r="F911" t="s">
        <v>1208</v>
      </c>
      <c r="G911">
        <v>245.29</v>
      </c>
      <c r="H911">
        <v>4</v>
      </c>
      <c r="I911">
        <v>0.13</v>
      </c>
      <c r="J911">
        <v>55.58</v>
      </c>
      <c r="K911" t="s">
        <v>1215</v>
      </c>
      <c r="L911" t="s">
        <v>1220</v>
      </c>
      <c r="M911" t="s">
        <v>1222</v>
      </c>
      <c r="N911" t="s">
        <v>1234</v>
      </c>
      <c r="O911" s="3">
        <v>45536</v>
      </c>
      <c r="P911" s="3">
        <v>45538</v>
      </c>
      <c r="Q911">
        <v>2024</v>
      </c>
      <c r="R911">
        <v>8</v>
      </c>
      <c r="S911">
        <f t="shared" si="28"/>
        <v>2</v>
      </c>
    </row>
    <row r="912" spans="3:19" x14ac:dyDescent="0.25">
      <c r="C912" s="1">
        <f t="shared" si="29"/>
        <v>910</v>
      </c>
      <c r="D912" t="s">
        <v>923</v>
      </c>
      <c r="E912" t="s">
        <v>1203</v>
      </c>
      <c r="F912" t="s">
        <v>1207</v>
      </c>
      <c r="G912">
        <v>318.8</v>
      </c>
      <c r="H912">
        <v>8</v>
      </c>
      <c r="I912">
        <v>0.31</v>
      </c>
      <c r="J912">
        <v>38.58</v>
      </c>
      <c r="K912" t="s">
        <v>1215</v>
      </c>
      <c r="L912" t="s">
        <v>1220</v>
      </c>
      <c r="M912" t="s">
        <v>1230</v>
      </c>
      <c r="N912" t="s">
        <v>1236</v>
      </c>
      <c r="O912" s="3">
        <v>44676</v>
      </c>
      <c r="P912" s="3">
        <v>44681</v>
      </c>
      <c r="Q912">
        <v>2022</v>
      </c>
      <c r="R912">
        <v>10</v>
      </c>
      <c r="S912">
        <f t="shared" si="28"/>
        <v>5</v>
      </c>
    </row>
    <row r="913" spans="3:19" x14ac:dyDescent="0.25">
      <c r="C913" s="1">
        <f t="shared" si="29"/>
        <v>911</v>
      </c>
      <c r="D913" t="s">
        <v>924</v>
      </c>
      <c r="E913" t="s">
        <v>1203</v>
      </c>
      <c r="F913" t="s">
        <v>1212</v>
      </c>
      <c r="G913">
        <v>442.86</v>
      </c>
      <c r="H913">
        <v>9</v>
      </c>
      <c r="I913">
        <v>0.33</v>
      </c>
      <c r="J913">
        <v>60.26</v>
      </c>
      <c r="K913" t="s">
        <v>1216</v>
      </c>
      <c r="L913" t="s">
        <v>1220</v>
      </c>
      <c r="M913" t="s">
        <v>1228</v>
      </c>
      <c r="N913" t="s">
        <v>1234</v>
      </c>
      <c r="O913" s="3">
        <v>44648</v>
      </c>
      <c r="P913" s="3">
        <v>44658</v>
      </c>
      <c r="Q913">
        <v>2022</v>
      </c>
      <c r="R913">
        <v>7</v>
      </c>
      <c r="S913">
        <f t="shared" si="28"/>
        <v>10</v>
      </c>
    </row>
    <row r="914" spans="3:19" x14ac:dyDescent="0.25">
      <c r="C914" s="1">
        <f t="shared" si="29"/>
        <v>912</v>
      </c>
      <c r="D914" t="s">
        <v>925</v>
      </c>
      <c r="E914" t="s">
        <v>1201</v>
      </c>
      <c r="F914" t="s">
        <v>1211</v>
      </c>
      <c r="G914">
        <v>174.32</v>
      </c>
      <c r="H914">
        <v>4</v>
      </c>
      <c r="I914">
        <v>7.0000000000000007E-2</v>
      </c>
      <c r="J914">
        <v>45.45</v>
      </c>
      <c r="K914" t="s">
        <v>1216</v>
      </c>
      <c r="L914" t="s">
        <v>1221</v>
      </c>
      <c r="M914" t="s">
        <v>1231</v>
      </c>
      <c r="N914" t="s">
        <v>1236</v>
      </c>
      <c r="O914" s="3">
        <v>45459</v>
      </c>
      <c r="P914" s="3">
        <v>45463</v>
      </c>
      <c r="Q914">
        <v>2024</v>
      </c>
      <c r="R914">
        <v>6</v>
      </c>
      <c r="S914">
        <f t="shared" si="28"/>
        <v>4</v>
      </c>
    </row>
    <row r="915" spans="3:19" x14ac:dyDescent="0.25">
      <c r="C915" s="1">
        <f t="shared" si="29"/>
        <v>913</v>
      </c>
      <c r="D915" t="s">
        <v>926</v>
      </c>
      <c r="E915" t="s">
        <v>1204</v>
      </c>
      <c r="F915" t="s">
        <v>1214</v>
      </c>
      <c r="G915">
        <v>181.08</v>
      </c>
      <c r="H915">
        <v>9</v>
      </c>
      <c r="I915">
        <v>0.27</v>
      </c>
      <c r="J915">
        <v>19.920000000000002</v>
      </c>
      <c r="K915" t="s">
        <v>1216</v>
      </c>
      <c r="L915" t="s">
        <v>1221</v>
      </c>
      <c r="M915" t="s">
        <v>1231</v>
      </c>
      <c r="N915" t="s">
        <v>1236</v>
      </c>
      <c r="O915" s="3">
        <v>45326</v>
      </c>
      <c r="P915" s="3">
        <v>45332</v>
      </c>
      <c r="Q915">
        <v>2024</v>
      </c>
      <c r="R915">
        <v>11</v>
      </c>
      <c r="S915">
        <f t="shared" si="28"/>
        <v>6</v>
      </c>
    </row>
    <row r="916" spans="3:19" x14ac:dyDescent="0.25">
      <c r="C916" s="1">
        <f t="shared" si="29"/>
        <v>914</v>
      </c>
      <c r="D916" t="s">
        <v>927</v>
      </c>
      <c r="E916" t="s">
        <v>1201</v>
      </c>
      <c r="F916" t="s">
        <v>1212</v>
      </c>
      <c r="G916">
        <v>375.17</v>
      </c>
      <c r="H916">
        <v>8</v>
      </c>
      <c r="I916">
        <v>0.34</v>
      </c>
      <c r="J916">
        <v>19.899999999999999</v>
      </c>
      <c r="K916" t="s">
        <v>1215</v>
      </c>
      <c r="L916" t="s">
        <v>1219</v>
      </c>
      <c r="M916" t="s">
        <v>1232</v>
      </c>
      <c r="N916" t="s">
        <v>1235</v>
      </c>
      <c r="O916" s="3">
        <v>44959</v>
      </c>
      <c r="P916" s="3">
        <v>44966</v>
      </c>
      <c r="Q916">
        <v>2023</v>
      </c>
      <c r="R916">
        <v>2</v>
      </c>
      <c r="S916">
        <f t="shared" si="28"/>
        <v>7</v>
      </c>
    </row>
    <row r="917" spans="3:19" x14ac:dyDescent="0.25">
      <c r="C917" s="1">
        <f t="shared" si="29"/>
        <v>915</v>
      </c>
      <c r="D917" t="s">
        <v>928</v>
      </c>
      <c r="E917" t="s">
        <v>1203</v>
      </c>
      <c r="F917" t="s">
        <v>1214</v>
      </c>
      <c r="G917">
        <v>341.31</v>
      </c>
      <c r="H917">
        <v>7</v>
      </c>
      <c r="I917">
        <v>0.47</v>
      </c>
      <c r="J917">
        <v>33.81</v>
      </c>
      <c r="K917" t="s">
        <v>1217</v>
      </c>
      <c r="L917" t="s">
        <v>1221</v>
      </c>
      <c r="M917" t="s">
        <v>1226</v>
      </c>
      <c r="N917" t="s">
        <v>1235</v>
      </c>
      <c r="O917" s="3">
        <v>45049</v>
      </c>
      <c r="P917" s="3">
        <v>45053</v>
      </c>
      <c r="Q917">
        <v>2023</v>
      </c>
      <c r="R917">
        <v>3</v>
      </c>
      <c r="S917">
        <f t="shared" si="28"/>
        <v>4</v>
      </c>
    </row>
    <row r="918" spans="3:19" x14ac:dyDescent="0.25">
      <c r="C918" s="1">
        <f t="shared" si="29"/>
        <v>916</v>
      </c>
      <c r="D918" t="s">
        <v>929</v>
      </c>
      <c r="E918" t="s">
        <v>1204</v>
      </c>
      <c r="F918" t="s">
        <v>1211</v>
      </c>
      <c r="G918">
        <v>373.7</v>
      </c>
      <c r="H918">
        <v>2</v>
      </c>
      <c r="I918">
        <v>0.3</v>
      </c>
      <c r="J918">
        <v>71.22</v>
      </c>
      <c r="K918" t="s">
        <v>1216</v>
      </c>
      <c r="L918" t="s">
        <v>1218</v>
      </c>
      <c r="M918" t="s">
        <v>1232</v>
      </c>
      <c r="N918" t="s">
        <v>1235</v>
      </c>
      <c r="O918" s="3">
        <v>45321</v>
      </c>
      <c r="P918" s="3">
        <v>45330</v>
      </c>
      <c r="Q918">
        <v>2024</v>
      </c>
      <c r="R918">
        <v>11</v>
      </c>
      <c r="S918">
        <f t="shared" si="28"/>
        <v>9</v>
      </c>
    </row>
    <row r="919" spans="3:19" x14ac:dyDescent="0.25">
      <c r="C919" s="1">
        <f t="shared" si="29"/>
        <v>917</v>
      </c>
      <c r="D919" t="s">
        <v>930</v>
      </c>
      <c r="E919" t="s">
        <v>1201</v>
      </c>
      <c r="F919" t="s">
        <v>1210</v>
      </c>
      <c r="G919">
        <v>390.11</v>
      </c>
      <c r="H919">
        <v>4</v>
      </c>
      <c r="I919">
        <v>0.47</v>
      </c>
      <c r="J919">
        <v>47.33</v>
      </c>
      <c r="K919" t="s">
        <v>1217</v>
      </c>
      <c r="L919" t="s">
        <v>1219</v>
      </c>
      <c r="M919" t="s">
        <v>1227</v>
      </c>
      <c r="N919" t="s">
        <v>1236</v>
      </c>
      <c r="O919" s="3">
        <v>44989</v>
      </c>
      <c r="P919" s="3">
        <v>44996</v>
      </c>
      <c r="Q919">
        <v>2023</v>
      </c>
      <c r="R919">
        <v>2</v>
      </c>
      <c r="S919">
        <f t="shared" si="28"/>
        <v>7</v>
      </c>
    </row>
    <row r="920" spans="3:19" x14ac:dyDescent="0.25">
      <c r="C920" s="1">
        <f t="shared" si="29"/>
        <v>918</v>
      </c>
      <c r="D920" t="s">
        <v>931</v>
      </c>
      <c r="E920" t="s">
        <v>1204</v>
      </c>
      <c r="F920" t="s">
        <v>1214</v>
      </c>
      <c r="G920">
        <v>450.81</v>
      </c>
      <c r="H920">
        <v>10</v>
      </c>
      <c r="I920">
        <v>0.28000000000000003</v>
      </c>
      <c r="J920">
        <v>93.95</v>
      </c>
      <c r="K920" t="s">
        <v>1217</v>
      </c>
      <c r="L920" t="s">
        <v>1219</v>
      </c>
      <c r="M920" t="s">
        <v>1228</v>
      </c>
      <c r="N920" t="s">
        <v>1234</v>
      </c>
      <c r="O920" s="3">
        <v>45112</v>
      </c>
      <c r="P920" s="3">
        <v>45120</v>
      </c>
      <c r="Q920">
        <v>2023</v>
      </c>
      <c r="R920">
        <v>7</v>
      </c>
      <c r="S920">
        <f t="shared" si="28"/>
        <v>8</v>
      </c>
    </row>
    <row r="921" spans="3:19" x14ac:dyDescent="0.25">
      <c r="C921" s="1">
        <f t="shared" si="29"/>
        <v>919</v>
      </c>
      <c r="D921" t="s">
        <v>932</v>
      </c>
      <c r="E921" t="s">
        <v>1204</v>
      </c>
      <c r="F921" t="s">
        <v>1207</v>
      </c>
      <c r="G921">
        <v>277.86</v>
      </c>
      <c r="H921">
        <v>7</v>
      </c>
      <c r="I921">
        <v>0.05</v>
      </c>
      <c r="J921">
        <v>33.69</v>
      </c>
      <c r="K921" t="s">
        <v>1216</v>
      </c>
      <c r="L921" t="s">
        <v>1220</v>
      </c>
      <c r="M921" t="s">
        <v>1230</v>
      </c>
      <c r="N921" t="s">
        <v>1236</v>
      </c>
      <c r="O921" s="3">
        <v>45605</v>
      </c>
      <c r="P921" s="3">
        <v>45610</v>
      </c>
      <c r="Q921">
        <v>2024</v>
      </c>
      <c r="R921">
        <v>12</v>
      </c>
      <c r="S921">
        <f t="shared" si="28"/>
        <v>5</v>
      </c>
    </row>
    <row r="922" spans="3:19" x14ac:dyDescent="0.25">
      <c r="C922" s="1">
        <f t="shared" si="29"/>
        <v>920</v>
      </c>
      <c r="D922" t="s">
        <v>933</v>
      </c>
      <c r="E922" t="s">
        <v>1201</v>
      </c>
      <c r="F922" t="s">
        <v>1206</v>
      </c>
      <c r="G922">
        <v>264.45</v>
      </c>
      <c r="H922">
        <v>6</v>
      </c>
      <c r="I922">
        <v>0.23</v>
      </c>
      <c r="J922">
        <v>55.42</v>
      </c>
      <c r="K922" t="s">
        <v>1217</v>
      </c>
      <c r="L922" t="s">
        <v>1219</v>
      </c>
      <c r="M922" t="s">
        <v>1222</v>
      </c>
      <c r="N922" t="s">
        <v>1234</v>
      </c>
      <c r="O922" s="3">
        <v>44772</v>
      </c>
      <c r="P922" s="3">
        <v>44780</v>
      </c>
      <c r="Q922">
        <v>2022</v>
      </c>
      <c r="R922">
        <v>7</v>
      </c>
      <c r="S922">
        <f t="shared" si="28"/>
        <v>8</v>
      </c>
    </row>
    <row r="923" spans="3:19" x14ac:dyDescent="0.25">
      <c r="C923" s="1">
        <f t="shared" si="29"/>
        <v>921</v>
      </c>
      <c r="D923" t="s">
        <v>934</v>
      </c>
      <c r="E923" t="s">
        <v>1202</v>
      </c>
      <c r="F923" t="s">
        <v>1205</v>
      </c>
      <c r="G923">
        <v>149.96</v>
      </c>
      <c r="H923">
        <v>9</v>
      </c>
      <c r="I923">
        <v>0.3</v>
      </c>
      <c r="J923">
        <v>7.35</v>
      </c>
      <c r="K923" t="s">
        <v>1215</v>
      </c>
      <c r="L923" t="s">
        <v>1218</v>
      </c>
      <c r="M923" t="s">
        <v>1232</v>
      </c>
      <c r="N923" t="s">
        <v>1235</v>
      </c>
      <c r="O923" s="3">
        <v>45422</v>
      </c>
      <c r="P923" s="3">
        <v>45424</v>
      </c>
      <c r="Q923">
        <v>2024</v>
      </c>
      <c r="R923">
        <v>11</v>
      </c>
      <c r="S923">
        <f t="shared" si="28"/>
        <v>2</v>
      </c>
    </row>
    <row r="924" spans="3:19" x14ac:dyDescent="0.25">
      <c r="C924" s="1">
        <f t="shared" si="29"/>
        <v>922</v>
      </c>
      <c r="D924" t="s">
        <v>935</v>
      </c>
      <c r="E924" t="s">
        <v>1202</v>
      </c>
      <c r="F924" t="s">
        <v>1206</v>
      </c>
      <c r="G924">
        <v>378.92</v>
      </c>
      <c r="H924">
        <v>5</v>
      </c>
      <c r="I924">
        <v>0.2</v>
      </c>
      <c r="J924">
        <v>56.63</v>
      </c>
      <c r="K924" t="s">
        <v>1217</v>
      </c>
      <c r="L924" t="s">
        <v>1219</v>
      </c>
      <c r="M924" t="s">
        <v>1229</v>
      </c>
      <c r="N924" t="s">
        <v>1234</v>
      </c>
      <c r="O924" s="3">
        <v>44820</v>
      </c>
      <c r="P924" s="3">
        <v>44823</v>
      </c>
      <c r="Q924">
        <v>2022</v>
      </c>
      <c r="R924">
        <v>8</v>
      </c>
      <c r="S924">
        <f t="shared" si="28"/>
        <v>3</v>
      </c>
    </row>
    <row r="925" spans="3:19" x14ac:dyDescent="0.25">
      <c r="C925" s="1">
        <f t="shared" si="29"/>
        <v>923</v>
      </c>
      <c r="D925" t="s">
        <v>936</v>
      </c>
      <c r="E925" t="s">
        <v>1202</v>
      </c>
      <c r="F925" t="s">
        <v>1213</v>
      </c>
      <c r="G925">
        <v>408.91</v>
      </c>
      <c r="H925">
        <v>5</v>
      </c>
      <c r="I925">
        <v>0.09</v>
      </c>
      <c r="J925">
        <v>104.34</v>
      </c>
      <c r="K925" t="s">
        <v>1216</v>
      </c>
      <c r="L925" t="s">
        <v>1221</v>
      </c>
      <c r="M925" t="s">
        <v>1230</v>
      </c>
      <c r="N925" t="s">
        <v>1236</v>
      </c>
      <c r="O925" s="3">
        <v>44954</v>
      </c>
      <c r="P925" s="3">
        <v>44958</v>
      </c>
      <c r="Q925">
        <v>2023</v>
      </c>
      <c r="R925">
        <v>7</v>
      </c>
      <c r="S925">
        <f t="shared" si="28"/>
        <v>4</v>
      </c>
    </row>
    <row r="926" spans="3:19" x14ac:dyDescent="0.25">
      <c r="C926" s="1">
        <f t="shared" si="29"/>
        <v>924</v>
      </c>
      <c r="D926" t="s">
        <v>937</v>
      </c>
      <c r="E926" t="s">
        <v>1202</v>
      </c>
      <c r="F926" t="s">
        <v>1207</v>
      </c>
      <c r="G926">
        <v>480.74</v>
      </c>
      <c r="H926">
        <v>3</v>
      </c>
      <c r="I926">
        <v>0.1</v>
      </c>
      <c r="J926">
        <v>106.11</v>
      </c>
      <c r="K926" t="s">
        <v>1216</v>
      </c>
      <c r="L926" t="s">
        <v>1218</v>
      </c>
      <c r="M926" t="s">
        <v>1226</v>
      </c>
      <c r="N926" t="s">
        <v>1235</v>
      </c>
      <c r="O926" s="3">
        <v>44668</v>
      </c>
      <c r="P926" s="3">
        <v>44677</v>
      </c>
      <c r="Q926">
        <v>2022</v>
      </c>
      <c r="R926">
        <v>11</v>
      </c>
      <c r="S926">
        <f t="shared" si="28"/>
        <v>9</v>
      </c>
    </row>
    <row r="927" spans="3:19" x14ac:dyDescent="0.25">
      <c r="C927" s="1">
        <f t="shared" si="29"/>
        <v>925</v>
      </c>
      <c r="D927" t="s">
        <v>938</v>
      </c>
      <c r="E927" t="s">
        <v>1202</v>
      </c>
      <c r="F927" t="s">
        <v>1206</v>
      </c>
      <c r="G927">
        <v>486.46</v>
      </c>
      <c r="H927">
        <v>8</v>
      </c>
      <c r="I927">
        <v>0.24</v>
      </c>
      <c r="J927">
        <v>80.239999999999995</v>
      </c>
      <c r="K927" t="s">
        <v>1217</v>
      </c>
      <c r="L927" t="s">
        <v>1219</v>
      </c>
      <c r="M927" t="s">
        <v>1232</v>
      </c>
      <c r="N927" t="s">
        <v>1235</v>
      </c>
      <c r="O927" s="3">
        <v>45400</v>
      </c>
      <c r="P927" s="3">
        <v>45401</v>
      </c>
      <c r="Q927">
        <v>2024</v>
      </c>
      <c r="R927">
        <v>6</v>
      </c>
      <c r="S927">
        <f t="shared" si="28"/>
        <v>1</v>
      </c>
    </row>
    <row r="928" spans="3:19" x14ac:dyDescent="0.25">
      <c r="C928" s="1">
        <f t="shared" si="29"/>
        <v>926</v>
      </c>
      <c r="D928" t="s">
        <v>939</v>
      </c>
      <c r="E928" t="s">
        <v>1203</v>
      </c>
      <c r="F928" t="s">
        <v>1206</v>
      </c>
      <c r="G928">
        <v>142.59</v>
      </c>
      <c r="H928">
        <v>5</v>
      </c>
      <c r="I928">
        <v>0.05</v>
      </c>
      <c r="J928">
        <v>24.78</v>
      </c>
      <c r="K928" t="s">
        <v>1217</v>
      </c>
      <c r="L928" t="s">
        <v>1218</v>
      </c>
      <c r="M928" t="s">
        <v>1222</v>
      </c>
      <c r="N928" t="s">
        <v>1234</v>
      </c>
      <c r="O928" s="3">
        <v>45548</v>
      </c>
      <c r="P928" s="3">
        <v>45553</v>
      </c>
      <c r="Q928">
        <v>2024</v>
      </c>
      <c r="R928">
        <v>10</v>
      </c>
      <c r="S928">
        <f t="shared" si="28"/>
        <v>5</v>
      </c>
    </row>
    <row r="929" spans="3:19" x14ac:dyDescent="0.25">
      <c r="C929" s="1">
        <f t="shared" si="29"/>
        <v>927</v>
      </c>
      <c r="D929" t="s">
        <v>940</v>
      </c>
      <c r="E929" t="s">
        <v>1204</v>
      </c>
      <c r="F929" t="s">
        <v>1214</v>
      </c>
      <c r="G929">
        <v>32.07</v>
      </c>
      <c r="H929">
        <v>2</v>
      </c>
      <c r="I929">
        <v>0.22</v>
      </c>
      <c r="J929">
        <v>7.05</v>
      </c>
      <c r="K929" t="s">
        <v>1215</v>
      </c>
      <c r="L929" t="s">
        <v>1221</v>
      </c>
      <c r="M929" t="s">
        <v>1224</v>
      </c>
      <c r="N929" t="s">
        <v>1235</v>
      </c>
      <c r="O929" s="3">
        <v>44857</v>
      </c>
      <c r="P929" s="3">
        <v>44861</v>
      </c>
      <c r="Q929">
        <v>2022</v>
      </c>
      <c r="R929">
        <v>10</v>
      </c>
      <c r="S929">
        <f t="shared" si="28"/>
        <v>4</v>
      </c>
    </row>
    <row r="930" spans="3:19" x14ac:dyDescent="0.25">
      <c r="C930" s="1">
        <f t="shared" si="29"/>
        <v>928</v>
      </c>
      <c r="D930" t="s">
        <v>941</v>
      </c>
      <c r="E930" t="s">
        <v>1202</v>
      </c>
      <c r="F930" t="s">
        <v>1209</v>
      </c>
      <c r="G930">
        <v>80.91</v>
      </c>
      <c r="H930">
        <v>10</v>
      </c>
      <c r="I930">
        <v>0.32</v>
      </c>
      <c r="J930">
        <v>14.27</v>
      </c>
      <c r="K930" t="s">
        <v>1215</v>
      </c>
      <c r="L930" t="s">
        <v>1220</v>
      </c>
      <c r="M930" t="s">
        <v>1233</v>
      </c>
      <c r="N930" t="s">
        <v>1235</v>
      </c>
      <c r="O930" s="3">
        <v>45639</v>
      </c>
      <c r="P930" s="3">
        <v>45644</v>
      </c>
      <c r="Q930">
        <v>2024</v>
      </c>
      <c r="R930">
        <v>11</v>
      </c>
      <c r="S930">
        <f t="shared" si="28"/>
        <v>5</v>
      </c>
    </row>
    <row r="931" spans="3:19" x14ac:dyDescent="0.25">
      <c r="C931" s="1">
        <f t="shared" si="29"/>
        <v>929</v>
      </c>
      <c r="D931" t="s">
        <v>942</v>
      </c>
      <c r="E931" t="s">
        <v>1202</v>
      </c>
      <c r="F931" t="s">
        <v>1206</v>
      </c>
      <c r="G931">
        <v>296.92</v>
      </c>
      <c r="H931">
        <v>4</v>
      </c>
      <c r="I931">
        <v>0.08</v>
      </c>
      <c r="J931">
        <v>49.75</v>
      </c>
      <c r="K931" t="s">
        <v>1217</v>
      </c>
      <c r="L931" t="s">
        <v>1219</v>
      </c>
      <c r="M931" t="s">
        <v>1233</v>
      </c>
      <c r="N931" t="s">
        <v>1235</v>
      </c>
      <c r="O931" s="3">
        <v>45654</v>
      </c>
      <c r="P931" s="3">
        <v>45660</v>
      </c>
      <c r="Q931">
        <v>2024</v>
      </c>
      <c r="R931">
        <v>4</v>
      </c>
      <c r="S931">
        <f t="shared" si="28"/>
        <v>6</v>
      </c>
    </row>
    <row r="932" spans="3:19" x14ac:dyDescent="0.25">
      <c r="C932" s="1">
        <f t="shared" si="29"/>
        <v>930</v>
      </c>
      <c r="D932" t="s">
        <v>943</v>
      </c>
      <c r="E932" t="s">
        <v>1201</v>
      </c>
      <c r="F932" t="s">
        <v>1211</v>
      </c>
      <c r="G932">
        <v>432.34</v>
      </c>
      <c r="H932">
        <v>8</v>
      </c>
      <c r="I932">
        <v>0.21</v>
      </c>
      <c r="J932">
        <v>100.78</v>
      </c>
      <c r="K932" t="s">
        <v>1216</v>
      </c>
      <c r="L932" t="s">
        <v>1220</v>
      </c>
      <c r="M932" t="s">
        <v>1229</v>
      </c>
      <c r="N932" t="s">
        <v>1234</v>
      </c>
      <c r="O932" s="3">
        <v>44663</v>
      </c>
      <c r="P932" s="3">
        <v>44668</v>
      </c>
      <c r="Q932">
        <v>2022</v>
      </c>
      <c r="R932">
        <v>10</v>
      </c>
      <c r="S932">
        <f t="shared" si="28"/>
        <v>5</v>
      </c>
    </row>
    <row r="933" spans="3:19" x14ac:dyDescent="0.25">
      <c r="C933" s="1">
        <f t="shared" si="29"/>
        <v>931</v>
      </c>
      <c r="D933" t="s">
        <v>944</v>
      </c>
      <c r="E933" t="s">
        <v>1204</v>
      </c>
      <c r="F933" t="s">
        <v>1213</v>
      </c>
      <c r="G933">
        <v>264.82</v>
      </c>
      <c r="H933">
        <v>9</v>
      </c>
      <c r="I933">
        <v>0.32</v>
      </c>
      <c r="J933">
        <v>31.8</v>
      </c>
      <c r="K933" t="s">
        <v>1216</v>
      </c>
      <c r="L933" t="s">
        <v>1220</v>
      </c>
      <c r="M933" t="s">
        <v>1226</v>
      </c>
      <c r="N933" t="s">
        <v>1235</v>
      </c>
      <c r="O933" s="3">
        <v>44689</v>
      </c>
      <c r="P933" s="3">
        <v>44692</v>
      </c>
      <c r="Q933">
        <v>2022</v>
      </c>
      <c r="R933">
        <v>4</v>
      </c>
      <c r="S933">
        <f t="shared" si="28"/>
        <v>3</v>
      </c>
    </row>
    <row r="934" spans="3:19" x14ac:dyDescent="0.25">
      <c r="C934" s="1">
        <f t="shared" si="29"/>
        <v>932</v>
      </c>
      <c r="D934" t="s">
        <v>945</v>
      </c>
      <c r="E934" t="s">
        <v>1201</v>
      </c>
      <c r="F934" t="s">
        <v>1210</v>
      </c>
      <c r="G934">
        <v>257.01</v>
      </c>
      <c r="H934">
        <v>3</v>
      </c>
      <c r="I934">
        <v>0.02</v>
      </c>
      <c r="J934">
        <v>39.17</v>
      </c>
      <c r="K934" t="s">
        <v>1216</v>
      </c>
      <c r="L934" t="s">
        <v>1221</v>
      </c>
      <c r="M934" t="s">
        <v>1227</v>
      </c>
      <c r="N934" t="s">
        <v>1236</v>
      </c>
      <c r="O934" s="3">
        <v>44714</v>
      </c>
      <c r="P934" s="3">
        <v>44716</v>
      </c>
      <c r="Q934">
        <v>2022</v>
      </c>
      <c r="R934">
        <v>5</v>
      </c>
      <c r="S934">
        <f t="shared" si="28"/>
        <v>2</v>
      </c>
    </row>
    <row r="935" spans="3:19" x14ac:dyDescent="0.25">
      <c r="C935" s="1">
        <f t="shared" si="29"/>
        <v>933</v>
      </c>
      <c r="D935" t="s">
        <v>946</v>
      </c>
      <c r="E935" t="s">
        <v>1204</v>
      </c>
      <c r="F935" t="s">
        <v>1210</v>
      </c>
      <c r="G935">
        <v>454.79</v>
      </c>
      <c r="H935">
        <v>1</v>
      </c>
      <c r="I935">
        <v>0.45</v>
      </c>
      <c r="J935">
        <v>42.82</v>
      </c>
      <c r="K935" t="s">
        <v>1216</v>
      </c>
      <c r="L935" t="s">
        <v>1219</v>
      </c>
      <c r="M935" t="s">
        <v>1228</v>
      </c>
      <c r="N935" t="s">
        <v>1234</v>
      </c>
      <c r="O935" s="3">
        <v>44961</v>
      </c>
      <c r="P935" s="3">
        <v>44965</v>
      </c>
      <c r="Q935">
        <v>2023</v>
      </c>
      <c r="R935">
        <v>9</v>
      </c>
      <c r="S935">
        <f t="shared" si="28"/>
        <v>4</v>
      </c>
    </row>
    <row r="936" spans="3:19" x14ac:dyDescent="0.25">
      <c r="C936" s="1">
        <f t="shared" si="29"/>
        <v>934</v>
      </c>
      <c r="D936" t="s">
        <v>947</v>
      </c>
      <c r="E936" t="s">
        <v>1203</v>
      </c>
      <c r="F936" t="s">
        <v>1213</v>
      </c>
      <c r="G936">
        <v>142.05000000000001</v>
      </c>
      <c r="H936">
        <v>3</v>
      </c>
      <c r="I936">
        <v>0.13</v>
      </c>
      <c r="J936">
        <v>7.28</v>
      </c>
      <c r="K936" t="s">
        <v>1217</v>
      </c>
      <c r="L936" t="s">
        <v>1220</v>
      </c>
      <c r="M936" t="s">
        <v>1230</v>
      </c>
      <c r="N936" t="s">
        <v>1236</v>
      </c>
      <c r="O936" s="3">
        <v>45617</v>
      </c>
      <c r="P936" s="3">
        <v>45619</v>
      </c>
      <c r="Q936">
        <v>2024</v>
      </c>
      <c r="R936">
        <v>10</v>
      </c>
      <c r="S936">
        <f t="shared" si="28"/>
        <v>2</v>
      </c>
    </row>
    <row r="937" spans="3:19" x14ac:dyDescent="0.25">
      <c r="C937" s="1">
        <f t="shared" si="29"/>
        <v>935</v>
      </c>
      <c r="D937" t="s">
        <v>948</v>
      </c>
      <c r="E937" t="s">
        <v>1203</v>
      </c>
      <c r="F937" t="s">
        <v>1207</v>
      </c>
      <c r="G937">
        <v>197.45</v>
      </c>
      <c r="H937">
        <v>8</v>
      </c>
      <c r="I937">
        <v>0.28000000000000003</v>
      </c>
      <c r="J937">
        <v>39.22</v>
      </c>
      <c r="K937" t="s">
        <v>1215</v>
      </c>
      <c r="L937" t="s">
        <v>1221</v>
      </c>
      <c r="M937" t="s">
        <v>1232</v>
      </c>
      <c r="N937" t="s">
        <v>1235</v>
      </c>
      <c r="O937" s="3">
        <v>44976</v>
      </c>
      <c r="P937" s="3">
        <v>44977</v>
      </c>
      <c r="Q937">
        <v>2023</v>
      </c>
      <c r="R937">
        <v>9</v>
      </c>
      <c r="S937">
        <f t="shared" si="28"/>
        <v>1</v>
      </c>
    </row>
    <row r="938" spans="3:19" x14ac:dyDescent="0.25">
      <c r="C938" s="1">
        <f t="shared" si="29"/>
        <v>936</v>
      </c>
      <c r="D938" t="s">
        <v>949</v>
      </c>
      <c r="E938" t="s">
        <v>1203</v>
      </c>
      <c r="F938" t="s">
        <v>1208</v>
      </c>
      <c r="G938">
        <v>403.85</v>
      </c>
      <c r="H938">
        <v>10</v>
      </c>
      <c r="I938">
        <v>0.32</v>
      </c>
      <c r="J938">
        <v>75.47</v>
      </c>
      <c r="K938" t="s">
        <v>1215</v>
      </c>
      <c r="L938" t="s">
        <v>1219</v>
      </c>
      <c r="M938" t="s">
        <v>1228</v>
      </c>
      <c r="N938" t="s">
        <v>1234</v>
      </c>
      <c r="O938" s="3">
        <v>45090</v>
      </c>
      <c r="P938" s="3">
        <v>45094</v>
      </c>
      <c r="Q938">
        <v>2023</v>
      </c>
      <c r="R938">
        <v>7</v>
      </c>
      <c r="S938">
        <f t="shared" si="28"/>
        <v>4</v>
      </c>
    </row>
    <row r="939" spans="3:19" x14ac:dyDescent="0.25">
      <c r="C939" s="1">
        <f t="shared" si="29"/>
        <v>937</v>
      </c>
      <c r="D939" t="s">
        <v>950</v>
      </c>
      <c r="E939" t="s">
        <v>1203</v>
      </c>
      <c r="F939" t="s">
        <v>1207</v>
      </c>
      <c r="G939">
        <v>32.61</v>
      </c>
      <c r="H939">
        <v>5</v>
      </c>
      <c r="I939">
        <v>0.36</v>
      </c>
      <c r="J939">
        <v>5.17</v>
      </c>
      <c r="K939" t="s">
        <v>1215</v>
      </c>
      <c r="L939" t="s">
        <v>1221</v>
      </c>
      <c r="M939" t="s">
        <v>1232</v>
      </c>
      <c r="N939" t="s">
        <v>1235</v>
      </c>
      <c r="O939" s="3">
        <v>44984</v>
      </c>
      <c r="P939" s="3">
        <v>44988</v>
      </c>
      <c r="Q939">
        <v>2023</v>
      </c>
      <c r="R939">
        <v>3</v>
      </c>
      <c r="S939">
        <f t="shared" si="28"/>
        <v>4</v>
      </c>
    </row>
    <row r="940" spans="3:19" x14ac:dyDescent="0.25">
      <c r="C940" s="1">
        <f t="shared" si="29"/>
        <v>938</v>
      </c>
      <c r="D940" t="s">
        <v>951</v>
      </c>
      <c r="E940" t="s">
        <v>1203</v>
      </c>
      <c r="F940" t="s">
        <v>1211</v>
      </c>
      <c r="G940">
        <v>57.94</v>
      </c>
      <c r="H940">
        <v>9</v>
      </c>
      <c r="I940">
        <v>0.02</v>
      </c>
      <c r="J940">
        <v>14.55</v>
      </c>
      <c r="K940" t="s">
        <v>1215</v>
      </c>
      <c r="L940" t="s">
        <v>1221</v>
      </c>
      <c r="M940" t="s">
        <v>1233</v>
      </c>
      <c r="N940" t="s">
        <v>1235</v>
      </c>
      <c r="O940" s="3">
        <v>44923</v>
      </c>
      <c r="P940" s="3">
        <v>44924</v>
      </c>
      <c r="Q940">
        <v>2022</v>
      </c>
      <c r="R940">
        <v>11</v>
      </c>
      <c r="S940">
        <f t="shared" si="28"/>
        <v>1</v>
      </c>
    </row>
    <row r="941" spans="3:19" x14ac:dyDescent="0.25">
      <c r="C941" s="1">
        <f t="shared" si="29"/>
        <v>939</v>
      </c>
      <c r="D941" t="s">
        <v>952</v>
      </c>
      <c r="E941" t="s">
        <v>1202</v>
      </c>
      <c r="F941" t="s">
        <v>1206</v>
      </c>
      <c r="G941">
        <v>497.48</v>
      </c>
      <c r="H941">
        <v>9</v>
      </c>
      <c r="I941">
        <v>0.33</v>
      </c>
      <c r="J941">
        <v>66.540000000000006</v>
      </c>
      <c r="K941" t="s">
        <v>1217</v>
      </c>
      <c r="L941" t="s">
        <v>1218</v>
      </c>
      <c r="M941" t="s">
        <v>1222</v>
      </c>
      <c r="N941" t="s">
        <v>1234</v>
      </c>
      <c r="O941" s="3">
        <v>45179</v>
      </c>
      <c r="P941" s="3">
        <v>45187</v>
      </c>
      <c r="Q941">
        <v>2023</v>
      </c>
      <c r="R941">
        <v>5</v>
      </c>
      <c r="S941">
        <f t="shared" si="28"/>
        <v>8</v>
      </c>
    </row>
    <row r="942" spans="3:19" x14ac:dyDescent="0.25">
      <c r="C942" s="1">
        <f t="shared" si="29"/>
        <v>940</v>
      </c>
      <c r="D942" t="s">
        <v>953</v>
      </c>
      <c r="E942" t="s">
        <v>1204</v>
      </c>
      <c r="F942" t="s">
        <v>1213</v>
      </c>
      <c r="G942">
        <v>94.47</v>
      </c>
      <c r="H942">
        <v>1</v>
      </c>
      <c r="I942">
        <v>0.14000000000000001</v>
      </c>
      <c r="J942">
        <v>6.89</v>
      </c>
      <c r="K942" t="s">
        <v>1215</v>
      </c>
      <c r="L942" t="s">
        <v>1218</v>
      </c>
      <c r="M942" t="s">
        <v>1230</v>
      </c>
      <c r="N942" t="s">
        <v>1236</v>
      </c>
      <c r="O942" s="3">
        <v>44938</v>
      </c>
      <c r="P942" s="3">
        <v>44947</v>
      </c>
      <c r="Q942">
        <v>2023</v>
      </c>
      <c r="R942">
        <v>1</v>
      </c>
      <c r="S942">
        <f t="shared" si="28"/>
        <v>9</v>
      </c>
    </row>
    <row r="943" spans="3:19" x14ac:dyDescent="0.25">
      <c r="C943" s="1">
        <f t="shared" si="29"/>
        <v>941</v>
      </c>
      <c r="D943" t="s">
        <v>954</v>
      </c>
      <c r="E943" t="s">
        <v>1203</v>
      </c>
      <c r="F943" t="s">
        <v>1214</v>
      </c>
      <c r="G943">
        <v>147.33000000000001</v>
      </c>
      <c r="H943">
        <v>9</v>
      </c>
      <c r="I943">
        <v>0.09</v>
      </c>
      <c r="J943">
        <v>10.27</v>
      </c>
      <c r="K943" t="s">
        <v>1217</v>
      </c>
      <c r="L943" t="s">
        <v>1219</v>
      </c>
      <c r="M943" t="s">
        <v>1225</v>
      </c>
      <c r="N943" t="s">
        <v>1236</v>
      </c>
      <c r="O943" s="3">
        <v>45321</v>
      </c>
      <c r="P943" s="3">
        <v>45325</v>
      </c>
      <c r="Q943">
        <v>2024</v>
      </c>
      <c r="R943">
        <v>5</v>
      </c>
      <c r="S943">
        <f t="shared" si="28"/>
        <v>4</v>
      </c>
    </row>
    <row r="944" spans="3:19" x14ac:dyDescent="0.25">
      <c r="C944" s="1">
        <f t="shared" si="29"/>
        <v>942</v>
      </c>
      <c r="D944" t="s">
        <v>955</v>
      </c>
      <c r="E944" t="s">
        <v>1202</v>
      </c>
      <c r="F944" t="s">
        <v>1212</v>
      </c>
      <c r="G944">
        <v>451.43</v>
      </c>
      <c r="H944">
        <v>2</v>
      </c>
      <c r="I944">
        <v>0.03</v>
      </c>
      <c r="J944">
        <v>44.51</v>
      </c>
      <c r="K944" t="s">
        <v>1216</v>
      </c>
      <c r="L944" t="s">
        <v>1219</v>
      </c>
      <c r="M944" t="s">
        <v>1229</v>
      </c>
      <c r="N944" t="s">
        <v>1234</v>
      </c>
      <c r="O944" s="3">
        <v>45563</v>
      </c>
      <c r="P944" s="3">
        <v>45571</v>
      </c>
      <c r="Q944">
        <v>2024</v>
      </c>
      <c r="R944">
        <v>5</v>
      </c>
      <c r="S944">
        <f t="shared" si="28"/>
        <v>8</v>
      </c>
    </row>
    <row r="945" spans="3:19" x14ac:dyDescent="0.25">
      <c r="C945" s="1">
        <f t="shared" si="29"/>
        <v>943</v>
      </c>
      <c r="D945" t="s">
        <v>956</v>
      </c>
      <c r="E945" t="s">
        <v>1201</v>
      </c>
      <c r="F945" t="s">
        <v>1212</v>
      </c>
      <c r="G945">
        <v>348.45</v>
      </c>
      <c r="H945">
        <v>8</v>
      </c>
      <c r="I945">
        <v>0.45</v>
      </c>
      <c r="J945">
        <v>30.9</v>
      </c>
      <c r="K945" t="s">
        <v>1215</v>
      </c>
      <c r="L945" t="s">
        <v>1221</v>
      </c>
      <c r="M945" t="s">
        <v>1224</v>
      </c>
      <c r="N945" t="s">
        <v>1235</v>
      </c>
      <c r="O945" s="3">
        <v>45592</v>
      </c>
      <c r="P945" s="3">
        <v>45600</v>
      </c>
      <c r="Q945">
        <v>2024</v>
      </c>
      <c r="R945">
        <v>12</v>
      </c>
      <c r="S945">
        <f t="shared" si="28"/>
        <v>8</v>
      </c>
    </row>
    <row r="946" spans="3:19" x14ac:dyDescent="0.25">
      <c r="C946" s="1">
        <f t="shared" si="29"/>
        <v>944</v>
      </c>
      <c r="D946" t="s">
        <v>957</v>
      </c>
      <c r="E946" t="s">
        <v>1201</v>
      </c>
      <c r="F946" t="s">
        <v>1206</v>
      </c>
      <c r="G946">
        <v>183.19</v>
      </c>
      <c r="H946">
        <v>1</v>
      </c>
      <c r="I946">
        <v>0.25</v>
      </c>
      <c r="J946">
        <v>33.92</v>
      </c>
      <c r="K946" t="s">
        <v>1215</v>
      </c>
      <c r="L946" t="s">
        <v>1220</v>
      </c>
      <c r="M946" t="s">
        <v>1229</v>
      </c>
      <c r="N946" t="s">
        <v>1234</v>
      </c>
      <c r="O946" s="3">
        <v>45538</v>
      </c>
      <c r="P946" s="3">
        <v>45548</v>
      </c>
      <c r="Q946">
        <v>2024</v>
      </c>
      <c r="R946">
        <v>10</v>
      </c>
      <c r="S946">
        <f t="shared" si="28"/>
        <v>10</v>
      </c>
    </row>
    <row r="947" spans="3:19" x14ac:dyDescent="0.25">
      <c r="C947" s="1">
        <f t="shared" si="29"/>
        <v>945</v>
      </c>
      <c r="D947" t="s">
        <v>958</v>
      </c>
      <c r="E947" t="s">
        <v>1202</v>
      </c>
      <c r="F947" t="s">
        <v>1210</v>
      </c>
      <c r="G947">
        <v>372.1</v>
      </c>
      <c r="H947">
        <v>7</v>
      </c>
      <c r="I947">
        <v>0.04</v>
      </c>
      <c r="J947">
        <v>48.46</v>
      </c>
      <c r="K947" t="s">
        <v>1217</v>
      </c>
      <c r="L947" t="s">
        <v>1221</v>
      </c>
      <c r="M947" t="s">
        <v>1226</v>
      </c>
      <c r="N947" t="s">
        <v>1235</v>
      </c>
      <c r="O947" s="3">
        <v>45013</v>
      </c>
      <c r="P947" s="3">
        <v>45016</v>
      </c>
      <c r="Q947">
        <v>2023</v>
      </c>
      <c r="R947">
        <v>5</v>
      </c>
      <c r="S947">
        <f t="shared" si="28"/>
        <v>3</v>
      </c>
    </row>
    <row r="948" spans="3:19" x14ac:dyDescent="0.25">
      <c r="C948" s="1">
        <f t="shared" si="29"/>
        <v>946</v>
      </c>
      <c r="D948" t="s">
        <v>959</v>
      </c>
      <c r="E948" t="s">
        <v>1204</v>
      </c>
      <c r="F948" t="s">
        <v>1211</v>
      </c>
      <c r="G948">
        <v>193.76</v>
      </c>
      <c r="H948">
        <v>4</v>
      </c>
      <c r="I948">
        <v>0.49</v>
      </c>
      <c r="J948">
        <v>15.84</v>
      </c>
      <c r="K948" t="s">
        <v>1216</v>
      </c>
      <c r="L948" t="s">
        <v>1220</v>
      </c>
      <c r="M948" t="s">
        <v>1228</v>
      </c>
      <c r="N948" t="s">
        <v>1234</v>
      </c>
      <c r="O948" s="3">
        <v>44866</v>
      </c>
      <c r="P948" s="3">
        <v>44875</v>
      </c>
      <c r="Q948">
        <v>2022</v>
      </c>
      <c r="R948">
        <v>1</v>
      </c>
      <c r="S948">
        <f t="shared" si="28"/>
        <v>9</v>
      </c>
    </row>
    <row r="949" spans="3:19" x14ac:dyDescent="0.25">
      <c r="C949" s="1">
        <f t="shared" si="29"/>
        <v>947</v>
      </c>
      <c r="D949" t="s">
        <v>960</v>
      </c>
      <c r="E949" t="s">
        <v>1201</v>
      </c>
      <c r="F949" t="s">
        <v>1207</v>
      </c>
      <c r="G949">
        <v>481.29</v>
      </c>
      <c r="H949">
        <v>1</v>
      </c>
      <c r="I949">
        <v>0.02</v>
      </c>
      <c r="J949">
        <v>106.46</v>
      </c>
      <c r="K949" t="s">
        <v>1216</v>
      </c>
      <c r="L949" t="s">
        <v>1219</v>
      </c>
      <c r="M949" t="s">
        <v>1223</v>
      </c>
      <c r="N949" t="s">
        <v>1234</v>
      </c>
      <c r="O949" s="3">
        <v>45284</v>
      </c>
      <c r="P949" s="3">
        <v>45286</v>
      </c>
      <c r="Q949">
        <v>2023</v>
      </c>
      <c r="R949">
        <v>2</v>
      </c>
      <c r="S949">
        <f t="shared" si="28"/>
        <v>2</v>
      </c>
    </row>
    <row r="950" spans="3:19" x14ac:dyDescent="0.25">
      <c r="C950" s="1">
        <f t="shared" si="29"/>
        <v>948</v>
      </c>
      <c r="D950" t="s">
        <v>961</v>
      </c>
      <c r="E950" t="s">
        <v>1203</v>
      </c>
      <c r="F950" t="s">
        <v>1210</v>
      </c>
      <c r="G950">
        <v>488.89</v>
      </c>
      <c r="H950">
        <v>3</v>
      </c>
      <c r="I950">
        <v>0.35</v>
      </c>
      <c r="J950">
        <v>47.99</v>
      </c>
      <c r="K950" t="s">
        <v>1215</v>
      </c>
      <c r="L950" t="s">
        <v>1221</v>
      </c>
      <c r="M950" t="s">
        <v>1228</v>
      </c>
      <c r="N950" t="s">
        <v>1234</v>
      </c>
      <c r="O950" s="3">
        <v>45281</v>
      </c>
      <c r="P950" s="3">
        <v>45283</v>
      </c>
      <c r="Q950">
        <v>2023</v>
      </c>
      <c r="R950">
        <v>10</v>
      </c>
      <c r="S950">
        <f t="shared" si="28"/>
        <v>2</v>
      </c>
    </row>
    <row r="951" spans="3:19" x14ac:dyDescent="0.25">
      <c r="C951" s="1">
        <f t="shared" si="29"/>
        <v>949</v>
      </c>
      <c r="D951" t="s">
        <v>962</v>
      </c>
      <c r="E951" t="s">
        <v>1201</v>
      </c>
      <c r="F951" t="s">
        <v>1211</v>
      </c>
      <c r="G951">
        <v>290.12</v>
      </c>
      <c r="H951">
        <v>6</v>
      </c>
      <c r="I951">
        <v>7.0000000000000007E-2</v>
      </c>
      <c r="J951">
        <v>54.3</v>
      </c>
      <c r="K951" t="s">
        <v>1215</v>
      </c>
      <c r="L951" t="s">
        <v>1221</v>
      </c>
      <c r="M951" t="s">
        <v>1222</v>
      </c>
      <c r="N951" t="s">
        <v>1234</v>
      </c>
      <c r="O951" s="3">
        <v>45082</v>
      </c>
      <c r="P951" s="3">
        <v>45089</v>
      </c>
      <c r="Q951">
        <v>2023</v>
      </c>
      <c r="R951">
        <v>8</v>
      </c>
      <c r="S951">
        <f t="shared" si="28"/>
        <v>7</v>
      </c>
    </row>
    <row r="952" spans="3:19" x14ac:dyDescent="0.25">
      <c r="C952" s="1">
        <f t="shared" si="29"/>
        <v>950</v>
      </c>
      <c r="D952" t="s">
        <v>963</v>
      </c>
      <c r="E952" t="s">
        <v>1203</v>
      </c>
      <c r="F952" t="s">
        <v>1206</v>
      </c>
      <c r="G952">
        <v>90.68</v>
      </c>
      <c r="H952">
        <v>8</v>
      </c>
      <c r="I952">
        <v>0.46</v>
      </c>
      <c r="J952">
        <v>11.63</v>
      </c>
      <c r="K952" t="s">
        <v>1216</v>
      </c>
      <c r="L952" t="s">
        <v>1219</v>
      </c>
      <c r="M952" t="s">
        <v>1232</v>
      </c>
      <c r="N952" t="s">
        <v>1235</v>
      </c>
      <c r="O952" s="3">
        <v>45352</v>
      </c>
      <c r="P952" s="3">
        <v>45361</v>
      </c>
      <c r="Q952">
        <v>2024</v>
      </c>
      <c r="R952">
        <v>7</v>
      </c>
      <c r="S952">
        <f t="shared" si="28"/>
        <v>9</v>
      </c>
    </row>
    <row r="953" spans="3:19" x14ac:dyDescent="0.25">
      <c r="C953" s="1">
        <f t="shared" si="29"/>
        <v>951</v>
      </c>
      <c r="D953" t="s">
        <v>964</v>
      </c>
      <c r="E953" t="s">
        <v>1204</v>
      </c>
      <c r="F953" t="s">
        <v>1210</v>
      </c>
      <c r="G953">
        <v>397.58</v>
      </c>
      <c r="H953">
        <v>8</v>
      </c>
      <c r="I953">
        <v>0.2</v>
      </c>
      <c r="J953">
        <v>69.89</v>
      </c>
      <c r="K953" t="s">
        <v>1216</v>
      </c>
      <c r="L953" t="s">
        <v>1218</v>
      </c>
      <c r="M953" t="s">
        <v>1222</v>
      </c>
      <c r="N953" t="s">
        <v>1234</v>
      </c>
      <c r="O953" s="3">
        <v>44563</v>
      </c>
      <c r="P953" s="3">
        <v>44566</v>
      </c>
      <c r="Q953">
        <v>2022</v>
      </c>
      <c r="R953">
        <v>1</v>
      </c>
      <c r="S953">
        <f t="shared" si="28"/>
        <v>3</v>
      </c>
    </row>
    <row r="954" spans="3:19" x14ac:dyDescent="0.25">
      <c r="C954" s="1">
        <f t="shared" si="29"/>
        <v>952</v>
      </c>
      <c r="D954" t="s">
        <v>965</v>
      </c>
      <c r="E954" t="s">
        <v>1202</v>
      </c>
      <c r="F954" t="s">
        <v>1207</v>
      </c>
      <c r="G954">
        <v>191.18</v>
      </c>
      <c r="H954">
        <v>7</v>
      </c>
      <c r="I954">
        <v>0.42</v>
      </c>
      <c r="J954">
        <v>13.34</v>
      </c>
      <c r="K954" t="s">
        <v>1217</v>
      </c>
      <c r="L954" t="s">
        <v>1218</v>
      </c>
      <c r="M954" t="s">
        <v>1223</v>
      </c>
      <c r="N954" t="s">
        <v>1234</v>
      </c>
      <c r="O954" s="3">
        <v>44590</v>
      </c>
      <c r="P954" s="3">
        <v>44599</v>
      </c>
      <c r="Q954">
        <v>2022</v>
      </c>
      <c r="R954">
        <v>3</v>
      </c>
      <c r="S954">
        <f t="shared" si="28"/>
        <v>9</v>
      </c>
    </row>
    <row r="955" spans="3:19" x14ac:dyDescent="0.25">
      <c r="C955" s="1">
        <f t="shared" si="29"/>
        <v>953</v>
      </c>
      <c r="D955" t="s">
        <v>966</v>
      </c>
      <c r="E955" t="s">
        <v>1204</v>
      </c>
      <c r="F955" t="s">
        <v>1209</v>
      </c>
      <c r="G955">
        <v>432.94</v>
      </c>
      <c r="H955">
        <v>3</v>
      </c>
      <c r="I955">
        <v>0.44</v>
      </c>
      <c r="J955">
        <v>35.24</v>
      </c>
      <c r="K955" t="s">
        <v>1216</v>
      </c>
      <c r="L955" t="s">
        <v>1221</v>
      </c>
      <c r="M955" t="s">
        <v>1230</v>
      </c>
      <c r="N955" t="s">
        <v>1236</v>
      </c>
      <c r="O955" s="3">
        <v>45451</v>
      </c>
      <c r="P955" s="3">
        <v>45456</v>
      </c>
      <c r="Q955">
        <v>2024</v>
      </c>
      <c r="R955">
        <v>6</v>
      </c>
      <c r="S955">
        <f t="shared" si="28"/>
        <v>5</v>
      </c>
    </row>
    <row r="956" spans="3:19" x14ac:dyDescent="0.25">
      <c r="C956" s="1">
        <f t="shared" si="29"/>
        <v>954</v>
      </c>
      <c r="D956" t="s">
        <v>967</v>
      </c>
      <c r="E956" t="s">
        <v>1202</v>
      </c>
      <c r="F956" t="s">
        <v>1209</v>
      </c>
      <c r="G956">
        <v>234.86</v>
      </c>
      <c r="H956">
        <v>8</v>
      </c>
      <c r="I956">
        <v>0.16</v>
      </c>
      <c r="J956">
        <v>36.83</v>
      </c>
      <c r="K956" t="s">
        <v>1217</v>
      </c>
      <c r="L956" t="s">
        <v>1219</v>
      </c>
      <c r="M956" t="s">
        <v>1231</v>
      </c>
      <c r="N956" t="s">
        <v>1236</v>
      </c>
      <c r="O956" s="3">
        <v>45174</v>
      </c>
      <c r="P956" s="3">
        <v>45184</v>
      </c>
      <c r="Q956">
        <v>2023</v>
      </c>
      <c r="R956">
        <v>2</v>
      </c>
      <c r="S956">
        <f t="shared" si="28"/>
        <v>10</v>
      </c>
    </row>
    <row r="957" spans="3:19" x14ac:dyDescent="0.25">
      <c r="C957" s="1">
        <f t="shared" si="29"/>
        <v>955</v>
      </c>
      <c r="D957" t="s">
        <v>968</v>
      </c>
      <c r="E957" t="s">
        <v>1201</v>
      </c>
      <c r="F957" t="s">
        <v>1208</v>
      </c>
      <c r="G957">
        <v>274.68</v>
      </c>
      <c r="H957">
        <v>2</v>
      </c>
      <c r="I957">
        <v>0.04</v>
      </c>
      <c r="J957">
        <v>67.17</v>
      </c>
      <c r="K957" t="s">
        <v>1217</v>
      </c>
      <c r="L957" t="s">
        <v>1218</v>
      </c>
      <c r="M957" t="s">
        <v>1222</v>
      </c>
      <c r="N957" t="s">
        <v>1234</v>
      </c>
      <c r="O957" s="3">
        <v>44884</v>
      </c>
      <c r="P957" s="3">
        <v>44886</v>
      </c>
      <c r="Q957">
        <v>2022</v>
      </c>
      <c r="R957">
        <v>7</v>
      </c>
      <c r="S957">
        <f t="shared" si="28"/>
        <v>2</v>
      </c>
    </row>
    <row r="958" spans="3:19" x14ac:dyDescent="0.25">
      <c r="C958" s="1">
        <f t="shared" si="29"/>
        <v>956</v>
      </c>
      <c r="D958" t="s">
        <v>969</v>
      </c>
      <c r="E958" t="s">
        <v>1203</v>
      </c>
      <c r="F958" t="s">
        <v>1208</v>
      </c>
      <c r="G958">
        <v>367.31</v>
      </c>
      <c r="H958">
        <v>6</v>
      </c>
      <c r="I958">
        <v>0.04</v>
      </c>
      <c r="J958">
        <v>94.92</v>
      </c>
      <c r="K958" t="s">
        <v>1215</v>
      </c>
      <c r="L958" t="s">
        <v>1219</v>
      </c>
      <c r="M958" t="s">
        <v>1230</v>
      </c>
      <c r="N958" t="s">
        <v>1236</v>
      </c>
      <c r="O958" s="3">
        <v>44569</v>
      </c>
      <c r="P958" s="3">
        <v>44576</v>
      </c>
      <c r="Q958">
        <v>2022</v>
      </c>
      <c r="R958">
        <v>1</v>
      </c>
      <c r="S958">
        <f t="shared" si="28"/>
        <v>7</v>
      </c>
    </row>
    <row r="959" spans="3:19" x14ac:dyDescent="0.25">
      <c r="C959" s="1">
        <f t="shared" si="29"/>
        <v>957</v>
      </c>
      <c r="D959" t="s">
        <v>970</v>
      </c>
      <c r="E959" t="s">
        <v>1203</v>
      </c>
      <c r="F959" t="s">
        <v>1211</v>
      </c>
      <c r="G959">
        <v>368.72</v>
      </c>
      <c r="H959">
        <v>4</v>
      </c>
      <c r="I959">
        <v>0.5</v>
      </c>
      <c r="J959">
        <v>54.5</v>
      </c>
      <c r="K959" t="s">
        <v>1215</v>
      </c>
      <c r="L959" t="s">
        <v>1219</v>
      </c>
      <c r="M959" t="s">
        <v>1229</v>
      </c>
      <c r="N959" t="s">
        <v>1234</v>
      </c>
      <c r="O959" s="3">
        <v>44813</v>
      </c>
      <c r="P959" s="3">
        <v>44817</v>
      </c>
      <c r="Q959">
        <v>2022</v>
      </c>
      <c r="R959">
        <v>2</v>
      </c>
      <c r="S959">
        <f t="shared" si="28"/>
        <v>4</v>
      </c>
    </row>
    <row r="960" spans="3:19" x14ac:dyDescent="0.25">
      <c r="C960" s="1">
        <f t="shared" si="29"/>
        <v>958</v>
      </c>
      <c r="D960" t="s">
        <v>971</v>
      </c>
      <c r="E960" t="s">
        <v>1201</v>
      </c>
      <c r="F960" t="s">
        <v>1210</v>
      </c>
      <c r="G960">
        <v>489.55</v>
      </c>
      <c r="H960">
        <v>3</v>
      </c>
      <c r="I960">
        <v>0.44</v>
      </c>
      <c r="J960">
        <v>60.35</v>
      </c>
      <c r="K960" t="s">
        <v>1216</v>
      </c>
      <c r="L960" t="s">
        <v>1219</v>
      </c>
      <c r="M960" t="s">
        <v>1230</v>
      </c>
      <c r="N960" t="s">
        <v>1236</v>
      </c>
      <c r="O960" s="3">
        <v>45576</v>
      </c>
      <c r="P960" s="3">
        <v>45579</v>
      </c>
      <c r="Q960">
        <v>2024</v>
      </c>
      <c r="R960">
        <v>10</v>
      </c>
      <c r="S960">
        <f t="shared" si="28"/>
        <v>3</v>
      </c>
    </row>
    <row r="961" spans="3:19" x14ac:dyDescent="0.25">
      <c r="C961" s="1">
        <f t="shared" si="29"/>
        <v>959</v>
      </c>
      <c r="D961" t="s">
        <v>972</v>
      </c>
      <c r="E961" t="s">
        <v>1203</v>
      </c>
      <c r="F961" t="s">
        <v>1207</v>
      </c>
      <c r="G961">
        <v>211.54</v>
      </c>
      <c r="H961">
        <v>6</v>
      </c>
      <c r="I961">
        <v>0.08</v>
      </c>
      <c r="J961">
        <v>40.340000000000003</v>
      </c>
      <c r="K961" t="s">
        <v>1215</v>
      </c>
      <c r="L961" t="s">
        <v>1221</v>
      </c>
      <c r="M961" t="s">
        <v>1227</v>
      </c>
      <c r="N961" t="s">
        <v>1236</v>
      </c>
      <c r="O961" s="3">
        <v>45601</v>
      </c>
      <c r="P961" s="3">
        <v>45605</v>
      </c>
      <c r="Q961">
        <v>2024</v>
      </c>
      <c r="R961">
        <v>1</v>
      </c>
      <c r="S961">
        <f t="shared" si="28"/>
        <v>4</v>
      </c>
    </row>
    <row r="962" spans="3:19" x14ac:dyDescent="0.25">
      <c r="C962" s="1">
        <f t="shared" si="29"/>
        <v>960</v>
      </c>
      <c r="D962" t="s">
        <v>973</v>
      </c>
      <c r="E962" t="s">
        <v>1202</v>
      </c>
      <c r="F962" t="s">
        <v>1211</v>
      </c>
      <c r="G962">
        <v>65.05</v>
      </c>
      <c r="H962">
        <v>2</v>
      </c>
      <c r="I962">
        <v>0.17</v>
      </c>
      <c r="J962">
        <v>15.29</v>
      </c>
      <c r="K962" t="s">
        <v>1215</v>
      </c>
      <c r="L962" t="s">
        <v>1219</v>
      </c>
      <c r="M962" t="s">
        <v>1229</v>
      </c>
      <c r="N962" t="s">
        <v>1234</v>
      </c>
      <c r="O962" s="3">
        <v>44643</v>
      </c>
      <c r="P962" s="3">
        <v>44650</v>
      </c>
      <c r="Q962">
        <v>2022</v>
      </c>
      <c r="R962">
        <v>11</v>
      </c>
      <c r="S962">
        <f t="shared" si="28"/>
        <v>7</v>
      </c>
    </row>
    <row r="963" spans="3:19" x14ac:dyDescent="0.25">
      <c r="C963" s="1">
        <f t="shared" si="29"/>
        <v>961</v>
      </c>
      <c r="D963" t="s">
        <v>279</v>
      </c>
      <c r="E963" t="s">
        <v>1203</v>
      </c>
      <c r="F963" t="s">
        <v>1206</v>
      </c>
      <c r="G963">
        <v>236.54</v>
      </c>
      <c r="H963">
        <v>9</v>
      </c>
      <c r="I963">
        <v>0.28000000000000003</v>
      </c>
      <c r="J963">
        <v>42.57</v>
      </c>
      <c r="K963" t="s">
        <v>1216</v>
      </c>
      <c r="L963" t="s">
        <v>1221</v>
      </c>
      <c r="M963" t="s">
        <v>1226</v>
      </c>
      <c r="N963" t="s">
        <v>1235</v>
      </c>
      <c r="O963" s="3">
        <v>44800</v>
      </c>
      <c r="P963" s="3">
        <v>44807</v>
      </c>
      <c r="Q963">
        <v>2022</v>
      </c>
      <c r="R963">
        <v>7</v>
      </c>
      <c r="S963">
        <f t="shared" si="28"/>
        <v>7</v>
      </c>
    </row>
    <row r="964" spans="3:19" x14ac:dyDescent="0.25">
      <c r="C964" s="1">
        <f t="shared" si="29"/>
        <v>962</v>
      </c>
      <c r="D964" t="s">
        <v>974</v>
      </c>
      <c r="E964" t="s">
        <v>1204</v>
      </c>
      <c r="F964" t="s">
        <v>1210</v>
      </c>
      <c r="G964">
        <v>219.26</v>
      </c>
      <c r="H964">
        <v>8</v>
      </c>
      <c r="I964">
        <v>0.22</v>
      </c>
      <c r="J964">
        <v>25.62</v>
      </c>
      <c r="K964" t="s">
        <v>1215</v>
      </c>
      <c r="L964" t="s">
        <v>1219</v>
      </c>
      <c r="M964" t="s">
        <v>1232</v>
      </c>
      <c r="N964" t="s">
        <v>1235</v>
      </c>
      <c r="O964" s="3">
        <v>44900</v>
      </c>
      <c r="P964" s="3">
        <v>44903</v>
      </c>
      <c r="Q964">
        <v>2022</v>
      </c>
      <c r="R964">
        <v>4</v>
      </c>
      <c r="S964">
        <f t="shared" ref="S964:S1027" si="30">P964-O964</f>
        <v>3</v>
      </c>
    </row>
    <row r="965" spans="3:19" x14ac:dyDescent="0.25">
      <c r="C965" s="1">
        <f t="shared" si="29"/>
        <v>963</v>
      </c>
      <c r="D965" t="s">
        <v>975</v>
      </c>
      <c r="E965" t="s">
        <v>1201</v>
      </c>
      <c r="F965" t="s">
        <v>1212</v>
      </c>
      <c r="G965">
        <v>352.34</v>
      </c>
      <c r="H965">
        <v>9</v>
      </c>
      <c r="I965">
        <v>0.04</v>
      </c>
      <c r="J965">
        <v>51.58</v>
      </c>
      <c r="K965" t="s">
        <v>1215</v>
      </c>
      <c r="L965" t="s">
        <v>1218</v>
      </c>
      <c r="M965" t="s">
        <v>1229</v>
      </c>
      <c r="N965" t="s">
        <v>1234</v>
      </c>
      <c r="O965" s="3">
        <v>45048</v>
      </c>
      <c r="P965" s="3">
        <v>45056</v>
      </c>
      <c r="Q965">
        <v>2023</v>
      </c>
      <c r="R965">
        <v>7</v>
      </c>
      <c r="S965">
        <f t="shared" si="30"/>
        <v>8</v>
      </c>
    </row>
    <row r="966" spans="3:19" x14ac:dyDescent="0.25">
      <c r="C966" s="1">
        <f t="shared" si="29"/>
        <v>964</v>
      </c>
      <c r="D966" t="s">
        <v>976</v>
      </c>
      <c r="E966" t="s">
        <v>1201</v>
      </c>
      <c r="F966" t="s">
        <v>1211</v>
      </c>
      <c r="G966">
        <v>224.74</v>
      </c>
      <c r="H966">
        <v>6</v>
      </c>
      <c r="I966">
        <v>0.46</v>
      </c>
      <c r="J966">
        <v>28.5</v>
      </c>
      <c r="K966" t="s">
        <v>1215</v>
      </c>
      <c r="L966" t="s">
        <v>1218</v>
      </c>
      <c r="M966" t="s">
        <v>1227</v>
      </c>
      <c r="N966" t="s">
        <v>1236</v>
      </c>
      <c r="O966" s="3">
        <v>45623</v>
      </c>
      <c r="P966" s="3">
        <v>45632</v>
      </c>
      <c r="Q966">
        <v>2024</v>
      </c>
      <c r="R966">
        <v>11</v>
      </c>
      <c r="S966">
        <f t="shared" si="30"/>
        <v>9</v>
      </c>
    </row>
    <row r="967" spans="3:19" x14ac:dyDescent="0.25">
      <c r="C967" s="1">
        <f t="shared" si="29"/>
        <v>965</v>
      </c>
      <c r="D967" t="s">
        <v>977</v>
      </c>
      <c r="E967" t="s">
        <v>1202</v>
      </c>
      <c r="F967" t="s">
        <v>1212</v>
      </c>
      <c r="G967">
        <v>259.49</v>
      </c>
      <c r="H967">
        <v>6</v>
      </c>
      <c r="I967">
        <v>0.06</v>
      </c>
      <c r="J967">
        <v>32.18</v>
      </c>
      <c r="K967" t="s">
        <v>1216</v>
      </c>
      <c r="L967" t="s">
        <v>1219</v>
      </c>
      <c r="M967" t="s">
        <v>1225</v>
      </c>
      <c r="N967" t="s">
        <v>1236</v>
      </c>
      <c r="O967" s="3">
        <v>44788</v>
      </c>
      <c r="P967" s="3">
        <v>44790</v>
      </c>
      <c r="Q967">
        <v>2022</v>
      </c>
      <c r="R967">
        <v>9</v>
      </c>
      <c r="S967">
        <f t="shared" si="30"/>
        <v>2</v>
      </c>
    </row>
    <row r="968" spans="3:19" x14ac:dyDescent="0.25">
      <c r="C968" s="1">
        <f t="shared" si="29"/>
        <v>966</v>
      </c>
      <c r="D968" t="s">
        <v>978</v>
      </c>
      <c r="E968" t="s">
        <v>1204</v>
      </c>
      <c r="F968" t="s">
        <v>1214</v>
      </c>
      <c r="G968">
        <v>426.91</v>
      </c>
      <c r="H968">
        <v>8</v>
      </c>
      <c r="I968">
        <v>0.11</v>
      </c>
      <c r="J968">
        <v>53.96</v>
      </c>
      <c r="K968" t="s">
        <v>1216</v>
      </c>
      <c r="L968" t="s">
        <v>1221</v>
      </c>
      <c r="M968" t="s">
        <v>1226</v>
      </c>
      <c r="N968" t="s">
        <v>1235</v>
      </c>
      <c r="O968" s="3">
        <v>44912</v>
      </c>
      <c r="P968" s="3">
        <v>44922</v>
      </c>
      <c r="Q968">
        <v>2022</v>
      </c>
      <c r="R968">
        <v>4</v>
      </c>
      <c r="S968">
        <f t="shared" si="30"/>
        <v>10</v>
      </c>
    </row>
    <row r="969" spans="3:19" x14ac:dyDescent="0.25">
      <c r="C969" s="1">
        <f t="shared" ref="C969:C1032" si="31">C968+1</f>
        <v>967</v>
      </c>
      <c r="D969" t="s">
        <v>979</v>
      </c>
      <c r="E969" t="s">
        <v>1204</v>
      </c>
      <c r="F969" t="s">
        <v>1206</v>
      </c>
      <c r="G969">
        <v>442.75</v>
      </c>
      <c r="H969">
        <v>4</v>
      </c>
      <c r="I969">
        <v>0.21</v>
      </c>
      <c r="J969">
        <v>40.68</v>
      </c>
      <c r="K969" t="s">
        <v>1216</v>
      </c>
      <c r="L969" t="s">
        <v>1221</v>
      </c>
      <c r="M969" t="s">
        <v>1232</v>
      </c>
      <c r="N969" t="s">
        <v>1235</v>
      </c>
      <c r="O969" s="3">
        <v>44729</v>
      </c>
      <c r="P969" s="3">
        <v>44735</v>
      </c>
      <c r="Q969">
        <v>2022</v>
      </c>
      <c r="R969">
        <v>4</v>
      </c>
      <c r="S969">
        <f t="shared" si="30"/>
        <v>6</v>
      </c>
    </row>
    <row r="970" spans="3:19" x14ac:dyDescent="0.25">
      <c r="C970" s="1">
        <f t="shared" si="31"/>
        <v>968</v>
      </c>
      <c r="D970" t="s">
        <v>980</v>
      </c>
      <c r="E970" t="s">
        <v>1201</v>
      </c>
      <c r="F970" t="s">
        <v>1210</v>
      </c>
      <c r="G970">
        <v>60.37</v>
      </c>
      <c r="H970">
        <v>6</v>
      </c>
      <c r="I970">
        <v>0.2</v>
      </c>
      <c r="J970">
        <v>5</v>
      </c>
      <c r="K970" t="s">
        <v>1217</v>
      </c>
      <c r="L970" t="s">
        <v>1221</v>
      </c>
      <c r="M970" t="s">
        <v>1228</v>
      </c>
      <c r="N970" t="s">
        <v>1234</v>
      </c>
      <c r="O970" s="3">
        <v>45003</v>
      </c>
      <c r="P970" s="3">
        <v>45010</v>
      </c>
      <c r="Q970">
        <v>2023</v>
      </c>
      <c r="R970">
        <v>8</v>
      </c>
      <c r="S970">
        <f t="shared" si="30"/>
        <v>7</v>
      </c>
    </row>
    <row r="971" spans="3:19" x14ac:dyDescent="0.25">
      <c r="C971" s="1">
        <f t="shared" si="31"/>
        <v>969</v>
      </c>
      <c r="D971" t="s">
        <v>981</v>
      </c>
      <c r="E971" t="s">
        <v>1202</v>
      </c>
      <c r="F971" t="s">
        <v>1210</v>
      </c>
      <c r="G971">
        <v>181.73</v>
      </c>
      <c r="H971">
        <v>10</v>
      </c>
      <c r="I971">
        <v>0.39</v>
      </c>
      <c r="J971">
        <v>29.99</v>
      </c>
      <c r="K971" t="s">
        <v>1217</v>
      </c>
      <c r="L971" t="s">
        <v>1218</v>
      </c>
      <c r="M971" t="s">
        <v>1231</v>
      </c>
      <c r="N971" t="s">
        <v>1236</v>
      </c>
      <c r="O971" s="3">
        <v>45191</v>
      </c>
      <c r="P971" s="3">
        <v>45193</v>
      </c>
      <c r="Q971">
        <v>2023</v>
      </c>
      <c r="R971">
        <v>3</v>
      </c>
      <c r="S971">
        <f t="shared" si="30"/>
        <v>2</v>
      </c>
    </row>
    <row r="972" spans="3:19" x14ac:dyDescent="0.25">
      <c r="C972" s="1">
        <f t="shared" si="31"/>
        <v>970</v>
      </c>
      <c r="D972" t="s">
        <v>982</v>
      </c>
      <c r="E972" t="s">
        <v>1202</v>
      </c>
      <c r="F972" t="s">
        <v>1210</v>
      </c>
      <c r="G972">
        <v>41.04</v>
      </c>
      <c r="H972">
        <v>9</v>
      </c>
      <c r="I972">
        <v>0.32</v>
      </c>
      <c r="J972">
        <v>3.46</v>
      </c>
      <c r="K972" t="s">
        <v>1216</v>
      </c>
      <c r="L972" t="s">
        <v>1219</v>
      </c>
      <c r="M972" t="s">
        <v>1231</v>
      </c>
      <c r="N972" t="s">
        <v>1236</v>
      </c>
      <c r="O972" s="3">
        <v>44992</v>
      </c>
      <c r="P972" s="3">
        <v>45002</v>
      </c>
      <c r="Q972">
        <v>2023</v>
      </c>
      <c r="R972">
        <v>4</v>
      </c>
      <c r="S972">
        <f t="shared" si="30"/>
        <v>10</v>
      </c>
    </row>
    <row r="973" spans="3:19" x14ac:dyDescent="0.25">
      <c r="C973" s="1">
        <f t="shared" si="31"/>
        <v>971</v>
      </c>
      <c r="D973" t="s">
        <v>983</v>
      </c>
      <c r="E973" t="s">
        <v>1201</v>
      </c>
      <c r="F973" t="s">
        <v>1211</v>
      </c>
      <c r="G973">
        <v>411.48</v>
      </c>
      <c r="H973">
        <v>1</v>
      </c>
      <c r="I973">
        <v>0.1</v>
      </c>
      <c r="J973">
        <v>103.05</v>
      </c>
      <c r="K973" t="s">
        <v>1217</v>
      </c>
      <c r="L973" t="s">
        <v>1221</v>
      </c>
      <c r="M973" t="s">
        <v>1223</v>
      </c>
      <c r="N973" t="s">
        <v>1234</v>
      </c>
      <c r="O973" s="3">
        <v>45455</v>
      </c>
      <c r="P973" s="3">
        <v>45457</v>
      </c>
      <c r="Q973">
        <v>2024</v>
      </c>
      <c r="R973">
        <v>6</v>
      </c>
      <c r="S973">
        <f t="shared" si="30"/>
        <v>2</v>
      </c>
    </row>
    <row r="974" spans="3:19" x14ac:dyDescent="0.25">
      <c r="C974" s="1">
        <f t="shared" si="31"/>
        <v>972</v>
      </c>
      <c r="D974" t="s">
        <v>984</v>
      </c>
      <c r="E974" t="s">
        <v>1201</v>
      </c>
      <c r="F974" t="s">
        <v>1214</v>
      </c>
      <c r="G974">
        <v>289.92</v>
      </c>
      <c r="H974">
        <v>1</v>
      </c>
      <c r="I974">
        <v>0.26</v>
      </c>
      <c r="J974">
        <v>37.130000000000003</v>
      </c>
      <c r="K974" t="s">
        <v>1215</v>
      </c>
      <c r="L974" t="s">
        <v>1219</v>
      </c>
      <c r="M974" t="s">
        <v>1225</v>
      </c>
      <c r="N974" t="s">
        <v>1236</v>
      </c>
      <c r="O974" s="3">
        <v>45204</v>
      </c>
      <c r="P974" s="3">
        <v>45210</v>
      </c>
      <c r="Q974">
        <v>2023</v>
      </c>
      <c r="R974">
        <v>12</v>
      </c>
      <c r="S974">
        <f t="shared" si="30"/>
        <v>6</v>
      </c>
    </row>
    <row r="975" spans="3:19" x14ac:dyDescent="0.25">
      <c r="C975" s="1">
        <f t="shared" si="31"/>
        <v>973</v>
      </c>
      <c r="D975" t="s">
        <v>985</v>
      </c>
      <c r="E975" t="s">
        <v>1204</v>
      </c>
      <c r="F975" t="s">
        <v>1212</v>
      </c>
      <c r="G975">
        <v>237.21</v>
      </c>
      <c r="H975">
        <v>2</v>
      </c>
      <c r="I975">
        <v>0.47</v>
      </c>
      <c r="J975">
        <v>25.83</v>
      </c>
      <c r="K975" t="s">
        <v>1215</v>
      </c>
      <c r="L975" t="s">
        <v>1218</v>
      </c>
      <c r="M975" t="s">
        <v>1227</v>
      </c>
      <c r="N975" t="s">
        <v>1236</v>
      </c>
      <c r="O975" s="3">
        <v>44629</v>
      </c>
      <c r="P975" s="3">
        <v>44639</v>
      </c>
      <c r="Q975">
        <v>2022</v>
      </c>
      <c r="R975">
        <v>7</v>
      </c>
      <c r="S975">
        <f t="shared" si="30"/>
        <v>10</v>
      </c>
    </row>
    <row r="976" spans="3:19" x14ac:dyDescent="0.25">
      <c r="C976" s="1">
        <f t="shared" si="31"/>
        <v>974</v>
      </c>
      <c r="D976" t="s">
        <v>986</v>
      </c>
      <c r="E976" t="s">
        <v>1203</v>
      </c>
      <c r="F976" t="s">
        <v>1206</v>
      </c>
      <c r="G976">
        <v>444.88</v>
      </c>
      <c r="H976">
        <v>8</v>
      </c>
      <c r="I976">
        <v>0.22</v>
      </c>
      <c r="J976">
        <v>64.39</v>
      </c>
      <c r="K976" t="s">
        <v>1217</v>
      </c>
      <c r="L976" t="s">
        <v>1221</v>
      </c>
      <c r="M976" t="s">
        <v>1233</v>
      </c>
      <c r="N976" t="s">
        <v>1235</v>
      </c>
      <c r="O976" s="3">
        <v>44631</v>
      </c>
      <c r="P976" s="3">
        <v>44640</v>
      </c>
      <c r="Q976">
        <v>2022</v>
      </c>
      <c r="R976">
        <v>2</v>
      </c>
      <c r="S976">
        <f t="shared" si="30"/>
        <v>9</v>
      </c>
    </row>
    <row r="977" spans="3:19" x14ac:dyDescent="0.25">
      <c r="C977" s="1">
        <f t="shared" si="31"/>
        <v>975</v>
      </c>
      <c r="D977" t="s">
        <v>987</v>
      </c>
      <c r="E977" t="s">
        <v>1202</v>
      </c>
      <c r="F977" t="s">
        <v>1210</v>
      </c>
      <c r="G977">
        <v>489.52</v>
      </c>
      <c r="H977">
        <v>8</v>
      </c>
      <c r="I977">
        <v>0.4</v>
      </c>
      <c r="J977">
        <v>15.47</v>
      </c>
      <c r="K977" t="s">
        <v>1215</v>
      </c>
      <c r="L977" t="s">
        <v>1219</v>
      </c>
      <c r="M977" t="s">
        <v>1225</v>
      </c>
      <c r="N977" t="s">
        <v>1236</v>
      </c>
      <c r="O977" s="3">
        <v>45152</v>
      </c>
      <c r="P977" s="3">
        <v>45155</v>
      </c>
      <c r="Q977">
        <v>2023</v>
      </c>
      <c r="R977">
        <v>11</v>
      </c>
      <c r="S977">
        <f t="shared" si="30"/>
        <v>3</v>
      </c>
    </row>
    <row r="978" spans="3:19" x14ac:dyDescent="0.25">
      <c r="C978" s="1">
        <f t="shared" si="31"/>
        <v>976</v>
      </c>
      <c r="D978" t="s">
        <v>988</v>
      </c>
      <c r="E978" t="s">
        <v>1203</v>
      </c>
      <c r="F978" t="s">
        <v>1206</v>
      </c>
      <c r="G978">
        <v>172.22</v>
      </c>
      <c r="H978">
        <v>4</v>
      </c>
      <c r="I978">
        <v>0.4</v>
      </c>
      <c r="J978">
        <v>23.35</v>
      </c>
      <c r="K978" t="s">
        <v>1216</v>
      </c>
      <c r="L978" t="s">
        <v>1218</v>
      </c>
      <c r="M978" t="s">
        <v>1226</v>
      </c>
      <c r="N978" t="s">
        <v>1235</v>
      </c>
      <c r="O978" s="3">
        <v>45098</v>
      </c>
      <c r="P978" s="3">
        <v>45105</v>
      </c>
      <c r="Q978">
        <v>2023</v>
      </c>
      <c r="R978">
        <v>8</v>
      </c>
      <c r="S978">
        <f t="shared" si="30"/>
        <v>7</v>
      </c>
    </row>
    <row r="979" spans="3:19" x14ac:dyDescent="0.25">
      <c r="C979" s="1">
        <f t="shared" si="31"/>
        <v>977</v>
      </c>
      <c r="D979" t="s">
        <v>989</v>
      </c>
      <c r="E979" t="s">
        <v>1203</v>
      </c>
      <c r="F979" t="s">
        <v>1211</v>
      </c>
      <c r="G979">
        <v>89.56</v>
      </c>
      <c r="H979">
        <v>6</v>
      </c>
      <c r="I979">
        <v>0.13</v>
      </c>
      <c r="J979">
        <v>15.23</v>
      </c>
      <c r="K979" t="s">
        <v>1217</v>
      </c>
      <c r="L979" t="s">
        <v>1218</v>
      </c>
      <c r="M979" t="s">
        <v>1230</v>
      </c>
      <c r="N979" t="s">
        <v>1236</v>
      </c>
      <c r="O979" s="3">
        <v>45064</v>
      </c>
      <c r="P979" s="3">
        <v>45074</v>
      </c>
      <c r="Q979">
        <v>2023</v>
      </c>
      <c r="R979">
        <v>12</v>
      </c>
      <c r="S979">
        <f t="shared" si="30"/>
        <v>10</v>
      </c>
    </row>
    <row r="980" spans="3:19" x14ac:dyDescent="0.25">
      <c r="C980" s="1">
        <f t="shared" si="31"/>
        <v>978</v>
      </c>
      <c r="D980" t="s">
        <v>990</v>
      </c>
      <c r="E980" t="s">
        <v>1204</v>
      </c>
      <c r="F980" t="s">
        <v>1212</v>
      </c>
      <c r="G980">
        <v>256.58999999999997</v>
      </c>
      <c r="H980">
        <v>7</v>
      </c>
      <c r="I980">
        <v>0.47</v>
      </c>
      <c r="J980">
        <v>24.55</v>
      </c>
      <c r="K980" t="s">
        <v>1216</v>
      </c>
      <c r="L980" t="s">
        <v>1220</v>
      </c>
      <c r="M980" t="s">
        <v>1226</v>
      </c>
      <c r="N980" t="s">
        <v>1235</v>
      </c>
      <c r="O980" s="3">
        <v>45124</v>
      </c>
      <c r="P980" s="3">
        <v>45127</v>
      </c>
      <c r="Q980">
        <v>2023</v>
      </c>
      <c r="R980">
        <v>11</v>
      </c>
      <c r="S980">
        <f t="shared" si="30"/>
        <v>3</v>
      </c>
    </row>
    <row r="981" spans="3:19" x14ac:dyDescent="0.25">
      <c r="C981" s="1">
        <f t="shared" si="31"/>
        <v>979</v>
      </c>
      <c r="D981" t="s">
        <v>991</v>
      </c>
      <c r="E981" t="s">
        <v>1201</v>
      </c>
      <c r="F981" t="s">
        <v>1209</v>
      </c>
      <c r="G981">
        <v>61.28</v>
      </c>
      <c r="H981">
        <v>6</v>
      </c>
      <c r="I981">
        <v>0.35</v>
      </c>
      <c r="J981">
        <v>9.35</v>
      </c>
      <c r="K981" t="s">
        <v>1217</v>
      </c>
      <c r="L981" t="s">
        <v>1219</v>
      </c>
      <c r="M981" t="s">
        <v>1230</v>
      </c>
      <c r="N981" t="s">
        <v>1236</v>
      </c>
      <c r="O981" s="3">
        <v>45616</v>
      </c>
      <c r="P981" s="3">
        <v>45623</v>
      </c>
      <c r="Q981">
        <v>2024</v>
      </c>
      <c r="R981">
        <v>2</v>
      </c>
      <c r="S981">
        <f t="shared" si="30"/>
        <v>7</v>
      </c>
    </row>
    <row r="982" spans="3:19" x14ac:dyDescent="0.25">
      <c r="C982" s="1">
        <f t="shared" si="31"/>
        <v>980</v>
      </c>
      <c r="D982" t="s">
        <v>811</v>
      </c>
      <c r="E982" t="s">
        <v>1203</v>
      </c>
      <c r="F982" t="s">
        <v>1211</v>
      </c>
      <c r="G982">
        <v>239.31</v>
      </c>
      <c r="H982">
        <v>4</v>
      </c>
      <c r="I982">
        <v>0.09</v>
      </c>
      <c r="J982">
        <v>37.24</v>
      </c>
      <c r="K982" t="s">
        <v>1217</v>
      </c>
      <c r="L982" t="s">
        <v>1218</v>
      </c>
      <c r="M982" t="s">
        <v>1223</v>
      </c>
      <c r="N982" t="s">
        <v>1234</v>
      </c>
      <c r="O982" s="3">
        <v>45204</v>
      </c>
      <c r="P982" s="3">
        <v>45207</v>
      </c>
      <c r="Q982">
        <v>2023</v>
      </c>
      <c r="R982">
        <v>3</v>
      </c>
      <c r="S982">
        <f t="shared" si="30"/>
        <v>3</v>
      </c>
    </row>
    <row r="983" spans="3:19" x14ac:dyDescent="0.25">
      <c r="C983" s="1">
        <f t="shared" si="31"/>
        <v>981</v>
      </c>
      <c r="D983" t="s">
        <v>992</v>
      </c>
      <c r="E983" t="s">
        <v>1203</v>
      </c>
      <c r="F983" t="s">
        <v>1210</v>
      </c>
      <c r="G983">
        <v>279.66000000000003</v>
      </c>
      <c r="H983">
        <v>9</v>
      </c>
      <c r="I983">
        <v>0.19</v>
      </c>
      <c r="J983">
        <v>33.61</v>
      </c>
      <c r="K983" t="s">
        <v>1217</v>
      </c>
      <c r="L983" t="s">
        <v>1220</v>
      </c>
      <c r="M983" t="s">
        <v>1233</v>
      </c>
      <c r="N983" t="s">
        <v>1235</v>
      </c>
      <c r="O983" s="3">
        <v>44627</v>
      </c>
      <c r="P983" s="3">
        <v>44636</v>
      </c>
      <c r="Q983">
        <v>2022</v>
      </c>
      <c r="R983">
        <v>6</v>
      </c>
      <c r="S983">
        <f t="shared" si="30"/>
        <v>9</v>
      </c>
    </row>
    <row r="984" spans="3:19" x14ac:dyDescent="0.25">
      <c r="C984" s="1">
        <f t="shared" si="31"/>
        <v>982</v>
      </c>
      <c r="D984" t="s">
        <v>993</v>
      </c>
      <c r="E984" t="s">
        <v>1202</v>
      </c>
      <c r="F984" t="s">
        <v>1205</v>
      </c>
      <c r="G984">
        <v>430.44</v>
      </c>
      <c r="H984">
        <v>1</v>
      </c>
      <c r="I984">
        <v>0.14000000000000001</v>
      </c>
      <c r="J984">
        <v>42.85</v>
      </c>
      <c r="K984" t="s">
        <v>1217</v>
      </c>
      <c r="L984" t="s">
        <v>1218</v>
      </c>
      <c r="M984" t="s">
        <v>1222</v>
      </c>
      <c r="N984" t="s">
        <v>1234</v>
      </c>
      <c r="O984" s="3">
        <v>44773</v>
      </c>
      <c r="P984" s="3">
        <v>44780</v>
      </c>
      <c r="Q984">
        <v>2022</v>
      </c>
      <c r="R984">
        <v>6</v>
      </c>
      <c r="S984">
        <f t="shared" si="30"/>
        <v>7</v>
      </c>
    </row>
    <row r="985" spans="3:19" x14ac:dyDescent="0.25">
      <c r="C985" s="1">
        <f t="shared" si="31"/>
        <v>983</v>
      </c>
      <c r="D985" t="s">
        <v>994</v>
      </c>
      <c r="E985" t="s">
        <v>1201</v>
      </c>
      <c r="F985" t="s">
        <v>1214</v>
      </c>
      <c r="G985">
        <v>495.05</v>
      </c>
      <c r="H985">
        <v>3</v>
      </c>
      <c r="I985">
        <v>0.24</v>
      </c>
      <c r="J985">
        <v>98.6</v>
      </c>
      <c r="K985" t="s">
        <v>1215</v>
      </c>
      <c r="L985" t="s">
        <v>1218</v>
      </c>
      <c r="M985" t="s">
        <v>1222</v>
      </c>
      <c r="N985" t="s">
        <v>1234</v>
      </c>
      <c r="O985" s="3">
        <v>44614</v>
      </c>
      <c r="P985" s="3">
        <v>44617</v>
      </c>
      <c r="Q985">
        <v>2022</v>
      </c>
      <c r="R985">
        <v>1</v>
      </c>
      <c r="S985">
        <f t="shared" si="30"/>
        <v>3</v>
      </c>
    </row>
    <row r="986" spans="3:19" x14ac:dyDescent="0.25">
      <c r="C986" s="1">
        <f t="shared" si="31"/>
        <v>984</v>
      </c>
      <c r="D986" t="s">
        <v>995</v>
      </c>
      <c r="E986" t="s">
        <v>1201</v>
      </c>
      <c r="F986" t="s">
        <v>1206</v>
      </c>
      <c r="G986">
        <v>211.46</v>
      </c>
      <c r="H986">
        <v>9</v>
      </c>
      <c r="I986">
        <v>0.15</v>
      </c>
      <c r="J986">
        <v>51.48</v>
      </c>
      <c r="K986" t="s">
        <v>1215</v>
      </c>
      <c r="L986" t="s">
        <v>1221</v>
      </c>
      <c r="M986" t="s">
        <v>1230</v>
      </c>
      <c r="N986" t="s">
        <v>1236</v>
      </c>
      <c r="O986" s="3">
        <v>45373</v>
      </c>
      <c r="P986" s="3">
        <v>45379</v>
      </c>
      <c r="Q986">
        <v>2024</v>
      </c>
      <c r="R986">
        <v>1</v>
      </c>
      <c r="S986">
        <f t="shared" si="30"/>
        <v>6</v>
      </c>
    </row>
    <row r="987" spans="3:19" x14ac:dyDescent="0.25">
      <c r="C987" s="1">
        <f t="shared" si="31"/>
        <v>985</v>
      </c>
      <c r="D987" t="s">
        <v>996</v>
      </c>
      <c r="E987" t="s">
        <v>1202</v>
      </c>
      <c r="F987" t="s">
        <v>1214</v>
      </c>
      <c r="G987">
        <v>344.29</v>
      </c>
      <c r="H987">
        <v>5</v>
      </c>
      <c r="I987">
        <v>0.38</v>
      </c>
      <c r="J987">
        <v>58.6</v>
      </c>
      <c r="K987" t="s">
        <v>1216</v>
      </c>
      <c r="L987" t="s">
        <v>1218</v>
      </c>
      <c r="M987" t="s">
        <v>1228</v>
      </c>
      <c r="N987" t="s">
        <v>1234</v>
      </c>
      <c r="O987" s="3">
        <v>45582</v>
      </c>
      <c r="P987" s="3">
        <v>45585</v>
      </c>
      <c r="Q987">
        <v>2024</v>
      </c>
      <c r="R987">
        <v>4</v>
      </c>
      <c r="S987">
        <f t="shared" si="30"/>
        <v>3</v>
      </c>
    </row>
    <row r="988" spans="3:19" x14ac:dyDescent="0.25">
      <c r="C988" s="1">
        <f t="shared" si="31"/>
        <v>986</v>
      </c>
      <c r="D988" t="s">
        <v>997</v>
      </c>
      <c r="E988" t="s">
        <v>1204</v>
      </c>
      <c r="F988" t="s">
        <v>1210</v>
      </c>
      <c r="G988">
        <v>324.74</v>
      </c>
      <c r="H988">
        <v>1</v>
      </c>
      <c r="I988">
        <v>0.05</v>
      </c>
      <c r="J988">
        <v>42.52</v>
      </c>
      <c r="K988" t="s">
        <v>1216</v>
      </c>
      <c r="L988" t="s">
        <v>1219</v>
      </c>
      <c r="M988" t="s">
        <v>1226</v>
      </c>
      <c r="N988" t="s">
        <v>1235</v>
      </c>
      <c r="O988" s="3">
        <v>45022</v>
      </c>
      <c r="P988" s="3">
        <v>45025</v>
      </c>
      <c r="Q988">
        <v>2023</v>
      </c>
      <c r="R988">
        <v>4</v>
      </c>
      <c r="S988">
        <f t="shared" si="30"/>
        <v>3</v>
      </c>
    </row>
    <row r="989" spans="3:19" x14ac:dyDescent="0.25">
      <c r="C989" s="1">
        <f t="shared" si="31"/>
        <v>987</v>
      </c>
      <c r="D989" t="s">
        <v>998</v>
      </c>
      <c r="E989" t="s">
        <v>1201</v>
      </c>
      <c r="F989" t="s">
        <v>1212</v>
      </c>
      <c r="G989">
        <v>320.74</v>
      </c>
      <c r="H989">
        <v>5</v>
      </c>
      <c r="I989">
        <v>0.26</v>
      </c>
      <c r="J989">
        <v>26.73</v>
      </c>
      <c r="K989" t="s">
        <v>1215</v>
      </c>
      <c r="L989" t="s">
        <v>1219</v>
      </c>
      <c r="M989" t="s">
        <v>1224</v>
      </c>
      <c r="N989" t="s">
        <v>1235</v>
      </c>
      <c r="O989" s="3">
        <v>45621</v>
      </c>
      <c r="P989" s="3">
        <v>45629</v>
      </c>
      <c r="Q989">
        <v>2024</v>
      </c>
      <c r="R989">
        <v>11</v>
      </c>
      <c r="S989">
        <f t="shared" si="30"/>
        <v>8</v>
      </c>
    </row>
    <row r="990" spans="3:19" x14ac:dyDescent="0.25">
      <c r="C990" s="1">
        <f t="shared" si="31"/>
        <v>988</v>
      </c>
      <c r="D990" t="s">
        <v>999</v>
      </c>
      <c r="E990" t="s">
        <v>1201</v>
      </c>
      <c r="F990" t="s">
        <v>1205</v>
      </c>
      <c r="G990">
        <v>293.01</v>
      </c>
      <c r="H990">
        <v>8</v>
      </c>
      <c r="I990">
        <v>0.13</v>
      </c>
      <c r="J990">
        <v>74.22</v>
      </c>
      <c r="K990" t="s">
        <v>1216</v>
      </c>
      <c r="L990" t="s">
        <v>1220</v>
      </c>
      <c r="M990" t="s">
        <v>1230</v>
      </c>
      <c r="N990" t="s">
        <v>1236</v>
      </c>
      <c r="O990" s="3">
        <v>45070</v>
      </c>
      <c r="P990" s="3">
        <v>45071</v>
      </c>
      <c r="Q990">
        <v>2023</v>
      </c>
      <c r="R990">
        <v>4</v>
      </c>
      <c r="S990">
        <f t="shared" si="30"/>
        <v>1</v>
      </c>
    </row>
    <row r="991" spans="3:19" x14ac:dyDescent="0.25">
      <c r="C991" s="1">
        <f t="shared" si="31"/>
        <v>989</v>
      </c>
      <c r="D991" t="s">
        <v>1000</v>
      </c>
      <c r="E991" t="s">
        <v>1203</v>
      </c>
      <c r="F991" t="s">
        <v>1207</v>
      </c>
      <c r="G991">
        <v>61.03</v>
      </c>
      <c r="H991">
        <v>10</v>
      </c>
      <c r="I991">
        <v>0.35</v>
      </c>
      <c r="J991">
        <v>6.84</v>
      </c>
      <c r="K991" t="s">
        <v>1215</v>
      </c>
      <c r="L991" t="s">
        <v>1218</v>
      </c>
      <c r="M991" t="s">
        <v>1224</v>
      </c>
      <c r="N991" t="s">
        <v>1235</v>
      </c>
      <c r="O991" s="3">
        <v>44839</v>
      </c>
      <c r="P991" s="3">
        <v>44841</v>
      </c>
      <c r="Q991">
        <v>2022</v>
      </c>
      <c r="R991">
        <v>4</v>
      </c>
      <c r="S991">
        <f t="shared" si="30"/>
        <v>2</v>
      </c>
    </row>
    <row r="992" spans="3:19" x14ac:dyDescent="0.25">
      <c r="C992" s="1">
        <f t="shared" si="31"/>
        <v>990</v>
      </c>
      <c r="D992" t="s">
        <v>1001</v>
      </c>
      <c r="E992" t="s">
        <v>1201</v>
      </c>
      <c r="F992" t="s">
        <v>1205</v>
      </c>
      <c r="G992">
        <v>270.74</v>
      </c>
      <c r="H992">
        <v>4</v>
      </c>
      <c r="I992">
        <v>0.02</v>
      </c>
      <c r="J992">
        <v>44.15</v>
      </c>
      <c r="K992" t="s">
        <v>1217</v>
      </c>
      <c r="L992" t="s">
        <v>1218</v>
      </c>
      <c r="M992" t="s">
        <v>1232</v>
      </c>
      <c r="N992" t="s">
        <v>1235</v>
      </c>
      <c r="O992" s="3">
        <v>44985</v>
      </c>
      <c r="P992" s="3">
        <v>44987</v>
      </c>
      <c r="Q992">
        <v>2023</v>
      </c>
      <c r="R992">
        <v>4</v>
      </c>
      <c r="S992">
        <f t="shared" si="30"/>
        <v>2</v>
      </c>
    </row>
    <row r="993" spans="3:19" x14ac:dyDescent="0.25">
      <c r="C993" s="1">
        <f t="shared" si="31"/>
        <v>991</v>
      </c>
      <c r="D993" t="s">
        <v>1002</v>
      </c>
      <c r="E993" t="s">
        <v>1203</v>
      </c>
      <c r="F993" t="s">
        <v>1205</v>
      </c>
      <c r="G993">
        <v>306.7</v>
      </c>
      <c r="H993">
        <v>3</v>
      </c>
      <c r="I993">
        <v>0.28999999999999998</v>
      </c>
      <c r="J993">
        <v>42.02</v>
      </c>
      <c r="K993" t="s">
        <v>1215</v>
      </c>
      <c r="L993" t="s">
        <v>1219</v>
      </c>
      <c r="M993" t="s">
        <v>1233</v>
      </c>
      <c r="N993" t="s">
        <v>1235</v>
      </c>
      <c r="O993" s="3">
        <v>44860</v>
      </c>
      <c r="P993" s="3">
        <v>44869</v>
      </c>
      <c r="Q993">
        <v>2022</v>
      </c>
      <c r="R993">
        <v>6</v>
      </c>
      <c r="S993">
        <f t="shared" si="30"/>
        <v>9</v>
      </c>
    </row>
    <row r="994" spans="3:19" x14ac:dyDescent="0.25">
      <c r="C994" s="1">
        <f t="shared" si="31"/>
        <v>992</v>
      </c>
      <c r="D994" t="s">
        <v>1003</v>
      </c>
      <c r="E994" t="s">
        <v>1204</v>
      </c>
      <c r="F994" t="s">
        <v>1207</v>
      </c>
      <c r="G994">
        <v>195.88</v>
      </c>
      <c r="H994">
        <v>7</v>
      </c>
      <c r="I994">
        <v>0.18</v>
      </c>
      <c r="J994">
        <v>41.47</v>
      </c>
      <c r="K994" t="s">
        <v>1215</v>
      </c>
      <c r="L994" t="s">
        <v>1218</v>
      </c>
      <c r="M994" t="s">
        <v>1232</v>
      </c>
      <c r="N994" t="s">
        <v>1235</v>
      </c>
      <c r="O994" s="3">
        <v>45623</v>
      </c>
      <c r="P994" s="3">
        <v>45631</v>
      </c>
      <c r="Q994">
        <v>2024</v>
      </c>
      <c r="R994">
        <v>9</v>
      </c>
      <c r="S994">
        <f t="shared" si="30"/>
        <v>8</v>
      </c>
    </row>
    <row r="995" spans="3:19" x14ac:dyDescent="0.25">
      <c r="C995" s="1">
        <f t="shared" si="31"/>
        <v>993</v>
      </c>
      <c r="D995" t="s">
        <v>1004</v>
      </c>
      <c r="E995" t="s">
        <v>1203</v>
      </c>
      <c r="F995" t="s">
        <v>1209</v>
      </c>
      <c r="G995">
        <v>19.98</v>
      </c>
      <c r="H995">
        <v>10</v>
      </c>
      <c r="I995">
        <v>0.21</v>
      </c>
      <c r="J995">
        <v>1.78</v>
      </c>
      <c r="K995" t="s">
        <v>1216</v>
      </c>
      <c r="L995" t="s">
        <v>1220</v>
      </c>
      <c r="M995" t="s">
        <v>1229</v>
      </c>
      <c r="N995" t="s">
        <v>1234</v>
      </c>
      <c r="O995" s="3">
        <v>45594</v>
      </c>
      <c r="P995" s="3">
        <v>45602</v>
      </c>
      <c r="Q995">
        <v>2024</v>
      </c>
      <c r="R995">
        <v>2</v>
      </c>
      <c r="S995">
        <f t="shared" si="30"/>
        <v>8</v>
      </c>
    </row>
    <row r="996" spans="3:19" x14ac:dyDescent="0.25">
      <c r="C996" s="1">
        <f t="shared" si="31"/>
        <v>994</v>
      </c>
      <c r="D996" t="s">
        <v>1005</v>
      </c>
      <c r="E996" t="s">
        <v>1202</v>
      </c>
      <c r="F996" t="s">
        <v>1211</v>
      </c>
      <c r="G996">
        <v>90.5</v>
      </c>
      <c r="H996">
        <v>7</v>
      </c>
      <c r="I996">
        <v>0.35</v>
      </c>
      <c r="J996">
        <v>15.68</v>
      </c>
      <c r="K996" t="s">
        <v>1217</v>
      </c>
      <c r="L996" t="s">
        <v>1219</v>
      </c>
      <c r="M996" t="s">
        <v>1229</v>
      </c>
      <c r="N996" t="s">
        <v>1234</v>
      </c>
      <c r="O996" s="3">
        <v>44681</v>
      </c>
      <c r="P996" s="3">
        <v>44688</v>
      </c>
      <c r="Q996">
        <v>2022</v>
      </c>
      <c r="R996">
        <v>5</v>
      </c>
      <c r="S996">
        <f t="shared" si="30"/>
        <v>7</v>
      </c>
    </row>
    <row r="997" spans="3:19" x14ac:dyDescent="0.25">
      <c r="C997" s="1">
        <f t="shared" si="31"/>
        <v>995</v>
      </c>
      <c r="D997" t="s">
        <v>1006</v>
      </c>
      <c r="E997" t="s">
        <v>1204</v>
      </c>
      <c r="F997" t="s">
        <v>1208</v>
      </c>
      <c r="G997">
        <v>167.69</v>
      </c>
      <c r="H997">
        <v>3</v>
      </c>
      <c r="I997">
        <v>0.28999999999999998</v>
      </c>
      <c r="J997">
        <v>19.28</v>
      </c>
      <c r="K997" t="s">
        <v>1217</v>
      </c>
      <c r="L997" t="s">
        <v>1221</v>
      </c>
      <c r="M997" t="s">
        <v>1231</v>
      </c>
      <c r="N997" t="s">
        <v>1236</v>
      </c>
      <c r="O997" s="3">
        <v>44651</v>
      </c>
      <c r="P997" s="3">
        <v>44653</v>
      </c>
      <c r="Q997">
        <v>2022</v>
      </c>
      <c r="R997">
        <v>7</v>
      </c>
      <c r="S997">
        <f t="shared" si="30"/>
        <v>2</v>
      </c>
    </row>
    <row r="998" spans="3:19" x14ac:dyDescent="0.25">
      <c r="C998" s="1">
        <f t="shared" si="31"/>
        <v>996</v>
      </c>
      <c r="D998" t="s">
        <v>1007</v>
      </c>
      <c r="E998" t="s">
        <v>1203</v>
      </c>
      <c r="F998" t="s">
        <v>1213</v>
      </c>
      <c r="G998">
        <v>182.26</v>
      </c>
      <c r="H998">
        <v>5</v>
      </c>
      <c r="I998">
        <v>0.25</v>
      </c>
      <c r="J998">
        <v>12.8</v>
      </c>
      <c r="K998" t="s">
        <v>1217</v>
      </c>
      <c r="L998" t="s">
        <v>1221</v>
      </c>
      <c r="M998" t="s">
        <v>1225</v>
      </c>
      <c r="N998" t="s">
        <v>1236</v>
      </c>
      <c r="O998" s="3">
        <v>44958</v>
      </c>
      <c r="P998" s="3">
        <v>44967</v>
      </c>
      <c r="Q998">
        <v>2023</v>
      </c>
      <c r="R998">
        <v>5</v>
      </c>
      <c r="S998">
        <f t="shared" si="30"/>
        <v>9</v>
      </c>
    </row>
    <row r="999" spans="3:19" x14ac:dyDescent="0.25">
      <c r="C999" s="1">
        <f t="shared" si="31"/>
        <v>997</v>
      </c>
      <c r="D999" t="s">
        <v>1008</v>
      </c>
      <c r="E999" t="s">
        <v>1204</v>
      </c>
      <c r="F999" t="s">
        <v>1211</v>
      </c>
      <c r="G999">
        <v>360.32</v>
      </c>
      <c r="H999">
        <v>1</v>
      </c>
      <c r="I999">
        <v>0.43</v>
      </c>
      <c r="J999">
        <v>54.88</v>
      </c>
      <c r="K999" t="s">
        <v>1217</v>
      </c>
      <c r="L999" t="s">
        <v>1221</v>
      </c>
      <c r="M999" t="s">
        <v>1222</v>
      </c>
      <c r="N999" t="s">
        <v>1234</v>
      </c>
      <c r="O999" s="3">
        <v>45128</v>
      </c>
      <c r="P999" s="3">
        <v>45131</v>
      </c>
      <c r="Q999">
        <v>2023</v>
      </c>
      <c r="R999">
        <v>2</v>
      </c>
      <c r="S999">
        <f t="shared" si="30"/>
        <v>3</v>
      </c>
    </row>
    <row r="1000" spans="3:19" x14ac:dyDescent="0.25">
      <c r="C1000" s="1">
        <f t="shared" si="31"/>
        <v>998</v>
      </c>
      <c r="D1000" t="s">
        <v>1009</v>
      </c>
      <c r="E1000" t="s">
        <v>1202</v>
      </c>
      <c r="F1000" t="s">
        <v>1209</v>
      </c>
      <c r="G1000">
        <v>322.58999999999997</v>
      </c>
      <c r="H1000">
        <v>2</v>
      </c>
      <c r="I1000">
        <v>0.49</v>
      </c>
      <c r="J1000">
        <v>44.67</v>
      </c>
      <c r="K1000" t="s">
        <v>1217</v>
      </c>
      <c r="L1000" t="s">
        <v>1221</v>
      </c>
      <c r="M1000" t="s">
        <v>1226</v>
      </c>
      <c r="N1000" t="s">
        <v>1235</v>
      </c>
      <c r="O1000" s="3">
        <v>44804</v>
      </c>
      <c r="P1000" s="3">
        <v>44813</v>
      </c>
      <c r="Q1000">
        <v>2022</v>
      </c>
      <c r="R1000">
        <v>6</v>
      </c>
      <c r="S1000">
        <f t="shared" si="30"/>
        <v>9</v>
      </c>
    </row>
    <row r="1001" spans="3:19" x14ac:dyDescent="0.25">
      <c r="C1001" s="1">
        <f t="shared" si="31"/>
        <v>999</v>
      </c>
      <c r="D1001" t="s">
        <v>1010</v>
      </c>
      <c r="E1001" t="s">
        <v>1202</v>
      </c>
      <c r="F1001" t="s">
        <v>1206</v>
      </c>
      <c r="G1001">
        <v>22.75</v>
      </c>
      <c r="H1001">
        <v>8</v>
      </c>
      <c r="I1001">
        <v>0.22</v>
      </c>
      <c r="J1001">
        <v>3.63</v>
      </c>
      <c r="K1001" t="s">
        <v>1215</v>
      </c>
      <c r="L1001" t="s">
        <v>1220</v>
      </c>
      <c r="M1001" t="s">
        <v>1224</v>
      </c>
      <c r="N1001" t="s">
        <v>1235</v>
      </c>
      <c r="O1001" s="3">
        <v>45329</v>
      </c>
      <c r="P1001" s="3">
        <v>45334</v>
      </c>
      <c r="Q1001">
        <v>2024</v>
      </c>
      <c r="R1001">
        <v>7</v>
      </c>
      <c r="S1001">
        <f t="shared" si="30"/>
        <v>5</v>
      </c>
    </row>
    <row r="1002" spans="3:19" x14ac:dyDescent="0.25">
      <c r="C1002" s="1">
        <f t="shared" si="31"/>
        <v>1000</v>
      </c>
      <c r="D1002" t="s">
        <v>1011</v>
      </c>
      <c r="E1002" t="s">
        <v>1202</v>
      </c>
      <c r="F1002" t="s">
        <v>1208</v>
      </c>
      <c r="G1002">
        <v>28.79</v>
      </c>
      <c r="H1002">
        <v>8</v>
      </c>
      <c r="I1002">
        <v>0.44</v>
      </c>
      <c r="J1002">
        <v>3.07</v>
      </c>
      <c r="K1002" t="s">
        <v>1215</v>
      </c>
      <c r="L1002" t="s">
        <v>1221</v>
      </c>
      <c r="M1002" t="s">
        <v>1225</v>
      </c>
      <c r="N1002" t="s">
        <v>1236</v>
      </c>
      <c r="O1002" s="3">
        <v>45342</v>
      </c>
      <c r="P1002" s="3">
        <v>45349</v>
      </c>
      <c r="Q1002">
        <v>2024</v>
      </c>
      <c r="R1002">
        <v>10</v>
      </c>
      <c r="S1002">
        <f t="shared" si="30"/>
        <v>7</v>
      </c>
    </row>
    <row r="1003" spans="3:19" x14ac:dyDescent="0.25">
      <c r="C1003" s="1">
        <f t="shared" si="31"/>
        <v>1001</v>
      </c>
      <c r="D1003" t="s">
        <v>1012</v>
      </c>
      <c r="E1003" t="s">
        <v>1202</v>
      </c>
      <c r="F1003" t="s">
        <v>1213</v>
      </c>
      <c r="G1003">
        <v>102.13</v>
      </c>
      <c r="H1003">
        <v>5</v>
      </c>
      <c r="I1003">
        <v>0.02</v>
      </c>
      <c r="J1003">
        <v>9.43</v>
      </c>
      <c r="K1003" t="s">
        <v>1217</v>
      </c>
      <c r="L1003" t="s">
        <v>1218</v>
      </c>
      <c r="M1003" t="s">
        <v>1223</v>
      </c>
      <c r="N1003" t="s">
        <v>1234</v>
      </c>
      <c r="O1003" s="3">
        <v>45018</v>
      </c>
      <c r="P1003" s="3">
        <v>45023</v>
      </c>
      <c r="Q1003">
        <v>2023</v>
      </c>
      <c r="R1003">
        <v>1</v>
      </c>
      <c r="S1003">
        <f t="shared" si="30"/>
        <v>5</v>
      </c>
    </row>
    <row r="1004" spans="3:19" x14ac:dyDescent="0.25">
      <c r="C1004" s="1">
        <f t="shared" si="31"/>
        <v>1002</v>
      </c>
      <c r="D1004" t="s">
        <v>1013</v>
      </c>
      <c r="E1004" t="s">
        <v>1204</v>
      </c>
      <c r="F1004" t="s">
        <v>1209</v>
      </c>
      <c r="G1004">
        <v>402.73</v>
      </c>
      <c r="H1004">
        <v>1</v>
      </c>
      <c r="I1004">
        <v>0.44</v>
      </c>
      <c r="J1004">
        <v>44.18</v>
      </c>
      <c r="K1004" t="s">
        <v>1216</v>
      </c>
      <c r="L1004" t="s">
        <v>1220</v>
      </c>
      <c r="M1004" t="s">
        <v>1230</v>
      </c>
      <c r="N1004" t="s">
        <v>1236</v>
      </c>
      <c r="O1004" s="3">
        <v>45031</v>
      </c>
      <c r="P1004" s="3">
        <v>45035</v>
      </c>
      <c r="Q1004">
        <v>2023</v>
      </c>
      <c r="R1004">
        <v>3</v>
      </c>
      <c r="S1004">
        <f t="shared" si="30"/>
        <v>4</v>
      </c>
    </row>
    <row r="1005" spans="3:19" x14ac:dyDescent="0.25">
      <c r="C1005" s="1">
        <f t="shared" si="31"/>
        <v>1003</v>
      </c>
      <c r="D1005" t="s">
        <v>1014</v>
      </c>
      <c r="E1005" t="s">
        <v>1201</v>
      </c>
      <c r="F1005" t="s">
        <v>1205</v>
      </c>
      <c r="G1005">
        <v>208.06</v>
      </c>
      <c r="H1005">
        <v>4</v>
      </c>
      <c r="I1005">
        <v>0.4</v>
      </c>
      <c r="J1005">
        <v>14.23</v>
      </c>
      <c r="K1005" t="s">
        <v>1216</v>
      </c>
      <c r="L1005" t="s">
        <v>1218</v>
      </c>
      <c r="M1005" t="s">
        <v>1223</v>
      </c>
      <c r="N1005" t="s">
        <v>1234</v>
      </c>
      <c r="O1005" s="3">
        <v>44834</v>
      </c>
      <c r="P1005" s="3">
        <v>44840</v>
      </c>
      <c r="Q1005">
        <v>2022</v>
      </c>
      <c r="R1005">
        <v>5</v>
      </c>
      <c r="S1005">
        <f t="shared" si="30"/>
        <v>6</v>
      </c>
    </row>
    <row r="1006" spans="3:19" x14ac:dyDescent="0.25">
      <c r="C1006" s="1">
        <f t="shared" si="31"/>
        <v>1004</v>
      </c>
      <c r="D1006" t="s">
        <v>1015</v>
      </c>
      <c r="E1006" t="s">
        <v>1203</v>
      </c>
      <c r="F1006" t="s">
        <v>1205</v>
      </c>
      <c r="G1006">
        <v>230.01</v>
      </c>
      <c r="H1006">
        <v>2</v>
      </c>
      <c r="I1006">
        <v>0.4</v>
      </c>
      <c r="J1006">
        <v>34.049999999999997</v>
      </c>
      <c r="K1006" t="s">
        <v>1216</v>
      </c>
      <c r="L1006" t="s">
        <v>1220</v>
      </c>
      <c r="M1006" t="s">
        <v>1230</v>
      </c>
      <c r="N1006" t="s">
        <v>1236</v>
      </c>
      <c r="O1006" s="3">
        <v>45426</v>
      </c>
      <c r="P1006" s="3">
        <v>45427</v>
      </c>
      <c r="Q1006">
        <v>2024</v>
      </c>
      <c r="R1006">
        <v>3</v>
      </c>
      <c r="S1006">
        <f t="shared" si="30"/>
        <v>1</v>
      </c>
    </row>
    <row r="1007" spans="3:19" x14ac:dyDescent="0.25">
      <c r="C1007" s="1">
        <f t="shared" si="31"/>
        <v>1005</v>
      </c>
      <c r="D1007" t="s">
        <v>1016</v>
      </c>
      <c r="E1007" t="s">
        <v>1204</v>
      </c>
      <c r="F1007" t="s">
        <v>1212</v>
      </c>
      <c r="G1007">
        <v>184.5</v>
      </c>
      <c r="H1007">
        <v>1</v>
      </c>
      <c r="I1007">
        <v>0.41</v>
      </c>
      <c r="J1007">
        <v>5.57</v>
      </c>
      <c r="K1007" t="s">
        <v>1217</v>
      </c>
      <c r="L1007" t="s">
        <v>1219</v>
      </c>
      <c r="M1007" t="s">
        <v>1223</v>
      </c>
      <c r="N1007" t="s">
        <v>1234</v>
      </c>
      <c r="O1007" s="3">
        <v>45091</v>
      </c>
      <c r="P1007" s="3">
        <v>45093</v>
      </c>
      <c r="Q1007">
        <v>2023</v>
      </c>
      <c r="R1007">
        <v>10</v>
      </c>
      <c r="S1007">
        <f t="shared" si="30"/>
        <v>2</v>
      </c>
    </row>
    <row r="1008" spans="3:19" x14ac:dyDescent="0.25">
      <c r="C1008" s="1">
        <f t="shared" si="31"/>
        <v>1006</v>
      </c>
      <c r="D1008" t="s">
        <v>1017</v>
      </c>
      <c r="E1008" t="s">
        <v>1204</v>
      </c>
      <c r="F1008" t="s">
        <v>1210</v>
      </c>
      <c r="G1008">
        <v>106.95</v>
      </c>
      <c r="H1008">
        <v>7</v>
      </c>
      <c r="I1008">
        <v>0.44</v>
      </c>
      <c r="J1008">
        <v>3.4</v>
      </c>
      <c r="K1008" t="s">
        <v>1217</v>
      </c>
      <c r="L1008" t="s">
        <v>1220</v>
      </c>
      <c r="M1008" t="s">
        <v>1231</v>
      </c>
      <c r="N1008" t="s">
        <v>1236</v>
      </c>
      <c r="O1008" s="3">
        <v>44638</v>
      </c>
      <c r="P1008" s="3">
        <v>44646</v>
      </c>
      <c r="Q1008">
        <v>2022</v>
      </c>
      <c r="R1008">
        <v>10</v>
      </c>
      <c r="S1008">
        <f t="shared" si="30"/>
        <v>8</v>
      </c>
    </row>
    <row r="1009" spans="3:19" x14ac:dyDescent="0.25">
      <c r="C1009" s="1">
        <f t="shared" si="31"/>
        <v>1007</v>
      </c>
      <c r="D1009" t="s">
        <v>1018</v>
      </c>
      <c r="E1009" t="s">
        <v>1204</v>
      </c>
      <c r="F1009" t="s">
        <v>1209</v>
      </c>
      <c r="G1009">
        <v>222.1</v>
      </c>
      <c r="H1009">
        <v>5</v>
      </c>
      <c r="I1009">
        <v>0.25</v>
      </c>
      <c r="J1009">
        <v>32.1</v>
      </c>
      <c r="K1009" t="s">
        <v>1217</v>
      </c>
      <c r="L1009" t="s">
        <v>1221</v>
      </c>
      <c r="M1009" t="s">
        <v>1232</v>
      </c>
      <c r="N1009" t="s">
        <v>1235</v>
      </c>
      <c r="O1009" s="3">
        <v>44996</v>
      </c>
      <c r="P1009" s="3">
        <v>45000</v>
      </c>
      <c r="Q1009">
        <v>2023</v>
      </c>
      <c r="R1009">
        <v>5</v>
      </c>
      <c r="S1009">
        <f t="shared" si="30"/>
        <v>4</v>
      </c>
    </row>
    <row r="1010" spans="3:19" x14ac:dyDescent="0.25">
      <c r="C1010" s="1">
        <f t="shared" si="31"/>
        <v>1008</v>
      </c>
      <c r="D1010" t="s">
        <v>1019</v>
      </c>
      <c r="E1010" t="s">
        <v>1203</v>
      </c>
      <c r="F1010" t="s">
        <v>1207</v>
      </c>
      <c r="G1010">
        <v>239.51</v>
      </c>
      <c r="H1010">
        <v>2</v>
      </c>
      <c r="I1010">
        <v>0.16</v>
      </c>
      <c r="J1010">
        <v>39.979999999999997</v>
      </c>
      <c r="K1010" t="s">
        <v>1216</v>
      </c>
      <c r="L1010" t="s">
        <v>1219</v>
      </c>
      <c r="M1010" t="s">
        <v>1229</v>
      </c>
      <c r="N1010" t="s">
        <v>1234</v>
      </c>
      <c r="O1010" s="3">
        <v>45510</v>
      </c>
      <c r="P1010" s="3">
        <v>45516</v>
      </c>
      <c r="Q1010">
        <v>2024</v>
      </c>
      <c r="R1010">
        <v>2</v>
      </c>
      <c r="S1010">
        <f t="shared" si="30"/>
        <v>6</v>
      </c>
    </row>
    <row r="1011" spans="3:19" x14ac:dyDescent="0.25">
      <c r="C1011" s="1">
        <f t="shared" si="31"/>
        <v>1009</v>
      </c>
      <c r="D1011" t="s">
        <v>1020</v>
      </c>
      <c r="E1011" t="s">
        <v>1204</v>
      </c>
      <c r="F1011" t="s">
        <v>1214</v>
      </c>
      <c r="G1011">
        <v>489.85</v>
      </c>
      <c r="H1011">
        <v>4</v>
      </c>
      <c r="I1011">
        <v>0.19</v>
      </c>
      <c r="J1011">
        <v>89.7</v>
      </c>
      <c r="K1011" t="s">
        <v>1216</v>
      </c>
      <c r="L1011" t="s">
        <v>1220</v>
      </c>
      <c r="M1011" t="s">
        <v>1225</v>
      </c>
      <c r="N1011" t="s">
        <v>1236</v>
      </c>
      <c r="O1011" s="3">
        <v>45247</v>
      </c>
      <c r="P1011" s="3">
        <v>45253</v>
      </c>
      <c r="Q1011">
        <v>2023</v>
      </c>
      <c r="R1011">
        <v>8</v>
      </c>
      <c r="S1011">
        <f t="shared" si="30"/>
        <v>6</v>
      </c>
    </row>
    <row r="1012" spans="3:19" x14ac:dyDescent="0.25">
      <c r="C1012" s="1">
        <f t="shared" si="31"/>
        <v>1010</v>
      </c>
      <c r="D1012" t="s">
        <v>1021</v>
      </c>
      <c r="E1012" t="s">
        <v>1202</v>
      </c>
      <c r="F1012" t="s">
        <v>1214</v>
      </c>
      <c r="G1012">
        <v>417.85</v>
      </c>
      <c r="H1012">
        <v>7</v>
      </c>
      <c r="I1012">
        <v>0.14000000000000001</v>
      </c>
      <c r="J1012">
        <v>87.79</v>
      </c>
      <c r="K1012" t="s">
        <v>1217</v>
      </c>
      <c r="L1012" t="s">
        <v>1221</v>
      </c>
      <c r="M1012" t="s">
        <v>1226</v>
      </c>
      <c r="N1012" t="s">
        <v>1235</v>
      </c>
      <c r="O1012" s="3">
        <v>45233</v>
      </c>
      <c r="P1012" s="3">
        <v>45243</v>
      </c>
      <c r="Q1012">
        <v>2023</v>
      </c>
      <c r="R1012">
        <v>6</v>
      </c>
      <c r="S1012">
        <f t="shared" si="30"/>
        <v>10</v>
      </c>
    </row>
    <row r="1013" spans="3:19" x14ac:dyDescent="0.25">
      <c r="C1013" s="1">
        <f t="shared" si="31"/>
        <v>1011</v>
      </c>
      <c r="D1013" t="s">
        <v>1022</v>
      </c>
      <c r="E1013" t="s">
        <v>1204</v>
      </c>
      <c r="F1013" t="s">
        <v>1214</v>
      </c>
      <c r="G1013">
        <v>141.33000000000001</v>
      </c>
      <c r="H1013">
        <v>4</v>
      </c>
      <c r="I1013">
        <v>0.48</v>
      </c>
      <c r="J1013">
        <v>4.46</v>
      </c>
      <c r="K1013" t="s">
        <v>1217</v>
      </c>
      <c r="L1013" t="s">
        <v>1219</v>
      </c>
      <c r="M1013" t="s">
        <v>1225</v>
      </c>
      <c r="N1013" t="s">
        <v>1236</v>
      </c>
      <c r="O1013" s="3">
        <v>45134</v>
      </c>
      <c r="P1013" s="3">
        <v>45142</v>
      </c>
      <c r="Q1013">
        <v>2023</v>
      </c>
      <c r="R1013">
        <v>8</v>
      </c>
      <c r="S1013">
        <f t="shared" si="30"/>
        <v>8</v>
      </c>
    </row>
    <row r="1014" spans="3:19" x14ac:dyDescent="0.25">
      <c r="C1014" s="1">
        <f t="shared" si="31"/>
        <v>1012</v>
      </c>
      <c r="D1014" t="s">
        <v>1023</v>
      </c>
      <c r="E1014" t="s">
        <v>1204</v>
      </c>
      <c r="F1014" t="s">
        <v>1207</v>
      </c>
      <c r="G1014">
        <v>462.92</v>
      </c>
      <c r="H1014">
        <v>2</v>
      </c>
      <c r="I1014">
        <v>0.21</v>
      </c>
      <c r="J1014">
        <v>39.65</v>
      </c>
      <c r="K1014" t="s">
        <v>1215</v>
      </c>
      <c r="L1014" t="s">
        <v>1221</v>
      </c>
      <c r="M1014" t="s">
        <v>1228</v>
      </c>
      <c r="N1014" t="s">
        <v>1234</v>
      </c>
      <c r="O1014" s="3">
        <v>44730</v>
      </c>
      <c r="P1014" s="3">
        <v>44735</v>
      </c>
      <c r="Q1014">
        <v>2022</v>
      </c>
      <c r="R1014">
        <v>8</v>
      </c>
      <c r="S1014">
        <f t="shared" si="30"/>
        <v>5</v>
      </c>
    </row>
    <row r="1015" spans="3:19" x14ac:dyDescent="0.25">
      <c r="C1015" s="1">
        <f t="shared" si="31"/>
        <v>1013</v>
      </c>
      <c r="D1015" t="s">
        <v>1024</v>
      </c>
      <c r="E1015" t="s">
        <v>1203</v>
      </c>
      <c r="F1015" t="s">
        <v>1214</v>
      </c>
      <c r="G1015">
        <v>44.61</v>
      </c>
      <c r="H1015">
        <v>3</v>
      </c>
      <c r="I1015">
        <v>0.45</v>
      </c>
      <c r="J1015">
        <v>2.54</v>
      </c>
      <c r="K1015" t="s">
        <v>1217</v>
      </c>
      <c r="L1015" t="s">
        <v>1220</v>
      </c>
      <c r="M1015" t="s">
        <v>1230</v>
      </c>
      <c r="N1015" t="s">
        <v>1236</v>
      </c>
      <c r="O1015" s="3">
        <v>45165</v>
      </c>
      <c r="P1015" s="3">
        <v>45174</v>
      </c>
      <c r="Q1015">
        <v>2023</v>
      </c>
      <c r="R1015">
        <v>11</v>
      </c>
      <c r="S1015">
        <f t="shared" si="30"/>
        <v>9</v>
      </c>
    </row>
    <row r="1016" spans="3:19" x14ac:dyDescent="0.25">
      <c r="C1016" s="1">
        <f t="shared" si="31"/>
        <v>1014</v>
      </c>
      <c r="D1016" t="s">
        <v>1025</v>
      </c>
      <c r="E1016" t="s">
        <v>1202</v>
      </c>
      <c r="F1016" t="s">
        <v>1209</v>
      </c>
      <c r="G1016">
        <v>432.64</v>
      </c>
      <c r="H1016">
        <v>4</v>
      </c>
      <c r="I1016">
        <v>0.37</v>
      </c>
      <c r="J1016">
        <v>66.86</v>
      </c>
      <c r="K1016" t="s">
        <v>1216</v>
      </c>
      <c r="L1016" t="s">
        <v>1219</v>
      </c>
      <c r="M1016" t="s">
        <v>1227</v>
      </c>
      <c r="N1016" t="s">
        <v>1236</v>
      </c>
      <c r="O1016" s="3">
        <v>45044</v>
      </c>
      <c r="P1016" s="3">
        <v>45048</v>
      </c>
      <c r="Q1016">
        <v>2023</v>
      </c>
      <c r="R1016">
        <v>9</v>
      </c>
      <c r="S1016">
        <f t="shared" si="30"/>
        <v>4</v>
      </c>
    </row>
    <row r="1017" spans="3:19" x14ac:dyDescent="0.25">
      <c r="C1017" s="1">
        <f t="shared" si="31"/>
        <v>1015</v>
      </c>
      <c r="D1017" t="s">
        <v>1026</v>
      </c>
      <c r="E1017" t="s">
        <v>1204</v>
      </c>
      <c r="F1017" t="s">
        <v>1212</v>
      </c>
      <c r="G1017">
        <v>325.27999999999997</v>
      </c>
      <c r="H1017">
        <v>5</v>
      </c>
      <c r="I1017">
        <v>0.1</v>
      </c>
      <c r="J1017">
        <v>87.03</v>
      </c>
      <c r="K1017" t="s">
        <v>1216</v>
      </c>
      <c r="L1017" t="s">
        <v>1220</v>
      </c>
      <c r="M1017" t="s">
        <v>1232</v>
      </c>
      <c r="N1017" t="s">
        <v>1235</v>
      </c>
      <c r="O1017" s="3">
        <v>44864</v>
      </c>
      <c r="P1017" s="3">
        <v>44868</v>
      </c>
      <c r="Q1017">
        <v>2022</v>
      </c>
      <c r="R1017">
        <v>10</v>
      </c>
      <c r="S1017">
        <f t="shared" si="30"/>
        <v>4</v>
      </c>
    </row>
    <row r="1018" spans="3:19" x14ac:dyDescent="0.25">
      <c r="C1018" s="1">
        <f t="shared" si="31"/>
        <v>1016</v>
      </c>
      <c r="D1018" t="s">
        <v>1027</v>
      </c>
      <c r="E1018" t="s">
        <v>1201</v>
      </c>
      <c r="F1018" t="s">
        <v>1212</v>
      </c>
      <c r="G1018">
        <v>291.10000000000002</v>
      </c>
      <c r="H1018">
        <v>10</v>
      </c>
      <c r="I1018">
        <v>0.49</v>
      </c>
      <c r="J1018">
        <v>23.39</v>
      </c>
      <c r="K1018" t="s">
        <v>1217</v>
      </c>
      <c r="L1018" t="s">
        <v>1219</v>
      </c>
      <c r="M1018" t="s">
        <v>1227</v>
      </c>
      <c r="N1018" t="s">
        <v>1236</v>
      </c>
      <c r="O1018" s="3">
        <v>44683</v>
      </c>
      <c r="P1018" s="3">
        <v>44688</v>
      </c>
      <c r="Q1018">
        <v>2022</v>
      </c>
      <c r="R1018">
        <v>12</v>
      </c>
      <c r="S1018">
        <f t="shared" si="30"/>
        <v>5</v>
      </c>
    </row>
    <row r="1019" spans="3:19" x14ac:dyDescent="0.25">
      <c r="C1019" s="1">
        <f t="shared" si="31"/>
        <v>1017</v>
      </c>
      <c r="D1019" t="s">
        <v>1028</v>
      </c>
      <c r="E1019" t="s">
        <v>1203</v>
      </c>
      <c r="F1019" t="s">
        <v>1205</v>
      </c>
      <c r="G1019">
        <v>488.65</v>
      </c>
      <c r="H1019">
        <v>8</v>
      </c>
      <c r="I1019">
        <v>0.1</v>
      </c>
      <c r="J1019">
        <v>107.37</v>
      </c>
      <c r="K1019" t="s">
        <v>1215</v>
      </c>
      <c r="L1019" t="s">
        <v>1218</v>
      </c>
      <c r="M1019" t="s">
        <v>1226</v>
      </c>
      <c r="N1019" t="s">
        <v>1235</v>
      </c>
      <c r="O1019" s="3">
        <v>44802</v>
      </c>
      <c r="P1019" s="3">
        <v>44803</v>
      </c>
      <c r="Q1019">
        <v>2022</v>
      </c>
      <c r="R1019">
        <v>1</v>
      </c>
      <c r="S1019">
        <f t="shared" si="30"/>
        <v>1</v>
      </c>
    </row>
    <row r="1020" spans="3:19" x14ac:dyDescent="0.25">
      <c r="C1020" s="1">
        <f t="shared" si="31"/>
        <v>1018</v>
      </c>
      <c r="D1020" t="s">
        <v>1029</v>
      </c>
      <c r="E1020" t="s">
        <v>1201</v>
      </c>
      <c r="F1020" t="s">
        <v>1208</v>
      </c>
      <c r="G1020">
        <v>135.6</v>
      </c>
      <c r="H1020">
        <v>4</v>
      </c>
      <c r="I1020">
        <v>0.12</v>
      </c>
      <c r="J1020">
        <v>35.18</v>
      </c>
      <c r="K1020" t="s">
        <v>1215</v>
      </c>
      <c r="L1020" t="s">
        <v>1219</v>
      </c>
      <c r="M1020" t="s">
        <v>1233</v>
      </c>
      <c r="N1020" t="s">
        <v>1235</v>
      </c>
      <c r="O1020" s="3">
        <v>45481</v>
      </c>
      <c r="P1020" s="3">
        <v>45488</v>
      </c>
      <c r="Q1020">
        <v>2024</v>
      </c>
      <c r="R1020">
        <v>12</v>
      </c>
      <c r="S1020">
        <f t="shared" si="30"/>
        <v>7</v>
      </c>
    </row>
    <row r="1021" spans="3:19" x14ac:dyDescent="0.25">
      <c r="C1021" s="1">
        <f t="shared" si="31"/>
        <v>1019</v>
      </c>
      <c r="D1021" t="s">
        <v>1030</v>
      </c>
      <c r="E1021" t="s">
        <v>1203</v>
      </c>
      <c r="F1021" t="s">
        <v>1208</v>
      </c>
      <c r="G1021">
        <v>418.28</v>
      </c>
      <c r="H1021">
        <v>6</v>
      </c>
      <c r="I1021">
        <v>0.03</v>
      </c>
      <c r="J1021">
        <v>114.35</v>
      </c>
      <c r="K1021" t="s">
        <v>1217</v>
      </c>
      <c r="L1021" t="s">
        <v>1220</v>
      </c>
      <c r="M1021" t="s">
        <v>1231</v>
      </c>
      <c r="N1021" t="s">
        <v>1236</v>
      </c>
      <c r="O1021" s="3">
        <v>44833</v>
      </c>
      <c r="P1021" s="3">
        <v>44842</v>
      </c>
      <c r="Q1021">
        <v>2022</v>
      </c>
      <c r="R1021">
        <v>3</v>
      </c>
      <c r="S1021">
        <f t="shared" si="30"/>
        <v>9</v>
      </c>
    </row>
    <row r="1022" spans="3:19" x14ac:dyDescent="0.25">
      <c r="C1022" s="1">
        <f t="shared" si="31"/>
        <v>1020</v>
      </c>
      <c r="D1022" t="s">
        <v>1031</v>
      </c>
      <c r="E1022" t="s">
        <v>1203</v>
      </c>
      <c r="F1022" t="s">
        <v>1206</v>
      </c>
      <c r="G1022">
        <v>482.42</v>
      </c>
      <c r="H1022">
        <v>9</v>
      </c>
      <c r="I1022">
        <v>0.26</v>
      </c>
      <c r="J1022">
        <v>97.14</v>
      </c>
      <c r="K1022" t="s">
        <v>1215</v>
      </c>
      <c r="L1022" t="s">
        <v>1221</v>
      </c>
      <c r="M1022" t="s">
        <v>1222</v>
      </c>
      <c r="N1022" t="s">
        <v>1234</v>
      </c>
      <c r="O1022" s="3">
        <v>45476</v>
      </c>
      <c r="P1022" s="3">
        <v>45479</v>
      </c>
      <c r="Q1022">
        <v>2024</v>
      </c>
      <c r="R1022">
        <v>10</v>
      </c>
      <c r="S1022">
        <f t="shared" si="30"/>
        <v>3</v>
      </c>
    </row>
    <row r="1023" spans="3:19" x14ac:dyDescent="0.25">
      <c r="C1023" s="1">
        <f t="shared" si="31"/>
        <v>1021</v>
      </c>
      <c r="D1023" t="s">
        <v>1032</v>
      </c>
      <c r="E1023" t="s">
        <v>1202</v>
      </c>
      <c r="F1023" t="s">
        <v>1208</v>
      </c>
      <c r="G1023">
        <v>459.32</v>
      </c>
      <c r="H1023">
        <v>8</v>
      </c>
      <c r="I1023">
        <v>0.5</v>
      </c>
      <c r="J1023">
        <v>27.38</v>
      </c>
      <c r="K1023" t="s">
        <v>1215</v>
      </c>
      <c r="L1023" t="s">
        <v>1218</v>
      </c>
      <c r="M1023" t="s">
        <v>1225</v>
      </c>
      <c r="N1023" t="s">
        <v>1236</v>
      </c>
      <c r="O1023" s="3">
        <v>45601</v>
      </c>
      <c r="P1023" s="3">
        <v>45607</v>
      </c>
      <c r="Q1023">
        <v>2024</v>
      </c>
      <c r="R1023">
        <v>3</v>
      </c>
      <c r="S1023">
        <f t="shared" si="30"/>
        <v>6</v>
      </c>
    </row>
    <row r="1024" spans="3:19" x14ac:dyDescent="0.25">
      <c r="C1024" s="1">
        <f t="shared" si="31"/>
        <v>1022</v>
      </c>
      <c r="D1024" t="s">
        <v>1033</v>
      </c>
      <c r="E1024" t="s">
        <v>1203</v>
      </c>
      <c r="F1024" t="s">
        <v>1214</v>
      </c>
      <c r="G1024">
        <v>368.45</v>
      </c>
      <c r="H1024">
        <v>10</v>
      </c>
      <c r="I1024">
        <v>0.18</v>
      </c>
      <c r="J1024">
        <v>36.549999999999997</v>
      </c>
      <c r="K1024" t="s">
        <v>1216</v>
      </c>
      <c r="L1024" t="s">
        <v>1221</v>
      </c>
      <c r="M1024" t="s">
        <v>1231</v>
      </c>
      <c r="N1024" t="s">
        <v>1236</v>
      </c>
      <c r="O1024" s="3">
        <v>45480</v>
      </c>
      <c r="P1024" s="3">
        <v>45487</v>
      </c>
      <c r="Q1024">
        <v>2024</v>
      </c>
      <c r="R1024">
        <v>7</v>
      </c>
      <c r="S1024">
        <f t="shared" si="30"/>
        <v>7</v>
      </c>
    </row>
    <row r="1025" spans="3:19" x14ac:dyDescent="0.25">
      <c r="C1025" s="1">
        <f t="shared" si="31"/>
        <v>1023</v>
      </c>
      <c r="D1025" t="s">
        <v>1034</v>
      </c>
      <c r="E1025" t="s">
        <v>1204</v>
      </c>
      <c r="F1025" t="s">
        <v>1207</v>
      </c>
      <c r="G1025">
        <v>263.58</v>
      </c>
      <c r="H1025">
        <v>8</v>
      </c>
      <c r="I1025">
        <v>0.43</v>
      </c>
      <c r="J1025">
        <v>33.61</v>
      </c>
      <c r="K1025" t="s">
        <v>1216</v>
      </c>
      <c r="L1025" t="s">
        <v>1218</v>
      </c>
      <c r="M1025" t="s">
        <v>1231</v>
      </c>
      <c r="N1025" t="s">
        <v>1236</v>
      </c>
      <c r="O1025" s="3">
        <v>44991</v>
      </c>
      <c r="P1025" s="3">
        <v>44994</v>
      </c>
      <c r="Q1025">
        <v>2023</v>
      </c>
      <c r="R1025">
        <v>7</v>
      </c>
      <c r="S1025">
        <f t="shared" si="30"/>
        <v>3</v>
      </c>
    </row>
    <row r="1026" spans="3:19" x14ac:dyDescent="0.25">
      <c r="C1026" s="1">
        <f t="shared" si="31"/>
        <v>1024</v>
      </c>
      <c r="D1026" t="s">
        <v>1035</v>
      </c>
      <c r="E1026" t="s">
        <v>1204</v>
      </c>
      <c r="F1026" t="s">
        <v>1208</v>
      </c>
      <c r="G1026">
        <v>404.15</v>
      </c>
      <c r="H1026">
        <v>5</v>
      </c>
      <c r="I1026">
        <v>0.38</v>
      </c>
      <c r="J1026">
        <v>31.18</v>
      </c>
      <c r="K1026" t="s">
        <v>1215</v>
      </c>
      <c r="L1026" t="s">
        <v>1218</v>
      </c>
      <c r="M1026" t="s">
        <v>1224</v>
      </c>
      <c r="N1026" t="s">
        <v>1235</v>
      </c>
      <c r="O1026" s="3">
        <v>45025</v>
      </c>
      <c r="P1026" s="3">
        <v>45028</v>
      </c>
      <c r="Q1026">
        <v>2023</v>
      </c>
      <c r="R1026">
        <v>9</v>
      </c>
      <c r="S1026">
        <f t="shared" si="30"/>
        <v>3</v>
      </c>
    </row>
    <row r="1027" spans="3:19" x14ac:dyDescent="0.25">
      <c r="C1027" s="1">
        <f t="shared" si="31"/>
        <v>1025</v>
      </c>
      <c r="D1027" t="s">
        <v>1036</v>
      </c>
      <c r="E1027" t="s">
        <v>1202</v>
      </c>
      <c r="F1027" t="s">
        <v>1211</v>
      </c>
      <c r="G1027">
        <v>275.23</v>
      </c>
      <c r="H1027">
        <v>6</v>
      </c>
      <c r="I1027">
        <v>0.14000000000000001</v>
      </c>
      <c r="J1027">
        <v>58.23</v>
      </c>
      <c r="K1027" t="s">
        <v>1217</v>
      </c>
      <c r="L1027" t="s">
        <v>1220</v>
      </c>
      <c r="M1027" t="s">
        <v>1228</v>
      </c>
      <c r="N1027" t="s">
        <v>1234</v>
      </c>
      <c r="O1027" s="3">
        <v>45620</v>
      </c>
      <c r="P1027" s="3">
        <v>45622</v>
      </c>
      <c r="Q1027">
        <v>2024</v>
      </c>
      <c r="R1027">
        <v>7</v>
      </c>
      <c r="S1027">
        <f t="shared" si="30"/>
        <v>2</v>
      </c>
    </row>
    <row r="1028" spans="3:19" x14ac:dyDescent="0.25">
      <c r="C1028" s="1">
        <f t="shared" si="31"/>
        <v>1026</v>
      </c>
      <c r="D1028" t="s">
        <v>1037</v>
      </c>
      <c r="E1028" t="s">
        <v>1203</v>
      </c>
      <c r="F1028" t="s">
        <v>1208</v>
      </c>
      <c r="G1028">
        <v>63.22</v>
      </c>
      <c r="H1028">
        <v>8</v>
      </c>
      <c r="I1028">
        <v>0.24</v>
      </c>
      <c r="J1028">
        <v>4.6100000000000003</v>
      </c>
      <c r="K1028" t="s">
        <v>1215</v>
      </c>
      <c r="L1028" t="s">
        <v>1220</v>
      </c>
      <c r="M1028" t="s">
        <v>1228</v>
      </c>
      <c r="N1028" t="s">
        <v>1234</v>
      </c>
      <c r="O1028" s="3">
        <v>44722</v>
      </c>
      <c r="P1028" s="3">
        <v>44728</v>
      </c>
      <c r="Q1028">
        <v>2022</v>
      </c>
      <c r="R1028">
        <v>3</v>
      </c>
      <c r="S1028">
        <f t="shared" ref="S1028:S1091" si="32">P1028-O1028</f>
        <v>6</v>
      </c>
    </row>
    <row r="1029" spans="3:19" x14ac:dyDescent="0.25">
      <c r="C1029" s="1">
        <f t="shared" si="31"/>
        <v>1027</v>
      </c>
      <c r="D1029" t="s">
        <v>1038</v>
      </c>
      <c r="E1029" t="s">
        <v>1204</v>
      </c>
      <c r="F1029" t="s">
        <v>1207</v>
      </c>
      <c r="G1029">
        <v>133.54</v>
      </c>
      <c r="H1029">
        <v>8</v>
      </c>
      <c r="I1029">
        <v>0.2</v>
      </c>
      <c r="J1029">
        <v>10.41</v>
      </c>
      <c r="K1029" t="s">
        <v>1217</v>
      </c>
      <c r="L1029" t="s">
        <v>1219</v>
      </c>
      <c r="M1029" t="s">
        <v>1227</v>
      </c>
      <c r="N1029" t="s">
        <v>1236</v>
      </c>
      <c r="O1029" s="3">
        <v>45391</v>
      </c>
      <c r="P1029" s="3">
        <v>45399</v>
      </c>
      <c r="Q1029">
        <v>2024</v>
      </c>
      <c r="R1029">
        <v>4</v>
      </c>
      <c r="S1029">
        <f t="shared" si="32"/>
        <v>8</v>
      </c>
    </row>
    <row r="1030" spans="3:19" x14ac:dyDescent="0.25">
      <c r="C1030" s="1">
        <f t="shared" si="31"/>
        <v>1028</v>
      </c>
      <c r="D1030" t="s">
        <v>1039</v>
      </c>
      <c r="E1030" t="s">
        <v>1204</v>
      </c>
      <c r="F1030" t="s">
        <v>1211</v>
      </c>
      <c r="G1030">
        <v>177.57</v>
      </c>
      <c r="H1030">
        <v>8</v>
      </c>
      <c r="I1030">
        <v>0.33</v>
      </c>
      <c r="J1030">
        <v>31.54</v>
      </c>
      <c r="K1030" t="s">
        <v>1215</v>
      </c>
      <c r="L1030" t="s">
        <v>1218</v>
      </c>
      <c r="M1030" t="s">
        <v>1232</v>
      </c>
      <c r="N1030" t="s">
        <v>1235</v>
      </c>
      <c r="O1030" s="3">
        <v>45616</v>
      </c>
      <c r="P1030" s="3">
        <v>45625</v>
      </c>
      <c r="Q1030">
        <v>2024</v>
      </c>
      <c r="R1030">
        <v>6</v>
      </c>
      <c r="S1030">
        <f t="shared" si="32"/>
        <v>9</v>
      </c>
    </row>
    <row r="1031" spans="3:19" x14ac:dyDescent="0.25">
      <c r="C1031" s="1">
        <f t="shared" si="31"/>
        <v>1029</v>
      </c>
      <c r="D1031" t="s">
        <v>1040</v>
      </c>
      <c r="E1031" t="s">
        <v>1201</v>
      </c>
      <c r="F1031" t="s">
        <v>1210</v>
      </c>
      <c r="G1031">
        <v>341.85</v>
      </c>
      <c r="H1031">
        <v>6</v>
      </c>
      <c r="I1031">
        <v>0.01</v>
      </c>
      <c r="J1031">
        <v>98.96</v>
      </c>
      <c r="K1031" t="s">
        <v>1215</v>
      </c>
      <c r="L1031" t="s">
        <v>1218</v>
      </c>
      <c r="M1031" t="s">
        <v>1224</v>
      </c>
      <c r="N1031" t="s">
        <v>1235</v>
      </c>
      <c r="O1031" s="3">
        <v>44643</v>
      </c>
      <c r="P1031" s="3">
        <v>44644</v>
      </c>
      <c r="Q1031">
        <v>2022</v>
      </c>
      <c r="R1031">
        <v>8</v>
      </c>
      <c r="S1031">
        <f t="shared" si="32"/>
        <v>1</v>
      </c>
    </row>
    <row r="1032" spans="3:19" x14ac:dyDescent="0.25">
      <c r="C1032" s="1">
        <f t="shared" si="31"/>
        <v>1030</v>
      </c>
      <c r="D1032" t="s">
        <v>1041</v>
      </c>
      <c r="E1032" t="s">
        <v>1202</v>
      </c>
      <c r="F1032" t="s">
        <v>1212</v>
      </c>
      <c r="G1032">
        <v>102.3</v>
      </c>
      <c r="H1032">
        <v>4</v>
      </c>
      <c r="I1032">
        <v>0.14000000000000001</v>
      </c>
      <c r="J1032">
        <v>9.67</v>
      </c>
      <c r="K1032" t="s">
        <v>1215</v>
      </c>
      <c r="L1032" t="s">
        <v>1218</v>
      </c>
      <c r="M1032" t="s">
        <v>1227</v>
      </c>
      <c r="N1032" t="s">
        <v>1236</v>
      </c>
      <c r="O1032" s="3">
        <v>44792</v>
      </c>
      <c r="P1032" s="3">
        <v>44800</v>
      </c>
      <c r="Q1032">
        <v>2022</v>
      </c>
      <c r="R1032">
        <v>9</v>
      </c>
      <c r="S1032">
        <f t="shared" si="32"/>
        <v>8</v>
      </c>
    </row>
    <row r="1033" spans="3:19" x14ac:dyDescent="0.25">
      <c r="C1033" s="1">
        <f t="shared" ref="C1033:C1096" si="33">C1032+1</f>
        <v>1031</v>
      </c>
      <c r="D1033" t="s">
        <v>1042</v>
      </c>
      <c r="E1033" t="s">
        <v>1202</v>
      </c>
      <c r="F1033" t="s">
        <v>1207</v>
      </c>
      <c r="G1033">
        <v>225.27</v>
      </c>
      <c r="H1033">
        <v>4</v>
      </c>
      <c r="I1033">
        <v>7.0000000000000007E-2</v>
      </c>
      <c r="J1033">
        <v>16.79</v>
      </c>
      <c r="K1033" t="s">
        <v>1215</v>
      </c>
      <c r="L1033" t="s">
        <v>1220</v>
      </c>
      <c r="M1033" t="s">
        <v>1231</v>
      </c>
      <c r="N1033" t="s">
        <v>1236</v>
      </c>
      <c r="O1033" s="3">
        <v>45292</v>
      </c>
      <c r="P1033" s="3">
        <v>45294</v>
      </c>
      <c r="Q1033">
        <v>2024</v>
      </c>
      <c r="R1033">
        <v>8</v>
      </c>
      <c r="S1033">
        <f t="shared" si="32"/>
        <v>2</v>
      </c>
    </row>
    <row r="1034" spans="3:19" x14ac:dyDescent="0.25">
      <c r="C1034" s="1">
        <f t="shared" si="33"/>
        <v>1032</v>
      </c>
      <c r="D1034" t="s">
        <v>1043</v>
      </c>
      <c r="E1034" t="s">
        <v>1202</v>
      </c>
      <c r="F1034" t="s">
        <v>1213</v>
      </c>
      <c r="G1034">
        <v>44.46</v>
      </c>
      <c r="H1034">
        <v>2</v>
      </c>
      <c r="I1034">
        <v>0.46</v>
      </c>
      <c r="J1034">
        <v>5.0199999999999996</v>
      </c>
      <c r="K1034" t="s">
        <v>1216</v>
      </c>
      <c r="L1034" t="s">
        <v>1218</v>
      </c>
      <c r="M1034" t="s">
        <v>1225</v>
      </c>
      <c r="N1034" t="s">
        <v>1236</v>
      </c>
      <c r="O1034" s="3">
        <v>45163</v>
      </c>
      <c r="P1034" s="3">
        <v>45165</v>
      </c>
      <c r="Q1034">
        <v>2023</v>
      </c>
      <c r="R1034">
        <v>3</v>
      </c>
      <c r="S1034">
        <f t="shared" si="32"/>
        <v>2</v>
      </c>
    </row>
    <row r="1035" spans="3:19" x14ac:dyDescent="0.25">
      <c r="C1035" s="1">
        <f t="shared" si="33"/>
        <v>1033</v>
      </c>
      <c r="D1035" t="s">
        <v>1044</v>
      </c>
      <c r="E1035" t="s">
        <v>1204</v>
      </c>
      <c r="F1035" t="s">
        <v>1211</v>
      </c>
      <c r="G1035">
        <v>322.81</v>
      </c>
      <c r="H1035">
        <v>6</v>
      </c>
      <c r="I1035">
        <v>0.04</v>
      </c>
      <c r="J1035">
        <v>73.349999999999994</v>
      </c>
      <c r="K1035" t="s">
        <v>1216</v>
      </c>
      <c r="L1035" t="s">
        <v>1221</v>
      </c>
      <c r="M1035" t="s">
        <v>1232</v>
      </c>
      <c r="N1035" t="s">
        <v>1235</v>
      </c>
      <c r="O1035" s="3">
        <v>45405</v>
      </c>
      <c r="P1035" s="3">
        <v>45414</v>
      </c>
      <c r="Q1035">
        <v>2024</v>
      </c>
      <c r="R1035">
        <v>6</v>
      </c>
      <c r="S1035">
        <f t="shared" si="32"/>
        <v>9</v>
      </c>
    </row>
    <row r="1036" spans="3:19" x14ac:dyDescent="0.25">
      <c r="C1036" s="1">
        <f t="shared" si="33"/>
        <v>1034</v>
      </c>
      <c r="D1036" t="s">
        <v>1045</v>
      </c>
      <c r="E1036" t="s">
        <v>1203</v>
      </c>
      <c r="F1036" t="s">
        <v>1208</v>
      </c>
      <c r="G1036">
        <v>34.659999999999997</v>
      </c>
      <c r="H1036">
        <v>8</v>
      </c>
      <c r="I1036">
        <v>0.04</v>
      </c>
      <c r="J1036">
        <v>5.61</v>
      </c>
      <c r="K1036" t="s">
        <v>1216</v>
      </c>
      <c r="L1036" t="s">
        <v>1221</v>
      </c>
      <c r="M1036" t="s">
        <v>1228</v>
      </c>
      <c r="N1036" t="s">
        <v>1234</v>
      </c>
      <c r="O1036" s="3">
        <v>45549</v>
      </c>
      <c r="P1036" s="3">
        <v>45556</v>
      </c>
      <c r="Q1036">
        <v>2024</v>
      </c>
      <c r="R1036">
        <v>7</v>
      </c>
      <c r="S1036">
        <f t="shared" si="32"/>
        <v>7</v>
      </c>
    </row>
    <row r="1037" spans="3:19" x14ac:dyDescent="0.25">
      <c r="C1037" s="1">
        <f t="shared" si="33"/>
        <v>1035</v>
      </c>
      <c r="D1037" t="s">
        <v>1046</v>
      </c>
      <c r="E1037" t="s">
        <v>1201</v>
      </c>
      <c r="F1037" t="s">
        <v>1207</v>
      </c>
      <c r="G1037">
        <v>154.12</v>
      </c>
      <c r="H1037">
        <v>6</v>
      </c>
      <c r="I1037">
        <v>0.42</v>
      </c>
      <c r="J1037">
        <v>18.75</v>
      </c>
      <c r="K1037" t="s">
        <v>1215</v>
      </c>
      <c r="L1037" t="s">
        <v>1221</v>
      </c>
      <c r="M1037" t="s">
        <v>1226</v>
      </c>
      <c r="N1037" t="s">
        <v>1235</v>
      </c>
      <c r="O1037" s="3">
        <v>44822</v>
      </c>
      <c r="P1037" s="3">
        <v>44824</v>
      </c>
      <c r="Q1037">
        <v>2022</v>
      </c>
      <c r="R1037">
        <v>6</v>
      </c>
      <c r="S1037">
        <f t="shared" si="32"/>
        <v>2</v>
      </c>
    </row>
    <row r="1038" spans="3:19" x14ac:dyDescent="0.25">
      <c r="C1038" s="1">
        <f t="shared" si="33"/>
        <v>1036</v>
      </c>
      <c r="D1038" t="s">
        <v>1047</v>
      </c>
      <c r="E1038" t="s">
        <v>1204</v>
      </c>
      <c r="F1038" t="s">
        <v>1208</v>
      </c>
      <c r="G1038">
        <v>497.23</v>
      </c>
      <c r="H1038">
        <v>7</v>
      </c>
      <c r="I1038">
        <v>0.47</v>
      </c>
      <c r="J1038">
        <v>32.380000000000003</v>
      </c>
      <c r="K1038" t="s">
        <v>1217</v>
      </c>
      <c r="L1038" t="s">
        <v>1221</v>
      </c>
      <c r="M1038" t="s">
        <v>1231</v>
      </c>
      <c r="N1038" t="s">
        <v>1236</v>
      </c>
      <c r="O1038" s="3">
        <v>45553</v>
      </c>
      <c r="P1038" s="3">
        <v>45554</v>
      </c>
      <c r="Q1038">
        <v>2024</v>
      </c>
      <c r="R1038">
        <v>8</v>
      </c>
      <c r="S1038">
        <f t="shared" si="32"/>
        <v>1</v>
      </c>
    </row>
    <row r="1039" spans="3:19" x14ac:dyDescent="0.25">
      <c r="C1039" s="1">
        <f t="shared" si="33"/>
        <v>1037</v>
      </c>
      <c r="D1039" t="s">
        <v>1048</v>
      </c>
      <c r="E1039" t="s">
        <v>1202</v>
      </c>
      <c r="F1039" t="s">
        <v>1208</v>
      </c>
      <c r="G1039">
        <v>245.14</v>
      </c>
      <c r="H1039">
        <v>5</v>
      </c>
      <c r="I1039">
        <v>0.25</v>
      </c>
      <c r="J1039">
        <v>49.17</v>
      </c>
      <c r="K1039" t="s">
        <v>1217</v>
      </c>
      <c r="L1039" t="s">
        <v>1221</v>
      </c>
      <c r="M1039" t="s">
        <v>1227</v>
      </c>
      <c r="N1039" t="s">
        <v>1236</v>
      </c>
      <c r="O1039" s="3">
        <v>45135</v>
      </c>
      <c r="P1039" s="3">
        <v>45141</v>
      </c>
      <c r="Q1039">
        <v>2023</v>
      </c>
      <c r="R1039">
        <v>2</v>
      </c>
      <c r="S1039">
        <f t="shared" si="32"/>
        <v>6</v>
      </c>
    </row>
    <row r="1040" spans="3:19" x14ac:dyDescent="0.25">
      <c r="C1040" s="1">
        <f t="shared" si="33"/>
        <v>1038</v>
      </c>
      <c r="D1040" t="s">
        <v>1049</v>
      </c>
      <c r="E1040" t="s">
        <v>1203</v>
      </c>
      <c r="F1040" t="s">
        <v>1209</v>
      </c>
      <c r="G1040">
        <v>322.45</v>
      </c>
      <c r="H1040">
        <v>5</v>
      </c>
      <c r="I1040">
        <v>0.09</v>
      </c>
      <c r="J1040">
        <v>64.28</v>
      </c>
      <c r="K1040" t="s">
        <v>1216</v>
      </c>
      <c r="L1040" t="s">
        <v>1219</v>
      </c>
      <c r="M1040" t="s">
        <v>1231</v>
      </c>
      <c r="N1040" t="s">
        <v>1236</v>
      </c>
      <c r="O1040" s="3">
        <v>45027</v>
      </c>
      <c r="P1040" s="3">
        <v>45030</v>
      </c>
      <c r="Q1040">
        <v>2023</v>
      </c>
      <c r="R1040">
        <v>4</v>
      </c>
      <c r="S1040">
        <f t="shared" si="32"/>
        <v>3</v>
      </c>
    </row>
    <row r="1041" spans="3:19" x14ac:dyDescent="0.25">
      <c r="C1041" s="1">
        <f t="shared" si="33"/>
        <v>1039</v>
      </c>
      <c r="D1041" t="s">
        <v>1050</v>
      </c>
      <c r="E1041" t="s">
        <v>1204</v>
      </c>
      <c r="F1041" t="s">
        <v>1210</v>
      </c>
      <c r="G1041">
        <v>97.22</v>
      </c>
      <c r="H1041">
        <v>2</v>
      </c>
      <c r="I1041">
        <v>0.36</v>
      </c>
      <c r="J1041">
        <v>10.52</v>
      </c>
      <c r="K1041" t="s">
        <v>1217</v>
      </c>
      <c r="L1041" t="s">
        <v>1218</v>
      </c>
      <c r="M1041" t="s">
        <v>1232</v>
      </c>
      <c r="N1041" t="s">
        <v>1235</v>
      </c>
      <c r="O1041" s="3">
        <v>44675</v>
      </c>
      <c r="P1041" s="3">
        <v>44676</v>
      </c>
      <c r="Q1041">
        <v>2022</v>
      </c>
      <c r="R1041">
        <v>11</v>
      </c>
      <c r="S1041">
        <f t="shared" si="32"/>
        <v>1</v>
      </c>
    </row>
    <row r="1042" spans="3:19" x14ac:dyDescent="0.25">
      <c r="C1042" s="1">
        <f t="shared" si="33"/>
        <v>1040</v>
      </c>
      <c r="D1042" t="s">
        <v>1051</v>
      </c>
      <c r="E1042" t="s">
        <v>1202</v>
      </c>
      <c r="F1042" t="s">
        <v>1210</v>
      </c>
      <c r="G1042">
        <v>203.25</v>
      </c>
      <c r="H1042">
        <v>1</v>
      </c>
      <c r="I1042">
        <v>0.1</v>
      </c>
      <c r="J1042">
        <v>9.81</v>
      </c>
      <c r="K1042" t="s">
        <v>1216</v>
      </c>
      <c r="L1042" t="s">
        <v>1220</v>
      </c>
      <c r="M1042" t="s">
        <v>1223</v>
      </c>
      <c r="N1042" t="s">
        <v>1234</v>
      </c>
      <c r="O1042" s="3">
        <v>45268</v>
      </c>
      <c r="P1042" s="3">
        <v>45276</v>
      </c>
      <c r="Q1042">
        <v>2023</v>
      </c>
      <c r="R1042">
        <v>6</v>
      </c>
      <c r="S1042">
        <f t="shared" si="32"/>
        <v>8</v>
      </c>
    </row>
    <row r="1043" spans="3:19" x14ac:dyDescent="0.25">
      <c r="C1043" s="1">
        <f t="shared" si="33"/>
        <v>1041</v>
      </c>
      <c r="D1043" t="s">
        <v>1052</v>
      </c>
      <c r="E1043" t="s">
        <v>1202</v>
      </c>
      <c r="F1043" t="s">
        <v>1212</v>
      </c>
      <c r="G1043">
        <v>346.25</v>
      </c>
      <c r="H1043">
        <v>10</v>
      </c>
      <c r="I1043">
        <v>0.01</v>
      </c>
      <c r="J1043">
        <v>47.92</v>
      </c>
      <c r="K1043" t="s">
        <v>1215</v>
      </c>
      <c r="L1043" t="s">
        <v>1218</v>
      </c>
      <c r="M1043" t="s">
        <v>1223</v>
      </c>
      <c r="N1043" t="s">
        <v>1234</v>
      </c>
      <c r="O1043" s="3">
        <v>45528</v>
      </c>
      <c r="P1043" s="3">
        <v>45536</v>
      </c>
      <c r="Q1043">
        <v>2024</v>
      </c>
      <c r="R1043">
        <v>6</v>
      </c>
      <c r="S1043">
        <f t="shared" si="32"/>
        <v>8</v>
      </c>
    </row>
    <row r="1044" spans="3:19" x14ac:dyDescent="0.25">
      <c r="C1044" s="1">
        <f t="shared" si="33"/>
        <v>1042</v>
      </c>
      <c r="D1044" t="s">
        <v>1053</v>
      </c>
      <c r="E1044" t="s">
        <v>1201</v>
      </c>
      <c r="F1044" t="s">
        <v>1213</v>
      </c>
      <c r="G1044">
        <v>251.43</v>
      </c>
      <c r="H1044">
        <v>1</v>
      </c>
      <c r="I1044">
        <v>0.17</v>
      </c>
      <c r="J1044">
        <v>56.29</v>
      </c>
      <c r="K1044" t="s">
        <v>1215</v>
      </c>
      <c r="L1044" t="s">
        <v>1221</v>
      </c>
      <c r="M1044" t="s">
        <v>1231</v>
      </c>
      <c r="N1044" t="s">
        <v>1236</v>
      </c>
      <c r="O1044" s="3">
        <v>45554</v>
      </c>
      <c r="P1044" s="3">
        <v>45558</v>
      </c>
      <c r="Q1044">
        <v>2024</v>
      </c>
      <c r="R1044">
        <v>2</v>
      </c>
      <c r="S1044">
        <f t="shared" si="32"/>
        <v>4</v>
      </c>
    </row>
    <row r="1045" spans="3:19" x14ac:dyDescent="0.25">
      <c r="C1045" s="1">
        <f t="shared" si="33"/>
        <v>1043</v>
      </c>
      <c r="D1045" t="s">
        <v>1054</v>
      </c>
      <c r="E1045" t="s">
        <v>1203</v>
      </c>
      <c r="F1045" t="s">
        <v>1206</v>
      </c>
      <c r="G1045">
        <v>171.7</v>
      </c>
      <c r="H1045">
        <v>4</v>
      </c>
      <c r="I1045">
        <v>0.2</v>
      </c>
      <c r="J1045">
        <v>18.91</v>
      </c>
      <c r="K1045" t="s">
        <v>1217</v>
      </c>
      <c r="L1045" t="s">
        <v>1219</v>
      </c>
      <c r="M1045" t="s">
        <v>1230</v>
      </c>
      <c r="N1045" t="s">
        <v>1236</v>
      </c>
      <c r="O1045" s="3">
        <v>45383</v>
      </c>
      <c r="P1045" s="3">
        <v>45384</v>
      </c>
      <c r="Q1045">
        <v>2024</v>
      </c>
      <c r="R1045">
        <v>7</v>
      </c>
      <c r="S1045">
        <f t="shared" si="32"/>
        <v>1</v>
      </c>
    </row>
    <row r="1046" spans="3:19" x14ac:dyDescent="0.25">
      <c r="C1046" s="1">
        <f t="shared" si="33"/>
        <v>1044</v>
      </c>
      <c r="D1046" t="s">
        <v>1055</v>
      </c>
      <c r="E1046" t="s">
        <v>1203</v>
      </c>
      <c r="F1046" t="s">
        <v>1208</v>
      </c>
      <c r="G1046">
        <v>29.95</v>
      </c>
      <c r="H1046">
        <v>6</v>
      </c>
      <c r="I1046">
        <v>0.26</v>
      </c>
      <c r="J1046">
        <v>5.24</v>
      </c>
      <c r="K1046" t="s">
        <v>1217</v>
      </c>
      <c r="L1046" t="s">
        <v>1221</v>
      </c>
      <c r="M1046" t="s">
        <v>1233</v>
      </c>
      <c r="N1046" t="s">
        <v>1235</v>
      </c>
      <c r="O1046" s="3">
        <v>44739</v>
      </c>
      <c r="P1046" s="3">
        <v>44745</v>
      </c>
      <c r="Q1046">
        <v>2022</v>
      </c>
      <c r="R1046">
        <v>2</v>
      </c>
      <c r="S1046">
        <f t="shared" si="32"/>
        <v>6</v>
      </c>
    </row>
    <row r="1047" spans="3:19" x14ac:dyDescent="0.25">
      <c r="C1047" s="1">
        <f t="shared" si="33"/>
        <v>1045</v>
      </c>
      <c r="D1047" t="s">
        <v>1056</v>
      </c>
      <c r="E1047" t="s">
        <v>1202</v>
      </c>
      <c r="F1047" t="s">
        <v>1209</v>
      </c>
      <c r="G1047">
        <v>94.35</v>
      </c>
      <c r="H1047">
        <v>10</v>
      </c>
      <c r="I1047">
        <v>0.39</v>
      </c>
      <c r="J1047">
        <v>3.7</v>
      </c>
      <c r="K1047" t="s">
        <v>1216</v>
      </c>
      <c r="L1047" t="s">
        <v>1220</v>
      </c>
      <c r="M1047" t="s">
        <v>1225</v>
      </c>
      <c r="N1047" t="s">
        <v>1236</v>
      </c>
      <c r="O1047" s="3">
        <v>44671</v>
      </c>
      <c r="P1047" s="3">
        <v>44675</v>
      </c>
      <c r="Q1047">
        <v>2022</v>
      </c>
      <c r="R1047">
        <v>8</v>
      </c>
      <c r="S1047">
        <f t="shared" si="32"/>
        <v>4</v>
      </c>
    </row>
    <row r="1048" spans="3:19" x14ac:dyDescent="0.25">
      <c r="C1048" s="1">
        <f t="shared" si="33"/>
        <v>1046</v>
      </c>
      <c r="D1048" t="s">
        <v>1057</v>
      </c>
      <c r="E1048" t="s">
        <v>1204</v>
      </c>
      <c r="F1048" t="s">
        <v>1210</v>
      </c>
      <c r="G1048">
        <v>288.38</v>
      </c>
      <c r="H1048">
        <v>9</v>
      </c>
      <c r="I1048">
        <v>0.2</v>
      </c>
      <c r="J1048">
        <v>57.58</v>
      </c>
      <c r="K1048" t="s">
        <v>1215</v>
      </c>
      <c r="L1048" t="s">
        <v>1218</v>
      </c>
      <c r="M1048" t="s">
        <v>1224</v>
      </c>
      <c r="N1048" t="s">
        <v>1235</v>
      </c>
      <c r="O1048" s="3">
        <v>45014</v>
      </c>
      <c r="P1048" s="3">
        <v>45017</v>
      </c>
      <c r="Q1048">
        <v>2023</v>
      </c>
      <c r="R1048">
        <v>8</v>
      </c>
      <c r="S1048">
        <f t="shared" si="32"/>
        <v>3</v>
      </c>
    </row>
    <row r="1049" spans="3:19" x14ac:dyDescent="0.25">
      <c r="C1049" s="1">
        <f t="shared" si="33"/>
        <v>1047</v>
      </c>
      <c r="D1049" t="s">
        <v>1058</v>
      </c>
      <c r="E1049" t="s">
        <v>1203</v>
      </c>
      <c r="F1049" t="s">
        <v>1211</v>
      </c>
      <c r="G1049">
        <v>370.55</v>
      </c>
      <c r="H1049">
        <v>4</v>
      </c>
      <c r="I1049">
        <v>0.41</v>
      </c>
      <c r="J1049">
        <v>13.45</v>
      </c>
      <c r="K1049" t="s">
        <v>1217</v>
      </c>
      <c r="L1049" t="s">
        <v>1221</v>
      </c>
      <c r="M1049" t="s">
        <v>1229</v>
      </c>
      <c r="N1049" t="s">
        <v>1234</v>
      </c>
      <c r="O1049" s="3">
        <v>45341</v>
      </c>
      <c r="P1049" s="3">
        <v>45347</v>
      </c>
      <c r="Q1049">
        <v>2024</v>
      </c>
      <c r="R1049">
        <v>10</v>
      </c>
      <c r="S1049">
        <f t="shared" si="32"/>
        <v>6</v>
      </c>
    </row>
    <row r="1050" spans="3:19" x14ac:dyDescent="0.25">
      <c r="C1050" s="1">
        <f t="shared" si="33"/>
        <v>1048</v>
      </c>
      <c r="D1050" t="s">
        <v>1059</v>
      </c>
      <c r="E1050" t="s">
        <v>1203</v>
      </c>
      <c r="F1050" t="s">
        <v>1209</v>
      </c>
      <c r="G1050">
        <v>122.65</v>
      </c>
      <c r="H1050">
        <v>3</v>
      </c>
      <c r="I1050">
        <v>0.46</v>
      </c>
      <c r="J1050">
        <v>4.2699999999999996</v>
      </c>
      <c r="K1050" t="s">
        <v>1215</v>
      </c>
      <c r="L1050" t="s">
        <v>1218</v>
      </c>
      <c r="M1050" t="s">
        <v>1222</v>
      </c>
      <c r="N1050" t="s">
        <v>1234</v>
      </c>
      <c r="O1050" s="3">
        <v>45578</v>
      </c>
      <c r="P1050" s="3">
        <v>45586</v>
      </c>
      <c r="Q1050">
        <v>2024</v>
      </c>
      <c r="R1050">
        <v>5</v>
      </c>
      <c r="S1050">
        <f t="shared" si="32"/>
        <v>8</v>
      </c>
    </row>
    <row r="1051" spans="3:19" x14ac:dyDescent="0.25">
      <c r="C1051" s="1">
        <f t="shared" si="33"/>
        <v>1049</v>
      </c>
      <c r="D1051" t="s">
        <v>1060</v>
      </c>
      <c r="E1051" t="s">
        <v>1201</v>
      </c>
      <c r="F1051" t="s">
        <v>1205</v>
      </c>
      <c r="G1051">
        <v>46.16</v>
      </c>
      <c r="H1051">
        <v>5</v>
      </c>
      <c r="I1051">
        <v>0.35</v>
      </c>
      <c r="J1051">
        <v>6.98</v>
      </c>
      <c r="K1051" t="s">
        <v>1217</v>
      </c>
      <c r="L1051" t="s">
        <v>1220</v>
      </c>
      <c r="M1051" t="s">
        <v>1227</v>
      </c>
      <c r="N1051" t="s">
        <v>1236</v>
      </c>
      <c r="O1051" s="3">
        <v>45224</v>
      </c>
      <c r="P1051" s="3">
        <v>45229</v>
      </c>
      <c r="Q1051">
        <v>2023</v>
      </c>
      <c r="R1051">
        <v>12</v>
      </c>
      <c r="S1051">
        <f t="shared" si="32"/>
        <v>5</v>
      </c>
    </row>
    <row r="1052" spans="3:19" x14ac:dyDescent="0.25">
      <c r="C1052" s="1">
        <f t="shared" si="33"/>
        <v>1050</v>
      </c>
      <c r="D1052" t="s">
        <v>1061</v>
      </c>
      <c r="E1052" t="s">
        <v>1203</v>
      </c>
      <c r="F1052" t="s">
        <v>1206</v>
      </c>
      <c r="G1052">
        <v>149.69999999999999</v>
      </c>
      <c r="H1052">
        <v>2</v>
      </c>
      <c r="I1052">
        <v>0.2</v>
      </c>
      <c r="J1052">
        <v>32.14</v>
      </c>
      <c r="K1052" t="s">
        <v>1216</v>
      </c>
      <c r="L1052" t="s">
        <v>1219</v>
      </c>
      <c r="M1052" t="s">
        <v>1223</v>
      </c>
      <c r="N1052" t="s">
        <v>1234</v>
      </c>
      <c r="O1052" s="3">
        <v>45246</v>
      </c>
      <c r="P1052" s="3">
        <v>45253</v>
      </c>
      <c r="Q1052">
        <v>2023</v>
      </c>
      <c r="R1052">
        <v>3</v>
      </c>
      <c r="S1052">
        <f t="shared" si="32"/>
        <v>7</v>
      </c>
    </row>
    <row r="1053" spans="3:19" x14ac:dyDescent="0.25">
      <c r="C1053" s="1">
        <f t="shared" si="33"/>
        <v>1051</v>
      </c>
      <c r="D1053" t="s">
        <v>1062</v>
      </c>
      <c r="E1053" t="s">
        <v>1203</v>
      </c>
      <c r="F1053" t="s">
        <v>1212</v>
      </c>
      <c r="G1053">
        <v>76.89</v>
      </c>
      <c r="H1053">
        <v>9</v>
      </c>
      <c r="I1053">
        <v>0.44</v>
      </c>
      <c r="J1053">
        <v>10.63</v>
      </c>
      <c r="K1053" t="s">
        <v>1216</v>
      </c>
      <c r="L1053" t="s">
        <v>1221</v>
      </c>
      <c r="M1053" t="s">
        <v>1231</v>
      </c>
      <c r="N1053" t="s">
        <v>1236</v>
      </c>
      <c r="O1053" s="3">
        <v>44645</v>
      </c>
      <c r="P1053" s="3">
        <v>44655</v>
      </c>
      <c r="Q1053">
        <v>2022</v>
      </c>
      <c r="R1053">
        <v>4</v>
      </c>
      <c r="S1053">
        <f t="shared" si="32"/>
        <v>10</v>
      </c>
    </row>
    <row r="1054" spans="3:19" x14ac:dyDescent="0.25">
      <c r="C1054" s="1">
        <f t="shared" si="33"/>
        <v>1052</v>
      </c>
      <c r="D1054" t="s">
        <v>1063</v>
      </c>
      <c r="E1054" t="s">
        <v>1204</v>
      </c>
      <c r="F1054" t="s">
        <v>1205</v>
      </c>
      <c r="G1054">
        <v>438.21</v>
      </c>
      <c r="H1054">
        <v>10</v>
      </c>
      <c r="I1054">
        <v>0.36</v>
      </c>
      <c r="J1054">
        <v>63.99</v>
      </c>
      <c r="K1054" t="s">
        <v>1215</v>
      </c>
      <c r="L1054" t="s">
        <v>1221</v>
      </c>
      <c r="M1054" t="s">
        <v>1231</v>
      </c>
      <c r="N1054" t="s">
        <v>1236</v>
      </c>
      <c r="O1054" s="3">
        <v>44613</v>
      </c>
      <c r="P1054" s="3">
        <v>44623</v>
      </c>
      <c r="Q1054">
        <v>2022</v>
      </c>
      <c r="R1054">
        <v>5</v>
      </c>
      <c r="S1054">
        <f t="shared" si="32"/>
        <v>10</v>
      </c>
    </row>
    <row r="1055" spans="3:19" x14ac:dyDescent="0.25">
      <c r="C1055" s="1">
        <f t="shared" si="33"/>
        <v>1053</v>
      </c>
      <c r="D1055" t="s">
        <v>1064</v>
      </c>
      <c r="E1055" t="s">
        <v>1204</v>
      </c>
      <c r="F1055" t="s">
        <v>1214</v>
      </c>
      <c r="G1055">
        <v>306.66000000000003</v>
      </c>
      <c r="H1055">
        <v>7</v>
      </c>
      <c r="I1055">
        <v>0.4</v>
      </c>
      <c r="J1055">
        <v>15.43</v>
      </c>
      <c r="K1055" t="s">
        <v>1216</v>
      </c>
      <c r="L1055" t="s">
        <v>1221</v>
      </c>
      <c r="M1055" t="s">
        <v>1225</v>
      </c>
      <c r="N1055" t="s">
        <v>1236</v>
      </c>
      <c r="O1055" s="3">
        <v>45208</v>
      </c>
      <c r="P1055" s="3">
        <v>45215</v>
      </c>
      <c r="Q1055">
        <v>2023</v>
      </c>
      <c r="R1055">
        <v>8</v>
      </c>
      <c r="S1055">
        <f t="shared" si="32"/>
        <v>7</v>
      </c>
    </row>
    <row r="1056" spans="3:19" x14ac:dyDescent="0.25">
      <c r="C1056" s="1">
        <f t="shared" si="33"/>
        <v>1054</v>
      </c>
      <c r="D1056" t="s">
        <v>1065</v>
      </c>
      <c r="E1056" t="s">
        <v>1203</v>
      </c>
      <c r="F1056" t="s">
        <v>1208</v>
      </c>
      <c r="G1056">
        <v>425.86</v>
      </c>
      <c r="H1056">
        <v>8</v>
      </c>
      <c r="I1056">
        <v>0.21</v>
      </c>
      <c r="J1056">
        <v>80.040000000000006</v>
      </c>
      <c r="K1056" t="s">
        <v>1217</v>
      </c>
      <c r="L1056" t="s">
        <v>1221</v>
      </c>
      <c r="M1056" t="s">
        <v>1231</v>
      </c>
      <c r="N1056" t="s">
        <v>1236</v>
      </c>
      <c r="O1056" s="3">
        <v>45287</v>
      </c>
      <c r="P1056" s="3">
        <v>45293</v>
      </c>
      <c r="Q1056">
        <v>2023</v>
      </c>
      <c r="R1056">
        <v>6</v>
      </c>
      <c r="S1056">
        <f t="shared" si="32"/>
        <v>6</v>
      </c>
    </row>
    <row r="1057" spans="3:19" x14ac:dyDescent="0.25">
      <c r="C1057" s="1">
        <f t="shared" si="33"/>
        <v>1055</v>
      </c>
      <c r="D1057" t="s">
        <v>1066</v>
      </c>
      <c r="E1057" t="s">
        <v>1204</v>
      </c>
      <c r="F1057" t="s">
        <v>1207</v>
      </c>
      <c r="G1057">
        <v>130.34</v>
      </c>
      <c r="H1057">
        <v>7</v>
      </c>
      <c r="I1057">
        <v>0.39</v>
      </c>
      <c r="J1057">
        <v>13.84</v>
      </c>
      <c r="K1057" t="s">
        <v>1217</v>
      </c>
      <c r="L1057" t="s">
        <v>1220</v>
      </c>
      <c r="M1057" t="s">
        <v>1224</v>
      </c>
      <c r="N1057" t="s">
        <v>1235</v>
      </c>
      <c r="O1057" s="3">
        <v>45600</v>
      </c>
      <c r="P1057" s="3">
        <v>45601</v>
      </c>
      <c r="Q1057">
        <v>2024</v>
      </c>
      <c r="R1057">
        <v>9</v>
      </c>
      <c r="S1057">
        <f t="shared" si="32"/>
        <v>1</v>
      </c>
    </row>
    <row r="1058" spans="3:19" x14ac:dyDescent="0.25">
      <c r="C1058" s="1">
        <f t="shared" si="33"/>
        <v>1056</v>
      </c>
      <c r="D1058" t="s">
        <v>1067</v>
      </c>
      <c r="E1058" t="s">
        <v>1201</v>
      </c>
      <c r="F1058" t="s">
        <v>1208</v>
      </c>
      <c r="G1058">
        <v>286.86</v>
      </c>
      <c r="H1058">
        <v>1</v>
      </c>
      <c r="I1058">
        <v>0.05</v>
      </c>
      <c r="J1058">
        <v>32.29</v>
      </c>
      <c r="K1058" t="s">
        <v>1216</v>
      </c>
      <c r="L1058" t="s">
        <v>1220</v>
      </c>
      <c r="M1058" t="s">
        <v>1231</v>
      </c>
      <c r="N1058" t="s">
        <v>1236</v>
      </c>
      <c r="O1058" s="3">
        <v>44720</v>
      </c>
      <c r="P1058" s="3">
        <v>44727</v>
      </c>
      <c r="Q1058">
        <v>2022</v>
      </c>
      <c r="R1058">
        <v>5</v>
      </c>
      <c r="S1058">
        <f t="shared" si="32"/>
        <v>7</v>
      </c>
    </row>
    <row r="1059" spans="3:19" x14ac:dyDescent="0.25">
      <c r="C1059" s="1">
        <f t="shared" si="33"/>
        <v>1057</v>
      </c>
      <c r="D1059" t="s">
        <v>1068</v>
      </c>
      <c r="E1059" t="s">
        <v>1201</v>
      </c>
      <c r="F1059" t="s">
        <v>1214</v>
      </c>
      <c r="G1059">
        <v>132.43</v>
      </c>
      <c r="H1059">
        <v>7</v>
      </c>
      <c r="I1059">
        <v>0.38</v>
      </c>
      <c r="J1059">
        <v>24.27</v>
      </c>
      <c r="K1059" t="s">
        <v>1215</v>
      </c>
      <c r="L1059" t="s">
        <v>1220</v>
      </c>
      <c r="M1059" t="s">
        <v>1228</v>
      </c>
      <c r="N1059" t="s">
        <v>1234</v>
      </c>
      <c r="O1059" s="3">
        <v>45499</v>
      </c>
      <c r="P1059" s="3">
        <v>45507</v>
      </c>
      <c r="Q1059">
        <v>2024</v>
      </c>
      <c r="R1059">
        <v>10</v>
      </c>
      <c r="S1059">
        <f t="shared" si="32"/>
        <v>8</v>
      </c>
    </row>
    <row r="1060" spans="3:19" x14ac:dyDescent="0.25">
      <c r="C1060" s="1">
        <f t="shared" si="33"/>
        <v>1058</v>
      </c>
      <c r="D1060" t="s">
        <v>1069</v>
      </c>
      <c r="E1060" t="s">
        <v>1202</v>
      </c>
      <c r="F1060" t="s">
        <v>1208</v>
      </c>
      <c r="G1060">
        <v>376.88</v>
      </c>
      <c r="H1060">
        <v>1</v>
      </c>
      <c r="I1060">
        <v>0.3</v>
      </c>
      <c r="J1060">
        <v>29.15</v>
      </c>
      <c r="K1060" t="s">
        <v>1216</v>
      </c>
      <c r="L1060" t="s">
        <v>1220</v>
      </c>
      <c r="M1060" t="s">
        <v>1229</v>
      </c>
      <c r="N1060" t="s">
        <v>1234</v>
      </c>
      <c r="O1060" s="3">
        <v>45492</v>
      </c>
      <c r="P1060" s="3">
        <v>45500</v>
      </c>
      <c r="Q1060">
        <v>2024</v>
      </c>
      <c r="R1060">
        <v>8</v>
      </c>
      <c r="S1060">
        <f t="shared" si="32"/>
        <v>8</v>
      </c>
    </row>
    <row r="1061" spans="3:19" x14ac:dyDescent="0.25">
      <c r="C1061" s="1">
        <f t="shared" si="33"/>
        <v>1059</v>
      </c>
      <c r="D1061" t="s">
        <v>1070</v>
      </c>
      <c r="E1061" t="s">
        <v>1202</v>
      </c>
      <c r="F1061" t="s">
        <v>1210</v>
      </c>
      <c r="G1061">
        <v>310.85000000000002</v>
      </c>
      <c r="H1061">
        <v>4</v>
      </c>
      <c r="I1061">
        <v>0.31</v>
      </c>
      <c r="J1061">
        <v>19.79</v>
      </c>
      <c r="K1061" t="s">
        <v>1216</v>
      </c>
      <c r="L1061" t="s">
        <v>1218</v>
      </c>
      <c r="M1061" t="s">
        <v>1229</v>
      </c>
      <c r="N1061" t="s">
        <v>1234</v>
      </c>
      <c r="O1061" s="3">
        <v>45532</v>
      </c>
      <c r="P1061" s="3">
        <v>45535</v>
      </c>
      <c r="Q1061">
        <v>2024</v>
      </c>
      <c r="R1061">
        <v>1</v>
      </c>
      <c r="S1061">
        <f t="shared" si="32"/>
        <v>3</v>
      </c>
    </row>
    <row r="1062" spans="3:19" x14ac:dyDescent="0.25">
      <c r="C1062" s="1">
        <f t="shared" si="33"/>
        <v>1060</v>
      </c>
      <c r="D1062" t="s">
        <v>1071</v>
      </c>
      <c r="E1062" t="s">
        <v>1203</v>
      </c>
      <c r="F1062" t="s">
        <v>1214</v>
      </c>
      <c r="G1062">
        <v>319.2</v>
      </c>
      <c r="H1062">
        <v>2</v>
      </c>
      <c r="I1062">
        <v>0.24</v>
      </c>
      <c r="J1062">
        <v>66.88</v>
      </c>
      <c r="K1062" t="s">
        <v>1215</v>
      </c>
      <c r="L1062" t="s">
        <v>1218</v>
      </c>
      <c r="M1062" t="s">
        <v>1233</v>
      </c>
      <c r="N1062" t="s">
        <v>1235</v>
      </c>
      <c r="O1062" s="3">
        <v>45336</v>
      </c>
      <c r="P1062" s="3">
        <v>45345</v>
      </c>
      <c r="Q1062">
        <v>2024</v>
      </c>
      <c r="R1062">
        <v>8</v>
      </c>
      <c r="S1062">
        <f t="shared" si="32"/>
        <v>9</v>
      </c>
    </row>
    <row r="1063" spans="3:19" x14ac:dyDescent="0.25">
      <c r="C1063" s="1">
        <f t="shared" si="33"/>
        <v>1061</v>
      </c>
      <c r="D1063" t="s">
        <v>1072</v>
      </c>
      <c r="E1063" t="s">
        <v>1202</v>
      </c>
      <c r="F1063" t="s">
        <v>1206</v>
      </c>
      <c r="G1063">
        <v>129.88999999999999</v>
      </c>
      <c r="H1063">
        <v>10</v>
      </c>
      <c r="I1063">
        <v>0.33</v>
      </c>
      <c r="J1063">
        <v>14.98</v>
      </c>
      <c r="K1063" t="s">
        <v>1217</v>
      </c>
      <c r="L1063" t="s">
        <v>1218</v>
      </c>
      <c r="M1063" t="s">
        <v>1230</v>
      </c>
      <c r="N1063" t="s">
        <v>1236</v>
      </c>
      <c r="O1063" s="3">
        <v>45316</v>
      </c>
      <c r="P1063" s="3">
        <v>45318</v>
      </c>
      <c r="Q1063">
        <v>2024</v>
      </c>
      <c r="R1063">
        <v>8</v>
      </c>
      <c r="S1063">
        <f t="shared" si="32"/>
        <v>2</v>
      </c>
    </row>
    <row r="1064" spans="3:19" x14ac:dyDescent="0.25">
      <c r="C1064" s="1">
        <f t="shared" si="33"/>
        <v>1062</v>
      </c>
      <c r="D1064" t="s">
        <v>1073</v>
      </c>
      <c r="E1064" t="s">
        <v>1201</v>
      </c>
      <c r="F1064" t="s">
        <v>1214</v>
      </c>
      <c r="G1064">
        <v>475.56</v>
      </c>
      <c r="H1064">
        <v>6</v>
      </c>
      <c r="I1064">
        <v>0.4</v>
      </c>
      <c r="J1064">
        <v>25.42</v>
      </c>
      <c r="K1064" t="s">
        <v>1216</v>
      </c>
      <c r="L1064" t="s">
        <v>1221</v>
      </c>
      <c r="M1064" t="s">
        <v>1233</v>
      </c>
      <c r="N1064" t="s">
        <v>1235</v>
      </c>
      <c r="O1064" s="3">
        <v>44592</v>
      </c>
      <c r="P1064" s="3">
        <v>44596</v>
      </c>
      <c r="Q1064">
        <v>2022</v>
      </c>
      <c r="R1064">
        <v>12</v>
      </c>
      <c r="S1064">
        <f t="shared" si="32"/>
        <v>4</v>
      </c>
    </row>
    <row r="1065" spans="3:19" x14ac:dyDescent="0.25">
      <c r="C1065" s="1">
        <f t="shared" si="33"/>
        <v>1063</v>
      </c>
      <c r="D1065" t="s">
        <v>1074</v>
      </c>
      <c r="E1065" t="s">
        <v>1201</v>
      </c>
      <c r="F1065" t="s">
        <v>1213</v>
      </c>
      <c r="G1065">
        <v>161.25</v>
      </c>
      <c r="H1065">
        <v>10</v>
      </c>
      <c r="I1065">
        <v>0.09</v>
      </c>
      <c r="J1065">
        <v>9.4600000000000009</v>
      </c>
      <c r="K1065" t="s">
        <v>1215</v>
      </c>
      <c r="L1065" t="s">
        <v>1218</v>
      </c>
      <c r="M1065" t="s">
        <v>1228</v>
      </c>
      <c r="N1065" t="s">
        <v>1234</v>
      </c>
      <c r="O1065" s="3">
        <v>44932</v>
      </c>
      <c r="P1065" s="3">
        <v>44942</v>
      </c>
      <c r="Q1065">
        <v>2023</v>
      </c>
      <c r="R1065">
        <v>9</v>
      </c>
      <c r="S1065">
        <f t="shared" si="32"/>
        <v>10</v>
      </c>
    </row>
    <row r="1066" spans="3:19" x14ac:dyDescent="0.25">
      <c r="C1066" s="1">
        <f t="shared" si="33"/>
        <v>1064</v>
      </c>
      <c r="D1066" t="s">
        <v>1075</v>
      </c>
      <c r="E1066" t="s">
        <v>1203</v>
      </c>
      <c r="F1066" t="s">
        <v>1211</v>
      </c>
      <c r="G1066">
        <v>344.99</v>
      </c>
      <c r="H1066">
        <v>2</v>
      </c>
      <c r="I1066">
        <v>0.41</v>
      </c>
      <c r="J1066">
        <v>60.91</v>
      </c>
      <c r="K1066" t="s">
        <v>1217</v>
      </c>
      <c r="L1066" t="s">
        <v>1219</v>
      </c>
      <c r="M1066" t="s">
        <v>1230</v>
      </c>
      <c r="N1066" t="s">
        <v>1236</v>
      </c>
      <c r="O1066" s="3">
        <v>45524</v>
      </c>
      <c r="P1066" s="3">
        <v>45529</v>
      </c>
      <c r="Q1066">
        <v>2024</v>
      </c>
      <c r="R1066">
        <v>6</v>
      </c>
      <c r="S1066">
        <f t="shared" si="32"/>
        <v>5</v>
      </c>
    </row>
    <row r="1067" spans="3:19" x14ac:dyDescent="0.25">
      <c r="C1067" s="1">
        <f t="shared" si="33"/>
        <v>1065</v>
      </c>
      <c r="D1067" t="s">
        <v>1076</v>
      </c>
      <c r="E1067" t="s">
        <v>1203</v>
      </c>
      <c r="F1067" t="s">
        <v>1214</v>
      </c>
      <c r="G1067">
        <v>26.15</v>
      </c>
      <c r="H1067">
        <v>1</v>
      </c>
      <c r="I1067">
        <v>0.45</v>
      </c>
      <c r="J1067">
        <v>3.4</v>
      </c>
      <c r="K1067" t="s">
        <v>1216</v>
      </c>
      <c r="L1067" t="s">
        <v>1219</v>
      </c>
      <c r="M1067" t="s">
        <v>1228</v>
      </c>
      <c r="N1067" t="s">
        <v>1234</v>
      </c>
      <c r="O1067" s="3">
        <v>45173</v>
      </c>
      <c r="P1067" s="3">
        <v>45181</v>
      </c>
      <c r="Q1067">
        <v>2023</v>
      </c>
      <c r="R1067">
        <v>2</v>
      </c>
      <c r="S1067">
        <f t="shared" si="32"/>
        <v>8</v>
      </c>
    </row>
    <row r="1068" spans="3:19" x14ac:dyDescent="0.25">
      <c r="C1068" s="1">
        <f t="shared" si="33"/>
        <v>1066</v>
      </c>
      <c r="D1068" t="s">
        <v>1077</v>
      </c>
      <c r="E1068" t="s">
        <v>1204</v>
      </c>
      <c r="F1068" t="s">
        <v>1210</v>
      </c>
      <c r="G1068">
        <v>65.67</v>
      </c>
      <c r="H1068">
        <v>1</v>
      </c>
      <c r="I1068">
        <v>0.26</v>
      </c>
      <c r="J1068">
        <v>8.5299999999999994</v>
      </c>
      <c r="K1068" t="s">
        <v>1217</v>
      </c>
      <c r="L1068" t="s">
        <v>1219</v>
      </c>
      <c r="M1068" t="s">
        <v>1225</v>
      </c>
      <c r="N1068" t="s">
        <v>1236</v>
      </c>
      <c r="O1068" s="3">
        <v>44638</v>
      </c>
      <c r="P1068" s="3">
        <v>44646</v>
      </c>
      <c r="Q1068">
        <v>2022</v>
      </c>
      <c r="R1068">
        <v>10</v>
      </c>
      <c r="S1068">
        <f t="shared" si="32"/>
        <v>8</v>
      </c>
    </row>
    <row r="1069" spans="3:19" x14ac:dyDescent="0.25">
      <c r="C1069" s="1">
        <f t="shared" si="33"/>
        <v>1067</v>
      </c>
      <c r="D1069" t="s">
        <v>1062</v>
      </c>
      <c r="E1069" t="s">
        <v>1201</v>
      </c>
      <c r="F1069" t="s">
        <v>1210</v>
      </c>
      <c r="G1069">
        <v>326.62</v>
      </c>
      <c r="H1069">
        <v>6</v>
      </c>
      <c r="I1069">
        <v>0.34</v>
      </c>
      <c r="J1069">
        <v>47.84</v>
      </c>
      <c r="K1069" t="s">
        <v>1215</v>
      </c>
      <c r="L1069" t="s">
        <v>1218</v>
      </c>
      <c r="M1069" t="s">
        <v>1232</v>
      </c>
      <c r="N1069" t="s">
        <v>1235</v>
      </c>
      <c r="O1069" s="3">
        <v>44712</v>
      </c>
      <c r="P1069" s="3">
        <v>44722</v>
      </c>
      <c r="Q1069">
        <v>2022</v>
      </c>
      <c r="R1069">
        <v>4</v>
      </c>
      <c r="S1069">
        <f t="shared" si="32"/>
        <v>10</v>
      </c>
    </row>
    <row r="1070" spans="3:19" x14ac:dyDescent="0.25">
      <c r="C1070" s="1">
        <f t="shared" si="33"/>
        <v>1068</v>
      </c>
      <c r="D1070" t="s">
        <v>1078</v>
      </c>
      <c r="E1070" t="s">
        <v>1204</v>
      </c>
      <c r="F1070" t="s">
        <v>1214</v>
      </c>
      <c r="G1070">
        <v>437.41</v>
      </c>
      <c r="H1070">
        <v>9</v>
      </c>
      <c r="I1070">
        <v>0.41</v>
      </c>
      <c r="J1070">
        <v>76.63</v>
      </c>
      <c r="K1070" t="s">
        <v>1217</v>
      </c>
      <c r="L1070" t="s">
        <v>1221</v>
      </c>
      <c r="M1070" t="s">
        <v>1230</v>
      </c>
      <c r="N1070" t="s">
        <v>1236</v>
      </c>
      <c r="O1070" s="3">
        <v>45017</v>
      </c>
      <c r="P1070" s="3">
        <v>45026</v>
      </c>
      <c r="Q1070">
        <v>2023</v>
      </c>
      <c r="R1070">
        <v>5</v>
      </c>
      <c r="S1070">
        <f t="shared" si="32"/>
        <v>9</v>
      </c>
    </row>
    <row r="1071" spans="3:19" x14ac:dyDescent="0.25">
      <c r="C1071" s="1">
        <f t="shared" si="33"/>
        <v>1069</v>
      </c>
      <c r="D1071" t="s">
        <v>1079</v>
      </c>
      <c r="E1071" t="s">
        <v>1203</v>
      </c>
      <c r="F1071" t="s">
        <v>1207</v>
      </c>
      <c r="G1071">
        <v>15.95</v>
      </c>
      <c r="H1071">
        <v>6</v>
      </c>
      <c r="I1071">
        <v>0.4</v>
      </c>
      <c r="J1071">
        <v>2.1800000000000002</v>
      </c>
      <c r="K1071" t="s">
        <v>1216</v>
      </c>
      <c r="L1071" t="s">
        <v>1218</v>
      </c>
      <c r="M1071" t="s">
        <v>1232</v>
      </c>
      <c r="N1071" t="s">
        <v>1235</v>
      </c>
      <c r="O1071" s="3">
        <v>45490</v>
      </c>
      <c r="P1071" s="3">
        <v>45500</v>
      </c>
      <c r="Q1071">
        <v>2024</v>
      </c>
      <c r="R1071">
        <v>4</v>
      </c>
      <c r="S1071">
        <f t="shared" si="32"/>
        <v>10</v>
      </c>
    </row>
    <row r="1072" spans="3:19" x14ac:dyDescent="0.25">
      <c r="C1072" s="1">
        <f t="shared" si="33"/>
        <v>1070</v>
      </c>
      <c r="D1072" t="s">
        <v>1080</v>
      </c>
      <c r="E1072" t="s">
        <v>1203</v>
      </c>
      <c r="F1072" t="s">
        <v>1206</v>
      </c>
      <c r="G1072">
        <v>269.64</v>
      </c>
      <c r="H1072">
        <v>5</v>
      </c>
      <c r="I1072">
        <v>0.38</v>
      </c>
      <c r="J1072">
        <v>27.27</v>
      </c>
      <c r="K1072" t="s">
        <v>1216</v>
      </c>
      <c r="L1072" t="s">
        <v>1219</v>
      </c>
      <c r="M1072" t="s">
        <v>1227</v>
      </c>
      <c r="N1072" t="s">
        <v>1236</v>
      </c>
      <c r="O1072" s="3">
        <v>44627</v>
      </c>
      <c r="P1072" s="3">
        <v>44630</v>
      </c>
      <c r="Q1072">
        <v>2022</v>
      </c>
      <c r="R1072">
        <v>1</v>
      </c>
      <c r="S1072">
        <f t="shared" si="32"/>
        <v>3</v>
      </c>
    </row>
    <row r="1073" spans="3:19" x14ac:dyDescent="0.25">
      <c r="C1073" s="1">
        <f t="shared" si="33"/>
        <v>1071</v>
      </c>
      <c r="D1073" t="s">
        <v>1081</v>
      </c>
      <c r="E1073" t="s">
        <v>1201</v>
      </c>
      <c r="F1073" t="s">
        <v>1205</v>
      </c>
      <c r="G1073">
        <v>396.71</v>
      </c>
      <c r="H1073">
        <v>6</v>
      </c>
      <c r="I1073">
        <v>0.4</v>
      </c>
      <c r="J1073">
        <v>50.6</v>
      </c>
      <c r="K1073" t="s">
        <v>1215</v>
      </c>
      <c r="L1073" t="s">
        <v>1220</v>
      </c>
      <c r="M1073" t="s">
        <v>1228</v>
      </c>
      <c r="N1073" t="s">
        <v>1234</v>
      </c>
      <c r="O1073" s="3">
        <v>45638</v>
      </c>
      <c r="P1073" s="3">
        <v>45646</v>
      </c>
      <c r="Q1073">
        <v>2024</v>
      </c>
      <c r="R1073">
        <v>11</v>
      </c>
      <c r="S1073">
        <f t="shared" si="32"/>
        <v>8</v>
      </c>
    </row>
    <row r="1074" spans="3:19" x14ac:dyDescent="0.25">
      <c r="C1074" s="1">
        <f t="shared" si="33"/>
        <v>1072</v>
      </c>
      <c r="D1074" t="s">
        <v>1082</v>
      </c>
      <c r="E1074" t="s">
        <v>1203</v>
      </c>
      <c r="F1074" t="s">
        <v>1206</v>
      </c>
      <c r="G1074">
        <v>354.16</v>
      </c>
      <c r="H1074">
        <v>3</v>
      </c>
      <c r="I1074">
        <v>0.08</v>
      </c>
      <c r="J1074">
        <v>59.11</v>
      </c>
      <c r="K1074" t="s">
        <v>1216</v>
      </c>
      <c r="L1074" t="s">
        <v>1219</v>
      </c>
      <c r="M1074" t="s">
        <v>1231</v>
      </c>
      <c r="N1074" t="s">
        <v>1236</v>
      </c>
      <c r="O1074" s="3">
        <v>45211</v>
      </c>
      <c r="P1074" s="3">
        <v>45220</v>
      </c>
      <c r="Q1074">
        <v>2023</v>
      </c>
      <c r="R1074">
        <v>5</v>
      </c>
      <c r="S1074">
        <f t="shared" si="32"/>
        <v>9</v>
      </c>
    </row>
    <row r="1075" spans="3:19" x14ac:dyDescent="0.25">
      <c r="C1075" s="1">
        <f t="shared" si="33"/>
        <v>1073</v>
      </c>
      <c r="D1075" t="s">
        <v>1083</v>
      </c>
      <c r="E1075" t="s">
        <v>1201</v>
      </c>
      <c r="F1075" t="s">
        <v>1213</v>
      </c>
      <c r="G1075">
        <v>42.05</v>
      </c>
      <c r="H1075">
        <v>4</v>
      </c>
      <c r="I1075">
        <v>0.12</v>
      </c>
      <c r="J1075">
        <v>7.73</v>
      </c>
      <c r="K1075" t="s">
        <v>1216</v>
      </c>
      <c r="L1075" t="s">
        <v>1221</v>
      </c>
      <c r="M1075" t="s">
        <v>1232</v>
      </c>
      <c r="N1075" t="s">
        <v>1235</v>
      </c>
      <c r="O1075" s="3">
        <v>45478</v>
      </c>
      <c r="P1075" s="3">
        <v>45484</v>
      </c>
      <c r="Q1075">
        <v>2024</v>
      </c>
      <c r="R1075">
        <v>8</v>
      </c>
      <c r="S1075">
        <f t="shared" si="32"/>
        <v>6</v>
      </c>
    </row>
    <row r="1076" spans="3:19" x14ac:dyDescent="0.25">
      <c r="C1076" s="1">
        <f t="shared" si="33"/>
        <v>1074</v>
      </c>
      <c r="D1076" t="s">
        <v>1084</v>
      </c>
      <c r="E1076" t="s">
        <v>1203</v>
      </c>
      <c r="F1076" t="s">
        <v>1212</v>
      </c>
      <c r="G1076">
        <v>210.58</v>
      </c>
      <c r="H1076">
        <v>7</v>
      </c>
      <c r="I1076">
        <v>7.0000000000000007E-2</v>
      </c>
      <c r="J1076">
        <v>10.49</v>
      </c>
      <c r="K1076" t="s">
        <v>1216</v>
      </c>
      <c r="L1076" t="s">
        <v>1219</v>
      </c>
      <c r="M1076" t="s">
        <v>1230</v>
      </c>
      <c r="N1076" t="s">
        <v>1236</v>
      </c>
      <c r="O1076" s="3">
        <v>45448</v>
      </c>
      <c r="P1076" s="3">
        <v>45449</v>
      </c>
      <c r="Q1076">
        <v>2024</v>
      </c>
      <c r="R1076">
        <v>3</v>
      </c>
      <c r="S1076">
        <f t="shared" si="32"/>
        <v>1</v>
      </c>
    </row>
    <row r="1077" spans="3:19" x14ac:dyDescent="0.25">
      <c r="C1077" s="1">
        <f t="shared" si="33"/>
        <v>1075</v>
      </c>
      <c r="D1077" t="s">
        <v>1085</v>
      </c>
      <c r="E1077" t="s">
        <v>1203</v>
      </c>
      <c r="F1077" t="s">
        <v>1209</v>
      </c>
      <c r="G1077">
        <v>195.64</v>
      </c>
      <c r="H1077">
        <v>1</v>
      </c>
      <c r="I1077">
        <v>0.48</v>
      </c>
      <c r="J1077">
        <v>28.72</v>
      </c>
      <c r="K1077" t="s">
        <v>1217</v>
      </c>
      <c r="L1077" t="s">
        <v>1218</v>
      </c>
      <c r="M1077" t="s">
        <v>1228</v>
      </c>
      <c r="N1077" t="s">
        <v>1234</v>
      </c>
      <c r="O1077" s="3">
        <v>45621</v>
      </c>
      <c r="P1077" s="3">
        <v>45631</v>
      </c>
      <c r="Q1077">
        <v>2024</v>
      </c>
      <c r="R1077">
        <v>12</v>
      </c>
      <c r="S1077">
        <f t="shared" si="32"/>
        <v>10</v>
      </c>
    </row>
    <row r="1078" spans="3:19" x14ac:dyDescent="0.25">
      <c r="C1078" s="1">
        <f t="shared" si="33"/>
        <v>1076</v>
      </c>
      <c r="D1078" t="s">
        <v>1086</v>
      </c>
      <c r="E1078" t="s">
        <v>1202</v>
      </c>
      <c r="F1078" t="s">
        <v>1206</v>
      </c>
      <c r="G1078">
        <v>437.62</v>
      </c>
      <c r="H1078">
        <v>8</v>
      </c>
      <c r="I1078">
        <v>0.27</v>
      </c>
      <c r="J1078">
        <v>41.53</v>
      </c>
      <c r="K1078" t="s">
        <v>1216</v>
      </c>
      <c r="L1078" t="s">
        <v>1218</v>
      </c>
      <c r="M1078" t="s">
        <v>1222</v>
      </c>
      <c r="N1078" t="s">
        <v>1234</v>
      </c>
      <c r="O1078" s="3">
        <v>44678</v>
      </c>
      <c r="P1078" s="3">
        <v>44682</v>
      </c>
      <c r="Q1078">
        <v>2022</v>
      </c>
      <c r="R1078">
        <v>6</v>
      </c>
      <c r="S1078">
        <f t="shared" si="32"/>
        <v>4</v>
      </c>
    </row>
    <row r="1079" spans="3:19" x14ac:dyDescent="0.25">
      <c r="C1079" s="1">
        <f t="shared" si="33"/>
        <v>1077</v>
      </c>
      <c r="D1079" t="s">
        <v>1087</v>
      </c>
      <c r="E1079" t="s">
        <v>1201</v>
      </c>
      <c r="F1079" t="s">
        <v>1206</v>
      </c>
      <c r="G1079">
        <v>388.16</v>
      </c>
      <c r="H1079">
        <v>9</v>
      </c>
      <c r="I1079">
        <v>0.26</v>
      </c>
      <c r="J1079">
        <v>32.07</v>
      </c>
      <c r="K1079" t="s">
        <v>1216</v>
      </c>
      <c r="L1079" t="s">
        <v>1221</v>
      </c>
      <c r="M1079" t="s">
        <v>1231</v>
      </c>
      <c r="N1079" t="s">
        <v>1236</v>
      </c>
      <c r="O1079" s="3">
        <v>45142</v>
      </c>
      <c r="P1079" s="3">
        <v>45144</v>
      </c>
      <c r="Q1079">
        <v>2023</v>
      </c>
      <c r="R1079">
        <v>1</v>
      </c>
      <c r="S1079">
        <f t="shared" si="32"/>
        <v>2</v>
      </c>
    </row>
    <row r="1080" spans="3:19" x14ac:dyDescent="0.25">
      <c r="C1080" s="1">
        <f t="shared" si="33"/>
        <v>1078</v>
      </c>
      <c r="D1080" t="s">
        <v>1088</v>
      </c>
      <c r="E1080" t="s">
        <v>1201</v>
      </c>
      <c r="F1080" t="s">
        <v>1211</v>
      </c>
      <c r="G1080">
        <v>160.59</v>
      </c>
      <c r="H1080">
        <v>4</v>
      </c>
      <c r="I1080">
        <v>0.04</v>
      </c>
      <c r="J1080">
        <v>37.03</v>
      </c>
      <c r="K1080" t="s">
        <v>1217</v>
      </c>
      <c r="L1080" t="s">
        <v>1220</v>
      </c>
      <c r="M1080" t="s">
        <v>1230</v>
      </c>
      <c r="N1080" t="s">
        <v>1236</v>
      </c>
      <c r="O1080" s="3">
        <v>45435</v>
      </c>
      <c r="P1080" s="3">
        <v>45436</v>
      </c>
      <c r="Q1080">
        <v>2024</v>
      </c>
      <c r="R1080">
        <v>5</v>
      </c>
      <c r="S1080">
        <f t="shared" si="32"/>
        <v>1</v>
      </c>
    </row>
    <row r="1081" spans="3:19" x14ac:dyDescent="0.25">
      <c r="C1081" s="1">
        <f t="shared" si="33"/>
        <v>1079</v>
      </c>
      <c r="D1081" t="s">
        <v>1089</v>
      </c>
      <c r="E1081" t="s">
        <v>1203</v>
      </c>
      <c r="F1081" t="s">
        <v>1205</v>
      </c>
      <c r="G1081">
        <v>41.8</v>
      </c>
      <c r="H1081">
        <v>3</v>
      </c>
      <c r="I1081">
        <v>0.36</v>
      </c>
      <c r="J1081">
        <v>5.83</v>
      </c>
      <c r="K1081" t="s">
        <v>1216</v>
      </c>
      <c r="L1081" t="s">
        <v>1219</v>
      </c>
      <c r="M1081" t="s">
        <v>1227</v>
      </c>
      <c r="N1081" t="s">
        <v>1236</v>
      </c>
      <c r="O1081" s="3">
        <v>44843</v>
      </c>
      <c r="P1081" s="3">
        <v>44844</v>
      </c>
      <c r="Q1081">
        <v>2022</v>
      </c>
      <c r="R1081">
        <v>2</v>
      </c>
      <c r="S1081">
        <f t="shared" si="32"/>
        <v>1</v>
      </c>
    </row>
    <row r="1082" spans="3:19" x14ac:dyDescent="0.25">
      <c r="C1082" s="1">
        <f t="shared" si="33"/>
        <v>1080</v>
      </c>
      <c r="D1082" t="s">
        <v>1090</v>
      </c>
      <c r="E1082" t="s">
        <v>1203</v>
      </c>
      <c r="F1082" t="s">
        <v>1207</v>
      </c>
      <c r="G1082">
        <v>458.39</v>
      </c>
      <c r="H1082">
        <v>1</v>
      </c>
      <c r="I1082">
        <v>0.49</v>
      </c>
      <c r="J1082">
        <v>60.79</v>
      </c>
      <c r="K1082" t="s">
        <v>1216</v>
      </c>
      <c r="L1082" t="s">
        <v>1220</v>
      </c>
      <c r="M1082" t="s">
        <v>1223</v>
      </c>
      <c r="N1082" t="s">
        <v>1234</v>
      </c>
      <c r="O1082" s="3">
        <v>45536</v>
      </c>
      <c r="P1082" s="3">
        <v>45542</v>
      </c>
      <c r="Q1082">
        <v>2024</v>
      </c>
      <c r="R1082">
        <v>3</v>
      </c>
      <c r="S1082">
        <f t="shared" si="32"/>
        <v>6</v>
      </c>
    </row>
    <row r="1083" spans="3:19" x14ac:dyDescent="0.25">
      <c r="C1083" s="1">
        <f t="shared" si="33"/>
        <v>1081</v>
      </c>
      <c r="D1083" t="s">
        <v>1091</v>
      </c>
      <c r="E1083" t="s">
        <v>1203</v>
      </c>
      <c r="F1083" t="s">
        <v>1214</v>
      </c>
      <c r="G1083">
        <v>359.04</v>
      </c>
      <c r="H1083">
        <v>8</v>
      </c>
      <c r="I1083">
        <v>0.13</v>
      </c>
      <c r="J1083">
        <v>21.52</v>
      </c>
      <c r="K1083" t="s">
        <v>1217</v>
      </c>
      <c r="L1083" t="s">
        <v>1221</v>
      </c>
      <c r="M1083" t="s">
        <v>1229</v>
      </c>
      <c r="N1083" t="s">
        <v>1234</v>
      </c>
      <c r="O1083" s="3">
        <v>45312</v>
      </c>
      <c r="P1083" s="3">
        <v>45317</v>
      </c>
      <c r="Q1083">
        <v>2024</v>
      </c>
      <c r="R1083">
        <v>12</v>
      </c>
      <c r="S1083">
        <f t="shared" si="32"/>
        <v>5</v>
      </c>
    </row>
    <row r="1084" spans="3:19" x14ac:dyDescent="0.25">
      <c r="C1084" s="1">
        <f t="shared" si="33"/>
        <v>1082</v>
      </c>
      <c r="D1084" t="s">
        <v>1092</v>
      </c>
      <c r="E1084" t="s">
        <v>1204</v>
      </c>
      <c r="F1084" t="s">
        <v>1210</v>
      </c>
      <c r="G1084">
        <v>486.5</v>
      </c>
      <c r="H1084">
        <v>6</v>
      </c>
      <c r="I1084">
        <v>0.25</v>
      </c>
      <c r="J1084">
        <v>45.83</v>
      </c>
      <c r="K1084" t="s">
        <v>1216</v>
      </c>
      <c r="L1084" t="s">
        <v>1219</v>
      </c>
      <c r="M1084" t="s">
        <v>1229</v>
      </c>
      <c r="N1084" t="s">
        <v>1234</v>
      </c>
      <c r="O1084" s="3">
        <v>44863</v>
      </c>
      <c r="P1084" s="3">
        <v>44865</v>
      </c>
      <c r="Q1084">
        <v>2022</v>
      </c>
      <c r="R1084">
        <v>6</v>
      </c>
      <c r="S1084">
        <f t="shared" si="32"/>
        <v>2</v>
      </c>
    </row>
    <row r="1085" spans="3:19" x14ac:dyDescent="0.25">
      <c r="C1085" s="1">
        <f t="shared" si="33"/>
        <v>1083</v>
      </c>
      <c r="D1085" t="s">
        <v>1093</v>
      </c>
      <c r="E1085" t="s">
        <v>1203</v>
      </c>
      <c r="F1085" t="s">
        <v>1207</v>
      </c>
      <c r="G1085">
        <v>179.04</v>
      </c>
      <c r="H1085">
        <v>9</v>
      </c>
      <c r="I1085">
        <v>0.42</v>
      </c>
      <c r="J1085">
        <v>16.61</v>
      </c>
      <c r="K1085" t="s">
        <v>1217</v>
      </c>
      <c r="L1085" t="s">
        <v>1218</v>
      </c>
      <c r="M1085" t="s">
        <v>1227</v>
      </c>
      <c r="N1085" t="s">
        <v>1236</v>
      </c>
      <c r="O1085" s="3">
        <v>45148</v>
      </c>
      <c r="P1085" s="3">
        <v>45153</v>
      </c>
      <c r="Q1085">
        <v>2023</v>
      </c>
      <c r="R1085">
        <v>9</v>
      </c>
      <c r="S1085">
        <f t="shared" si="32"/>
        <v>5</v>
      </c>
    </row>
    <row r="1086" spans="3:19" x14ac:dyDescent="0.25">
      <c r="C1086" s="1">
        <f t="shared" si="33"/>
        <v>1084</v>
      </c>
      <c r="D1086" t="s">
        <v>1094</v>
      </c>
      <c r="E1086" t="s">
        <v>1203</v>
      </c>
      <c r="F1086" t="s">
        <v>1209</v>
      </c>
      <c r="G1086">
        <v>216.86</v>
      </c>
      <c r="H1086">
        <v>2</v>
      </c>
      <c r="I1086">
        <v>0.28999999999999998</v>
      </c>
      <c r="J1086">
        <v>41.24</v>
      </c>
      <c r="K1086" t="s">
        <v>1217</v>
      </c>
      <c r="L1086" t="s">
        <v>1219</v>
      </c>
      <c r="M1086" t="s">
        <v>1233</v>
      </c>
      <c r="N1086" t="s">
        <v>1235</v>
      </c>
      <c r="O1086" s="3">
        <v>45098</v>
      </c>
      <c r="P1086" s="3">
        <v>45100</v>
      </c>
      <c r="Q1086">
        <v>2023</v>
      </c>
      <c r="R1086">
        <v>3</v>
      </c>
      <c r="S1086">
        <f t="shared" si="32"/>
        <v>2</v>
      </c>
    </row>
    <row r="1087" spans="3:19" x14ac:dyDescent="0.25">
      <c r="C1087" s="1">
        <f t="shared" si="33"/>
        <v>1085</v>
      </c>
      <c r="D1087" t="s">
        <v>1095</v>
      </c>
      <c r="E1087" t="s">
        <v>1202</v>
      </c>
      <c r="F1087" t="s">
        <v>1210</v>
      </c>
      <c r="G1087">
        <v>139.75</v>
      </c>
      <c r="H1087">
        <v>9</v>
      </c>
      <c r="I1087">
        <v>0.15</v>
      </c>
      <c r="J1087">
        <v>28.83</v>
      </c>
      <c r="K1087" t="s">
        <v>1216</v>
      </c>
      <c r="L1087" t="s">
        <v>1221</v>
      </c>
      <c r="M1087" t="s">
        <v>1222</v>
      </c>
      <c r="N1087" t="s">
        <v>1234</v>
      </c>
      <c r="O1087" s="3">
        <v>45631</v>
      </c>
      <c r="P1087" s="3">
        <v>45633</v>
      </c>
      <c r="Q1087">
        <v>2024</v>
      </c>
      <c r="R1087">
        <v>12</v>
      </c>
      <c r="S1087">
        <f t="shared" si="32"/>
        <v>2</v>
      </c>
    </row>
    <row r="1088" spans="3:19" x14ac:dyDescent="0.25">
      <c r="C1088" s="1">
        <f t="shared" si="33"/>
        <v>1086</v>
      </c>
      <c r="D1088" t="s">
        <v>1096</v>
      </c>
      <c r="E1088" t="s">
        <v>1201</v>
      </c>
      <c r="F1088" t="s">
        <v>1210</v>
      </c>
      <c r="G1088">
        <v>26.69</v>
      </c>
      <c r="H1088">
        <v>10</v>
      </c>
      <c r="I1088">
        <v>0.16</v>
      </c>
      <c r="J1088">
        <v>4.18</v>
      </c>
      <c r="K1088" t="s">
        <v>1216</v>
      </c>
      <c r="L1088" t="s">
        <v>1219</v>
      </c>
      <c r="M1088" t="s">
        <v>1222</v>
      </c>
      <c r="N1088" t="s">
        <v>1234</v>
      </c>
      <c r="O1088" s="3">
        <v>44861</v>
      </c>
      <c r="P1088" s="3">
        <v>44871</v>
      </c>
      <c r="Q1088">
        <v>2022</v>
      </c>
      <c r="R1088">
        <v>3</v>
      </c>
      <c r="S1088">
        <f t="shared" si="32"/>
        <v>10</v>
      </c>
    </row>
    <row r="1089" spans="3:19" x14ac:dyDescent="0.25">
      <c r="C1089" s="1">
        <f t="shared" si="33"/>
        <v>1087</v>
      </c>
      <c r="D1089" t="s">
        <v>1097</v>
      </c>
      <c r="E1089" t="s">
        <v>1204</v>
      </c>
      <c r="F1089" t="s">
        <v>1209</v>
      </c>
      <c r="G1089">
        <v>491.73</v>
      </c>
      <c r="H1089">
        <v>2</v>
      </c>
      <c r="I1089">
        <v>0.11</v>
      </c>
      <c r="J1089">
        <v>71.72</v>
      </c>
      <c r="K1089" t="s">
        <v>1215</v>
      </c>
      <c r="L1089" t="s">
        <v>1219</v>
      </c>
      <c r="M1089" t="s">
        <v>1232</v>
      </c>
      <c r="N1089" t="s">
        <v>1235</v>
      </c>
      <c r="O1089" s="3">
        <v>45097</v>
      </c>
      <c r="P1089" s="3">
        <v>45098</v>
      </c>
      <c r="Q1089">
        <v>2023</v>
      </c>
      <c r="R1089">
        <v>2</v>
      </c>
      <c r="S1089">
        <f t="shared" si="32"/>
        <v>1</v>
      </c>
    </row>
    <row r="1090" spans="3:19" x14ac:dyDescent="0.25">
      <c r="C1090" s="1">
        <f t="shared" si="33"/>
        <v>1088</v>
      </c>
      <c r="D1090" t="s">
        <v>1098</v>
      </c>
      <c r="E1090" t="s">
        <v>1204</v>
      </c>
      <c r="F1090" t="s">
        <v>1207</v>
      </c>
      <c r="G1090">
        <v>289.54000000000002</v>
      </c>
      <c r="H1090">
        <v>10</v>
      </c>
      <c r="I1090">
        <v>0.45</v>
      </c>
      <c r="J1090">
        <v>23.39</v>
      </c>
      <c r="K1090" t="s">
        <v>1216</v>
      </c>
      <c r="L1090" t="s">
        <v>1221</v>
      </c>
      <c r="M1090" t="s">
        <v>1228</v>
      </c>
      <c r="N1090" t="s">
        <v>1234</v>
      </c>
      <c r="O1090" s="3">
        <v>44998</v>
      </c>
      <c r="P1090" s="3">
        <v>45003</v>
      </c>
      <c r="Q1090">
        <v>2023</v>
      </c>
      <c r="R1090">
        <v>7</v>
      </c>
      <c r="S1090">
        <f t="shared" si="32"/>
        <v>5</v>
      </c>
    </row>
    <row r="1091" spans="3:19" x14ac:dyDescent="0.25">
      <c r="C1091" s="1">
        <f t="shared" si="33"/>
        <v>1089</v>
      </c>
      <c r="D1091" t="s">
        <v>1099</v>
      </c>
      <c r="E1091" t="s">
        <v>1201</v>
      </c>
      <c r="F1091" t="s">
        <v>1213</v>
      </c>
      <c r="G1091">
        <v>237.22</v>
      </c>
      <c r="H1091">
        <v>9</v>
      </c>
      <c r="I1091">
        <v>0.32</v>
      </c>
      <c r="J1091">
        <v>14.78</v>
      </c>
      <c r="K1091" t="s">
        <v>1215</v>
      </c>
      <c r="L1091" t="s">
        <v>1219</v>
      </c>
      <c r="M1091" t="s">
        <v>1224</v>
      </c>
      <c r="N1091" t="s">
        <v>1235</v>
      </c>
      <c r="O1091" s="3">
        <v>44741</v>
      </c>
      <c r="P1091" s="3">
        <v>44744</v>
      </c>
      <c r="Q1091">
        <v>2022</v>
      </c>
      <c r="R1091">
        <v>7</v>
      </c>
      <c r="S1091">
        <f t="shared" si="32"/>
        <v>3</v>
      </c>
    </row>
    <row r="1092" spans="3:19" x14ac:dyDescent="0.25">
      <c r="C1092" s="1">
        <f t="shared" si="33"/>
        <v>1090</v>
      </c>
      <c r="D1092" t="s">
        <v>1100</v>
      </c>
      <c r="E1092" t="s">
        <v>1202</v>
      </c>
      <c r="F1092" t="s">
        <v>1211</v>
      </c>
      <c r="G1092">
        <v>8.6</v>
      </c>
      <c r="H1092">
        <v>4</v>
      </c>
      <c r="I1092">
        <v>0.49</v>
      </c>
      <c r="J1092">
        <v>0.4</v>
      </c>
      <c r="K1092" t="s">
        <v>1217</v>
      </c>
      <c r="L1092" t="s">
        <v>1219</v>
      </c>
      <c r="M1092" t="s">
        <v>1233</v>
      </c>
      <c r="N1092" t="s">
        <v>1235</v>
      </c>
      <c r="O1092" s="3">
        <v>45614</v>
      </c>
      <c r="P1092" s="3">
        <v>45620</v>
      </c>
      <c r="Q1092">
        <v>2024</v>
      </c>
      <c r="R1092">
        <v>12</v>
      </c>
      <c r="S1092">
        <f t="shared" ref="S1092:S1155" si="34">P1092-O1092</f>
        <v>6</v>
      </c>
    </row>
    <row r="1093" spans="3:19" x14ac:dyDescent="0.25">
      <c r="C1093" s="1">
        <f t="shared" si="33"/>
        <v>1091</v>
      </c>
      <c r="D1093" t="s">
        <v>1101</v>
      </c>
      <c r="E1093" t="s">
        <v>1204</v>
      </c>
      <c r="F1093" t="s">
        <v>1206</v>
      </c>
      <c r="G1093">
        <v>255.3</v>
      </c>
      <c r="H1093">
        <v>2</v>
      </c>
      <c r="I1093">
        <v>0.38</v>
      </c>
      <c r="J1093">
        <v>32.71</v>
      </c>
      <c r="K1093" t="s">
        <v>1217</v>
      </c>
      <c r="L1093" t="s">
        <v>1219</v>
      </c>
      <c r="M1093" t="s">
        <v>1223</v>
      </c>
      <c r="N1093" t="s">
        <v>1234</v>
      </c>
      <c r="O1093" s="3">
        <v>45019</v>
      </c>
      <c r="P1093" s="3">
        <v>45023</v>
      </c>
      <c r="Q1093">
        <v>2023</v>
      </c>
      <c r="R1093">
        <v>2</v>
      </c>
      <c r="S1093">
        <f t="shared" si="34"/>
        <v>4</v>
      </c>
    </row>
    <row r="1094" spans="3:19" x14ac:dyDescent="0.25">
      <c r="C1094" s="1">
        <f t="shared" si="33"/>
        <v>1092</v>
      </c>
      <c r="D1094" t="s">
        <v>1102</v>
      </c>
      <c r="E1094" t="s">
        <v>1202</v>
      </c>
      <c r="F1094" t="s">
        <v>1206</v>
      </c>
      <c r="G1094">
        <v>312.64</v>
      </c>
      <c r="H1094">
        <v>1</v>
      </c>
      <c r="I1094">
        <v>0.1</v>
      </c>
      <c r="J1094">
        <v>67.83</v>
      </c>
      <c r="K1094" t="s">
        <v>1216</v>
      </c>
      <c r="L1094" t="s">
        <v>1218</v>
      </c>
      <c r="M1094" t="s">
        <v>1229</v>
      </c>
      <c r="N1094" t="s">
        <v>1234</v>
      </c>
      <c r="O1094" s="3">
        <v>44587</v>
      </c>
      <c r="P1094" s="3">
        <v>44594</v>
      </c>
      <c r="Q1094">
        <v>2022</v>
      </c>
      <c r="R1094">
        <v>10</v>
      </c>
      <c r="S1094">
        <f t="shared" si="34"/>
        <v>7</v>
      </c>
    </row>
    <row r="1095" spans="3:19" x14ac:dyDescent="0.25">
      <c r="C1095" s="1">
        <f t="shared" si="33"/>
        <v>1093</v>
      </c>
      <c r="D1095" t="s">
        <v>1103</v>
      </c>
      <c r="E1095" t="s">
        <v>1203</v>
      </c>
      <c r="F1095" t="s">
        <v>1209</v>
      </c>
      <c r="G1095">
        <v>87.64</v>
      </c>
      <c r="H1095">
        <v>7</v>
      </c>
      <c r="I1095">
        <v>0.28000000000000003</v>
      </c>
      <c r="J1095">
        <v>17</v>
      </c>
      <c r="K1095" t="s">
        <v>1215</v>
      </c>
      <c r="L1095" t="s">
        <v>1221</v>
      </c>
      <c r="M1095" t="s">
        <v>1223</v>
      </c>
      <c r="N1095" t="s">
        <v>1234</v>
      </c>
      <c r="O1095" s="3">
        <v>44749</v>
      </c>
      <c r="P1095" s="3">
        <v>44751</v>
      </c>
      <c r="Q1095">
        <v>2022</v>
      </c>
      <c r="R1095">
        <v>4</v>
      </c>
      <c r="S1095">
        <f t="shared" si="34"/>
        <v>2</v>
      </c>
    </row>
    <row r="1096" spans="3:19" x14ac:dyDescent="0.25">
      <c r="C1096" s="1">
        <f t="shared" si="33"/>
        <v>1094</v>
      </c>
      <c r="D1096" t="s">
        <v>1104</v>
      </c>
      <c r="E1096" t="s">
        <v>1202</v>
      </c>
      <c r="F1096" t="s">
        <v>1205</v>
      </c>
      <c r="G1096">
        <v>380.47</v>
      </c>
      <c r="H1096">
        <v>3</v>
      </c>
      <c r="I1096">
        <v>0.4</v>
      </c>
      <c r="J1096">
        <v>67.98</v>
      </c>
      <c r="K1096" t="s">
        <v>1215</v>
      </c>
      <c r="L1096" t="s">
        <v>1218</v>
      </c>
      <c r="M1096" t="s">
        <v>1225</v>
      </c>
      <c r="N1096" t="s">
        <v>1236</v>
      </c>
      <c r="O1096" s="3">
        <v>44738</v>
      </c>
      <c r="P1096" s="3">
        <v>44742</v>
      </c>
      <c r="Q1096">
        <v>2022</v>
      </c>
      <c r="R1096">
        <v>10</v>
      </c>
      <c r="S1096">
        <f t="shared" si="34"/>
        <v>4</v>
      </c>
    </row>
    <row r="1097" spans="3:19" x14ac:dyDescent="0.25">
      <c r="C1097" s="1">
        <f t="shared" ref="C1097:C1160" si="35">C1096+1</f>
        <v>1095</v>
      </c>
      <c r="D1097" t="s">
        <v>1105</v>
      </c>
      <c r="E1097" t="s">
        <v>1203</v>
      </c>
      <c r="F1097" t="s">
        <v>1212</v>
      </c>
      <c r="G1097">
        <v>206.31</v>
      </c>
      <c r="H1097">
        <v>6</v>
      </c>
      <c r="I1097">
        <v>0.28999999999999998</v>
      </c>
      <c r="J1097">
        <v>18.86</v>
      </c>
      <c r="K1097" t="s">
        <v>1215</v>
      </c>
      <c r="L1097" t="s">
        <v>1220</v>
      </c>
      <c r="M1097" t="s">
        <v>1230</v>
      </c>
      <c r="N1097" t="s">
        <v>1236</v>
      </c>
      <c r="O1097" s="3">
        <v>44739</v>
      </c>
      <c r="P1097" s="3">
        <v>44745</v>
      </c>
      <c r="Q1097">
        <v>2022</v>
      </c>
      <c r="R1097">
        <v>7</v>
      </c>
      <c r="S1097">
        <f t="shared" si="34"/>
        <v>6</v>
      </c>
    </row>
    <row r="1098" spans="3:19" x14ac:dyDescent="0.25">
      <c r="C1098" s="1">
        <f t="shared" si="35"/>
        <v>1096</v>
      </c>
      <c r="D1098" t="s">
        <v>1106</v>
      </c>
      <c r="E1098" t="s">
        <v>1201</v>
      </c>
      <c r="F1098" t="s">
        <v>1211</v>
      </c>
      <c r="G1098">
        <v>375.63</v>
      </c>
      <c r="H1098">
        <v>4</v>
      </c>
      <c r="I1098">
        <v>0.26</v>
      </c>
      <c r="J1098">
        <v>25.43</v>
      </c>
      <c r="K1098" t="s">
        <v>1217</v>
      </c>
      <c r="L1098" t="s">
        <v>1219</v>
      </c>
      <c r="M1098" t="s">
        <v>1225</v>
      </c>
      <c r="N1098" t="s">
        <v>1236</v>
      </c>
      <c r="O1098" s="3">
        <v>44759</v>
      </c>
      <c r="P1098" s="3">
        <v>44765</v>
      </c>
      <c r="Q1098">
        <v>2022</v>
      </c>
      <c r="R1098">
        <v>4</v>
      </c>
      <c r="S1098">
        <f t="shared" si="34"/>
        <v>6</v>
      </c>
    </row>
    <row r="1099" spans="3:19" x14ac:dyDescent="0.25">
      <c r="C1099" s="1">
        <f t="shared" si="35"/>
        <v>1097</v>
      </c>
      <c r="D1099" t="s">
        <v>1107</v>
      </c>
      <c r="E1099" t="s">
        <v>1202</v>
      </c>
      <c r="F1099" t="s">
        <v>1209</v>
      </c>
      <c r="G1099">
        <v>450.78</v>
      </c>
      <c r="H1099">
        <v>10</v>
      </c>
      <c r="I1099">
        <v>0.16</v>
      </c>
      <c r="J1099">
        <v>24.43</v>
      </c>
      <c r="K1099" t="s">
        <v>1217</v>
      </c>
      <c r="L1099" t="s">
        <v>1221</v>
      </c>
      <c r="M1099" t="s">
        <v>1231</v>
      </c>
      <c r="N1099" t="s">
        <v>1236</v>
      </c>
      <c r="O1099" s="3">
        <v>45206</v>
      </c>
      <c r="P1099" s="3">
        <v>45212</v>
      </c>
      <c r="Q1099">
        <v>2023</v>
      </c>
      <c r="R1099">
        <v>9</v>
      </c>
      <c r="S1099">
        <f t="shared" si="34"/>
        <v>6</v>
      </c>
    </row>
    <row r="1100" spans="3:19" x14ac:dyDescent="0.25">
      <c r="C1100" s="1">
        <f t="shared" si="35"/>
        <v>1098</v>
      </c>
      <c r="D1100" t="s">
        <v>1108</v>
      </c>
      <c r="E1100" t="s">
        <v>1201</v>
      </c>
      <c r="F1100" t="s">
        <v>1209</v>
      </c>
      <c r="G1100">
        <v>35.4</v>
      </c>
      <c r="H1100">
        <v>5</v>
      </c>
      <c r="I1100">
        <v>0.02</v>
      </c>
      <c r="J1100">
        <v>6.51</v>
      </c>
      <c r="K1100" t="s">
        <v>1216</v>
      </c>
      <c r="L1100" t="s">
        <v>1221</v>
      </c>
      <c r="M1100" t="s">
        <v>1227</v>
      </c>
      <c r="N1100" t="s">
        <v>1236</v>
      </c>
      <c r="O1100" s="3">
        <v>45089</v>
      </c>
      <c r="P1100" s="3">
        <v>45091</v>
      </c>
      <c r="Q1100">
        <v>2023</v>
      </c>
      <c r="R1100">
        <v>3</v>
      </c>
      <c r="S1100">
        <f t="shared" si="34"/>
        <v>2</v>
      </c>
    </row>
    <row r="1101" spans="3:19" x14ac:dyDescent="0.25">
      <c r="C1101" s="1">
        <f t="shared" si="35"/>
        <v>1099</v>
      </c>
      <c r="D1101" t="s">
        <v>1109</v>
      </c>
      <c r="E1101" t="s">
        <v>1204</v>
      </c>
      <c r="F1101" t="s">
        <v>1210</v>
      </c>
      <c r="G1101">
        <v>222.76</v>
      </c>
      <c r="H1101">
        <v>3</v>
      </c>
      <c r="I1101">
        <v>0.48</v>
      </c>
      <c r="J1101">
        <v>22.02</v>
      </c>
      <c r="K1101" t="s">
        <v>1217</v>
      </c>
      <c r="L1101" t="s">
        <v>1221</v>
      </c>
      <c r="M1101" t="s">
        <v>1225</v>
      </c>
      <c r="N1101" t="s">
        <v>1236</v>
      </c>
      <c r="O1101" s="3">
        <v>44662</v>
      </c>
      <c r="P1101" s="3">
        <v>44672</v>
      </c>
      <c r="Q1101">
        <v>2022</v>
      </c>
      <c r="R1101">
        <v>8</v>
      </c>
      <c r="S1101">
        <f t="shared" si="34"/>
        <v>10</v>
      </c>
    </row>
    <row r="1102" spans="3:19" x14ac:dyDescent="0.25">
      <c r="C1102" s="1">
        <f t="shared" si="35"/>
        <v>1100</v>
      </c>
      <c r="D1102" t="s">
        <v>1110</v>
      </c>
      <c r="E1102" t="s">
        <v>1203</v>
      </c>
      <c r="F1102" t="s">
        <v>1206</v>
      </c>
      <c r="G1102">
        <v>10.210000000000001</v>
      </c>
      <c r="H1102">
        <v>7</v>
      </c>
      <c r="I1102">
        <v>0.42</v>
      </c>
      <c r="J1102">
        <v>0.61</v>
      </c>
      <c r="K1102" t="s">
        <v>1216</v>
      </c>
      <c r="L1102" t="s">
        <v>1219</v>
      </c>
      <c r="M1102" t="s">
        <v>1230</v>
      </c>
      <c r="N1102" t="s">
        <v>1236</v>
      </c>
      <c r="O1102" s="3">
        <v>45298</v>
      </c>
      <c r="P1102" s="3">
        <v>45304</v>
      </c>
      <c r="Q1102">
        <v>2024</v>
      </c>
      <c r="R1102">
        <v>1</v>
      </c>
      <c r="S1102">
        <f t="shared" si="34"/>
        <v>6</v>
      </c>
    </row>
    <row r="1103" spans="3:19" x14ac:dyDescent="0.25">
      <c r="C1103" s="1">
        <f t="shared" si="35"/>
        <v>1101</v>
      </c>
      <c r="D1103" t="s">
        <v>1111</v>
      </c>
      <c r="E1103" t="s">
        <v>1202</v>
      </c>
      <c r="F1103" t="s">
        <v>1213</v>
      </c>
      <c r="G1103">
        <v>65.260000000000005</v>
      </c>
      <c r="H1103">
        <v>1</v>
      </c>
      <c r="I1103">
        <v>0.47</v>
      </c>
      <c r="J1103">
        <v>6.38</v>
      </c>
      <c r="K1103" t="s">
        <v>1216</v>
      </c>
      <c r="L1103" t="s">
        <v>1219</v>
      </c>
      <c r="M1103" t="s">
        <v>1227</v>
      </c>
      <c r="N1103" t="s">
        <v>1236</v>
      </c>
      <c r="O1103" s="3">
        <v>45361</v>
      </c>
      <c r="P1103" s="3">
        <v>45369</v>
      </c>
      <c r="Q1103">
        <v>2024</v>
      </c>
      <c r="R1103">
        <v>8</v>
      </c>
      <c r="S1103">
        <f t="shared" si="34"/>
        <v>8</v>
      </c>
    </row>
    <row r="1104" spans="3:19" x14ac:dyDescent="0.25">
      <c r="C1104" s="1">
        <f t="shared" si="35"/>
        <v>1102</v>
      </c>
      <c r="D1104" t="s">
        <v>1112</v>
      </c>
      <c r="E1104" t="s">
        <v>1203</v>
      </c>
      <c r="F1104" t="s">
        <v>1207</v>
      </c>
      <c r="G1104">
        <v>58.47</v>
      </c>
      <c r="H1104">
        <v>9</v>
      </c>
      <c r="I1104">
        <v>0.28999999999999998</v>
      </c>
      <c r="J1104">
        <v>7.65</v>
      </c>
      <c r="K1104" t="s">
        <v>1215</v>
      </c>
      <c r="L1104" t="s">
        <v>1218</v>
      </c>
      <c r="M1104" t="s">
        <v>1232</v>
      </c>
      <c r="N1104" t="s">
        <v>1235</v>
      </c>
      <c r="O1104" s="3">
        <v>45184</v>
      </c>
      <c r="P1104" s="3">
        <v>45192</v>
      </c>
      <c r="Q1104">
        <v>2023</v>
      </c>
      <c r="R1104">
        <v>8</v>
      </c>
      <c r="S1104">
        <f t="shared" si="34"/>
        <v>8</v>
      </c>
    </row>
    <row r="1105" spans="3:19" x14ac:dyDescent="0.25">
      <c r="C1105" s="1">
        <f t="shared" si="35"/>
        <v>1103</v>
      </c>
      <c r="D1105" t="s">
        <v>1113</v>
      </c>
      <c r="E1105" t="s">
        <v>1202</v>
      </c>
      <c r="F1105" t="s">
        <v>1210</v>
      </c>
      <c r="G1105">
        <v>438.35</v>
      </c>
      <c r="H1105">
        <v>4</v>
      </c>
      <c r="I1105">
        <v>7.0000000000000007E-2</v>
      </c>
      <c r="J1105">
        <v>101.39</v>
      </c>
      <c r="K1105" t="s">
        <v>1216</v>
      </c>
      <c r="L1105" t="s">
        <v>1221</v>
      </c>
      <c r="M1105" t="s">
        <v>1232</v>
      </c>
      <c r="N1105" t="s">
        <v>1235</v>
      </c>
      <c r="O1105" s="3">
        <v>45068</v>
      </c>
      <c r="P1105" s="3">
        <v>45073</v>
      </c>
      <c r="Q1105">
        <v>2023</v>
      </c>
      <c r="R1105">
        <v>2</v>
      </c>
      <c r="S1105">
        <f t="shared" si="34"/>
        <v>5</v>
      </c>
    </row>
    <row r="1106" spans="3:19" x14ac:dyDescent="0.25">
      <c r="C1106" s="1">
        <f t="shared" si="35"/>
        <v>1104</v>
      </c>
      <c r="D1106" t="s">
        <v>1114</v>
      </c>
      <c r="E1106" t="s">
        <v>1203</v>
      </c>
      <c r="F1106" t="s">
        <v>1207</v>
      </c>
      <c r="G1106">
        <v>382.59</v>
      </c>
      <c r="H1106">
        <v>4</v>
      </c>
      <c r="I1106">
        <v>0.45</v>
      </c>
      <c r="J1106">
        <v>18.600000000000001</v>
      </c>
      <c r="K1106" t="s">
        <v>1215</v>
      </c>
      <c r="L1106" t="s">
        <v>1219</v>
      </c>
      <c r="M1106" t="s">
        <v>1224</v>
      </c>
      <c r="N1106" t="s">
        <v>1235</v>
      </c>
      <c r="O1106" s="3">
        <v>44785</v>
      </c>
      <c r="P1106" s="3">
        <v>44795</v>
      </c>
      <c r="Q1106">
        <v>2022</v>
      </c>
      <c r="R1106">
        <v>3</v>
      </c>
      <c r="S1106">
        <f t="shared" si="34"/>
        <v>10</v>
      </c>
    </row>
    <row r="1107" spans="3:19" x14ac:dyDescent="0.25">
      <c r="C1107" s="1">
        <f t="shared" si="35"/>
        <v>1105</v>
      </c>
      <c r="D1107" t="s">
        <v>1115</v>
      </c>
      <c r="E1107" t="s">
        <v>1202</v>
      </c>
      <c r="F1107" t="s">
        <v>1213</v>
      </c>
      <c r="G1107">
        <v>140.24</v>
      </c>
      <c r="H1107">
        <v>5</v>
      </c>
      <c r="I1107">
        <v>0.18</v>
      </c>
      <c r="J1107">
        <v>12.83</v>
      </c>
      <c r="K1107" t="s">
        <v>1216</v>
      </c>
      <c r="L1107" t="s">
        <v>1220</v>
      </c>
      <c r="M1107" t="s">
        <v>1224</v>
      </c>
      <c r="N1107" t="s">
        <v>1235</v>
      </c>
      <c r="O1107" s="3">
        <v>45283</v>
      </c>
      <c r="P1107" s="3">
        <v>45285</v>
      </c>
      <c r="Q1107">
        <v>2023</v>
      </c>
      <c r="R1107">
        <v>8</v>
      </c>
      <c r="S1107">
        <f t="shared" si="34"/>
        <v>2</v>
      </c>
    </row>
    <row r="1108" spans="3:19" x14ac:dyDescent="0.25">
      <c r="C1108" s="1">
        <f t="shared" si="35"/>
        <v>1106</v>
      </c>
      <c r="D1108" t="s">
        <v>1116</v>
      </c>
      <c r="E1108" t="s">
        <v>1202</v>
      </c>
      <c r="F1108" t="s">
        <v>1211</v>
      </c>
      <c r="G1108">
        <v>11.74</v>
      </c>
      <c r="H1108">
        <v>3</v>
      </c>
      <c r="I1108">
        <v>0.49</v>
      </c>
      <c r="J1108">
        <v>0.49</v>
      </c>
      <c r="K1108" t="s">
        <v>1215</v>
      </c>
      <c r="L1108" t="s">
        <v>1220</v>
      </c>
      <c r="M1108" t="s">
        <v>1228</v>
      </c>
      <c r="N1108" t="s">
        <v>1234</v>
      </c>
      <c r="O1108" s="3">
        <v>44693</v>
      </c>
      <c r="P1108" s="3">
        <v>44703</v>
      </c>
      <c r="Q1108">
        <v>2022</v>
      </c>
      <c r="R1108">
        <v>4</v>
      </c>
      <c r="S1108">
        <f t="shared" si="34"/>
        <v>10</v>
      </c>
    </row>
    <row r="1109" spans="3:19" x14ac:dyDescent="0.25">
      <c r="C1109" s="1">
        <f t="shared" si="35"/>
        <v>1107</v>
      </c>
      <c r="D1109" t="s">
        <v>1117</v>
      </c>
      <c r="E1109" t="s">
        <v>1202</v>
      </c>
      <c r="F1109" t="s">
        <v>1206</v>
      </c>
      <c r="G1109">
        <v>362.7</v>
      </c>
      <c r="H1109">
        <v>10</v>
      </c>
      <c r="I1109">
        <v>0.24</v>
      </c>
      <c r="J1109">
        <v>55.08</v>
      </c>
      <c r="K1109" t="s">
        <v>1215</v>
      </c>
      <c r="L1109" t="s">
        <v>1221</v>
      </c>
      <c r="M1109" t="s">
        <v>1226</v>
      </c>
      <c r="N1109" t="s">
        <v>1235</v>
      </c>
      <c r="O1109" s="3">
        <v>44677</v>
      </c>
      <c r="P1109" s="3">
        <v>44679</v>
      </c>
      <c r="Q1109">
        <v>2022</v>
      </c>
      <c r="R1109">
        <v>5</v>
      </c>
      <c r="S1109">
        <f t="shared" si="34"/>
        <v>2</v>
      </c>
    </row>
    <row r="1110" spans="3:19" x14ac:dyDescent="0.25">
      <c r="C1110" s="1">
        <f t="shared" si="35"/>
        <v>1108</v>
      </c>
      <c r="D1110" t="s">
        <v>1118</v>
      </c>
      <c r="E1110" t="s">
        <v>1201</v>
      </c>
      <c r="F1110" t="s">
        <v>1209</v>
      </c>
      <c r="G1110">
        <v>386.54</v>
      </c>
      <c r="H1110">
        <v>8</v>
      </c>
      <c r="I1110">
        <v>0.28000000000000003</v>
      </c>
      <c r="J1110">
        <v>20.89</v>
      </c>
      <c r="K1110" t="s">
        <v>1216</v>
      </c>
      <c r="L1110" t="s">
        <v>1219</v>
      </c>
      <c r="M1110" t="s">
        <v>1225</v>
      </c>
      <c r="N1110" t="s">
        <v>1236</v>
      </c>
      <c r="O1110" s="3">
        <v>44603</v>
      </c>
      <c r="P1110" s="3">
        <v>44605</v>
      </c>
      <c r="Q1110">
        <v>2022</v>
      </c>
      <c r="R1110">
        <v>12</v>
      </c>
      <c r="S1110">
        <f t="shared" si="34"/>
        <v>2</v>
      </c>
    </row>
    <row r="1111" spans="3:19" x14ac:dyDescent="0.25">
      <c r="C1111" s="1">
        <f t="shared" si="35"/>
        <v>1109</v>
      </c>
      <c r="D1111" t="s">
        <v>1119</v>
      </c>
      <c r="E1111" t="s">
        <v>1201</v>
      </c>
      <c r="F1111" t="s">
        <v>1211</v>
      </c>
      <c r="G1111">
        <v>310.75</v>
      </c>
      <c r="H1111">
        <v>9</v>
      </c>
      <c r="I1111">
        <v>0.21</v>
      </c>
      <c r="J1111">
        <v>71.59</v>
      </c>
      <c r="K1111" t="s">
        <v>1216</v>
      </c>
      <c r="L1111" t="s">
        <v>1220</v>
      </c>
      <c r="M1111" t="s">
        <v>1228</v>
      </c>
      <c r="N1111" t="s">
        <v>1234</v>
      </c>
      <c r="O1111" s="3">
        <v>45047</v>
      </c>
      <c r="P1111" s="3">
        <v>45052</v>
      </c>
      <c r="Q1111">
        <v>2023</v>
      </c>
      <c r="R1111">
        <v>8</v>
      </c>
      <c r="S1111">
        <f t="shared" si="34"/>
        <v>5</v>
      </c>
    </row>
    <row r="1112" spans="3:19" x14ac:dyDescent="0.25">
      <c r="C1112" s="1">
        <f t="shared" si="35"/>
        <v>1110</v>
      </c>
      <c r="D1112" t="s">
        <v>1120</v>
      </c>
      <c r="E1112" t="s">
        <v>1201</v>
      </c>
      <c r="F1112" t="s">
        <v>1208</v>
      </c>
      <c r="G1112">
        <v>25.09</v>
      </c>
      <c r="H1112">
        <v>9</v>
      </c>
      <c r="I1112">
        <v>0.35</v>
      </c>
      <c r="J1112">
        <v>4.84</v>
      </c>
      <c r="K1112" t="s">
        <v>1217</v>
      </c>
      <c r="L1112" t="s">
        <v>1220</v>
      </c>
      <c r="M1112" t="s">
        <v>1230</v>
      </c>
      <c r="N1112" t="s">
        <v>1236</v>
      </c>
      <c r="O1112" s="3">
        <v>45161</v>
      </c>
      <c r="P1112" s="3">
        <v>45162</v>
      </c>
      <c r="Q1112">
        <v>2023</v>
      </c>
      <c r="R1112">
        <v>3</v>
      </c>
      <c r="S1112">
        <f t="shared" si="34"/>
        <v>1</v>
      </c>
    </row>
    <row r="1113" spans="3:19" x14ac:dyDescent="0.25">
      <c r="C1113" s="1">
        <f t="shared" si="35"/>
        <v>1111</v>
      </c>
      <c r="D1113" t="s">
        <v>1121</v>
      </c>
      <c r="E1113" t="s">
        <v>1203</v>
      </c>
      <c r="F1113" t="s">
        <v>1211</v>
      </c>
      <c r="G1113">
        <v>381.65</v>
      </c>
      <c r="H1113">
        <v>3</v>
      </c>
      <c r="I1113">
        <v>0.38</v>
      </c>
      <c r="J1113">
        <v>20.82</v>
      </c>
      <c r="K1113" t="s">
        <v>1215</v>
      </c>
      <c r="L1113" t="s">
        <v>1220</v>
      </c>
      <c r="M1113" t="s">
        <v>1232</v>
      </c>
      <c r="N1113" t="s">
        <v>1235</v>
      </c>
      <c r="O1113" s="3">
        <v>44618</v>
      </c>
      <c r="P1113" s="3">
        <v>44628</v>
      </c>
      <c r="Q1113">
        <v>2022</v>
      </c>
      <c r="R1113">
        <v>6</v>
      </c>
      <c r="S1113">
        <f t="shared" si="34"/>
        <v>10</v>
      </c>
    </row>
    <row r="1114" spans="3:19" x14ac:dyDescent="0.25">
      <c r="C1114" s="1">
        <f t="shared" si="35"/>
        <v>1112</v>
      </c>
      <c r="D1114" t="s">
        <v>1122</v>
      </c>
      <c r="E1114" t="s">
        <v>1203</v>
      </c>
      <c r="F1114" t="s">
        <v>1205</v>
      </c>
      <c r="G1114">
        <v>103.74</v>
      </c>
      <c r="H1114">
        <v>10</v>
      </c>
      <c r="I1114">
        <v>0.47</v>
      </c>
      <c r="J1114">
        <v>5.49</v>
      </c>
      <c r="K1114" t="s">
        <v>1217</v>
      </c>
      <c r="L1114" t="s">
        <v>1219</v>
      </c>
      <c r="M1114" t="s">
        <v>1233</v>
      </c>
      <c r="N1114" t="s">
        <v>1235</v>
      </c>
      <c r="O1114" s="3">
        <v>45036</v>
      </c>
      <c r="P1114" s="3">
        <v>45046</v>
      </c>
      <c r="Q1114">
        <v>2023</v>
      </c>
      <c r="R1114">
        <v>11</v>
      </c>
      <c r="S1114">
        <f t="shared" si="34"/>
        <v>10</v>
      </c>
    </row>
    <row r="1115" spans="3:19" x14ac:dyDescent="0.25">
      <c r="C1115" s="1">
        <f t="shared" si="35"/>
        <v>1113</v>
      </c>
      <c r="D1115" t="s">
        <v>1123</v>
      </c>
      <c r="E1115" t="s">
        <v>1202</v>
      </c>
      <c r="F1115" t="s">
        <v>1206</v>
      </c>
      <c r="G1115">
        <v>182.29</v>
      </c>
      <c r="H1115">
        <v>3</v>
      </c>
      <c r="I1115">
        <v>7.0000000000000007E-2</v>
      </c>
      <c r="J1115">
        <v>13.19</v>
      </c>
      <c r="K1115" t="s">
        <v>1215</v>
      </c>
      <c r="L1115" t="s">
        <v>1218</v>
      </c>
      <c r="M1115" t="s">
        <v>1227</v>
      </c>
      <c r="N1115" t="s">
        <v>1236</v>
      </c>
      <c r="O1115" s="3">
        <v>45554</v>
      </c>
      <c r="P1115" s="3">
        <v>45557</v>
      </c>
      <c r="Q1115">
        <v>2024</v>
      </c>
      <c r="R1115">
        <v>9</v>
      </c>
      <c r="S1115">
        <f t="shared" si="34"/>
        <v>3</v>
      </c>
    </row>
    <row r="1116" spans="3:19" x14ac:dyDescent="0.25">
      <c r="C1116" s="1">
        <f t="shared" si="35"/>
        <v>1114</v>
      </c>
      <c r="D1116" t="s">
        <v>1124</v>
      </c>
      <c r="E1116" t="s">
        <v>1201</v>
      </c>
      <c r="F1116" t="s">
        <v>1211</v>
      </c>
      <c r="G1116">
        <v>176.11</v>
      </c>
      <c r="H1116">
        <v>9</v>
      </c>
      <c r="I1116">
        <v>0.22</v>
      </c>
      <c r="J1116">
        <v>10.26</v>
      </c>
      <c r="K1116" t="s">
        <v>1216</v>
      </c>
      <c r="L1116" t="s">
        <v>1220</v>
      </c>
      <c r="M1116" t="s">
        <v>1230</v>
      </c>
      <c r="N1116" t="s">
        <v>1236</v>
      </c>
      <c r="O1116" s="3">
        <v>45350</v>
      </c>
      <c r="P1116" s="3">
        <v>45354</v>
      </c>
      <c r="Q1116">
        <v>2024</v>
      </c>
      <c r="R1116">
        <v>11</v>
      </c>
      <c r="S1116">
        <f t="shared" si="34"/>
        <v>4</v>
      </c>
    </row>
    <row r="1117" spans="3:19" x14ac:dyDescent="0.25">
      <c r="C1117" s="1">
        <f t="shared" si="35"/>
        <v>1115</v>
      </c>
      <c r="D1117" t="s">
        <v>1125</v>
      </c>
      <c r="E1117" t="s">
        <v>1201</v>
      </c>
      <c r="F1117" t="s">
        <v>1210</v>
      </c>
      <c r="G1117">
        <v>99.04</v>
      </c>
      <c r="H1117">
        <v>3</v>
      </c>
      <c r="I1117">
        <v>0.28999999999999998</v>
      </c>
      <c r="J1117">
        <v>20.66</v>
      </c>
      <c r="K1117" t="s">
        <v>1217</v>
      </c>
      <c r="L1117" t="s">
        <v>1221</v>
      </c>
      <c r="M1117" t="s">
        <v>1225</v>
      </c>
      <c r="N1117" t="s">
        <v>1236</v>
      </c>
      <c r="O1117" s="3">
        <v>45282</v>
      </c>
      <c r="P1117" s="3">
        <v>45284</v>
      </c>
      <c r="Q1117">
        <v>2023</v>
      </c>
      <c r="R1117">
        <v>11</v>
      </c>
      <c r="S1117">
        <f t="shared" si="34"/>
        <v>2</v>
      </c>
    </row>
    <row r="1118" spans="3:19" x14ac:dyDescent="0.25">
      <c r="C1118" s="1">
        <f t="shared" si="35"/>
        <v>1116</v>
      </c>
      <c r="D1118" t="s">
        <v>1126</v>
      </c>
      <c r="E1118" t="s">
        <v>1203</v>
      </c>
      <c r="F1118" t="s">
        <v>1207</v>
      </c>
      <c r="G1118">
        <v>34.44</v>
      </c>
      <c r="H1118">
        <v>8</v>
      </c>
      <c r="I1118">
        <v>0.37</v>
      </c>
      <c r="J1118">
        <v>6.32</v>
      </c>
      <c r="K1118" t="s">
        <v>1217</v>
      </c>
      <c r="L1118" t="s">
        <v>1219</v>
      </c>
      <c r="M1118" t="s">
        <v>1226</v>
      </c>
      <c r="N1118" t="s">
        <v>1235</v>
      </c>
      <c r="O1118" s="3">
        <v>45055</v>
      </c>
      <c r="P1118" s="3">
        <v>45057</v>
      </c>
      <c r="Q1118">
        <v>2023</v>
      </c>
      <c r="R1118">
        <v>4</v>
      </c>
      <c r="S1118">
        <f t="shared" si="34"/>
        <v>2</v>
      </c>
    </row>
    <row r="1119" spans="3:19" x14ac:dyDescent="0.25">
      <c r="C1119" s="1">
        <f t="shared" si="35"/>
        <v>1117</v>
      </c>
      <c r="D1119" t="s">
        <v>1127</v>
      </c>
      <c r="E1119" t="s">
        <v>1204</v>
      </c>
      <c r="F1119" t="s">
        <v>1206</v>
      </c>
      <c r="G1119">
        <v>86.67</v>
      </c>
      <c r="H1119">
        <v>2</v>
      </c>
      <c r="I1119">
        <v>0.04</v>
      </c>
      <c r="J1119">
        <v>4.38</v>
      </c>
      <c r="K1119" t="s">
        <v>1215</v>
      </c>
      <c r="L1119" t="s">
        <v>1218</v>
      </c>
      <c r="M1119" t="s">
        <v>1232</v>
      </c>
      <c r="N1119" t="s">
        <v>1235</v>
      </c>
      <c r="O1119" s="3">
        <v>45183</v>
      </c>
      <c r="P1119" s="3">
        <v>45191</v>
      </c>
      <c r="Q1119">
        <v>2023</v>
      </c>
      <c r="R1119">
        <v>7</v>
      </c>
      <c r="S1119">
        <f t="shared" si="34"/>
        <v>8</v>
      </c>
    </row>
    <row r="1120" spans="3:19" x14ac:dyDescent="0.25">
      <c r="C1120" s="1">
        <f t="shared" si="35"/>
        <v>1118</v>
      </c>
      <c r="D1120" t="s">
        <v>1128</v>
      </c>
      <c r="E1120" t="s">
        <v>1202</v>
      </c>
      <c r="F1120" t="s">
        <v>1212</v>
      </c>
      <c r="G1120">
        <v>147.11000000000001</v>
      </c>
      <c r="H1120">
        <v>1</v>
      </c>
      <c r="I1120">
        <v>0.36</v>
      </c>
      <c r="J1120">
        <v>19.28</v>
      </c>
      <c r="K1120" t="s">
        <v>1216</v>
      </c>
      <c r="L1120" t="s">
        <v>1219</v>
      </c>
      <c r="M1120" t="s">
        <v>1227</v>
      </c>
      <c r="N1120" t="s">
        <v>1236</v>
      </c>
      <c r="O1120" s="3">
        <v>45428</v>
      </c>
      <c r="P1120" s="3">
        <v>45430</v>
      </c>
      <c r="Q1120">
        <v>2024</v>
      </c>
      <c r="R1120">
        <v>5</v>
      </c>
      <c r="S1120">
        <f t="shared" si="34"/>
        <v>2</v>
      </c>
    </row>
    <row r="1121" spans="3:19" x14ac:dyDescent="0.25">
      <c r="C1121" s="1">
        <f t="shared" si="35"/>
        <v>1119</v>
      </c>
      <c r="D1121" t="s">
        <v>1129</v>
      </c>
      <c r="E1121" t="s">
        <v>1202</v>
      </c>
      <c r="F1121" t="s">
        <v>1213</v>
      </c>
      <c r="G1121">
        <v>49.37</v>
      </c>
      <c r="H1121">
        <v>6</v>
      </c>
      <c r="I1121">
        <v>0.27</v>
      </c>
      <c r="J1121">
        <v>3.99</v>
      </c>
      <c r="K1121" t="s">
        <v>1217</v>
      </c>
      <c r="L1121" t="s">
        <v>1221</v>
      </c>
      <c r="M1121" t="s">
        <v>1229</v>
      </c>
      <c r="N1121" t="s">
        <v>1234</v>
      </c>
      <c r="O1121" s="3">
        <v>45261</v>
      </c>
      <c r="P1121" s="3">
        <v>45268</v>
      </c>
      <c r="Q1121">
        <v>2023</v>
      </c>
      <c r="R1121">
        <v>7</v>
      </c>
      <c r="S1121">
        <f t="shared" si="34"/>
        <v>7</v>
      </c>
    </row>
    <row r="1122" spans="3:19" x14ac:dyDescent="0.25">
      <c r="C1122" s="1">
        <f t="shared" si="35"/>
        <v>1120</v>
      </c>
      <c r="D1122" t="s">
        <v>1130</v>
      </c>
      <c r="E1122" t="s">
        <v>1204</v>
      </c>
      <c r="F1122" t="s">
        <v>1209</v>
      </c>
      <c r="G1122">
        <v>229.19</v>
      </c>
      <c r="H1122">
        <v>7</v>
      </c>
      <c r="I1122">
        <v>0.43</v>
      </c>
      <c r="J1122">
        <v>12.26</v>
      </c>
      <c r="K1122" t="s">
        <v>1216</v>
      </c>
      <c r="L1122" t="s">
        <v>1220</v>
      </c>
      <c r="M1122" t="s">
        <v>1228</v>
      </c>
      <c r="N1122" t="s">
        <v>1234</v>
      </c>
      <c r="O1122" s="3">
        <v>44989</v>
      </c>
      <c r="P1122" s="3">
        <v>44999</v>
      </c>
      <c r="Q1122">
        <v>2023</v>
      </c>
      <c r="R1122">
        <v>9</v>
      </c>
      <c r="S1122">
        <f t="shared" si="34"/>
        <v>10</v>
      </c>
    </row>
    <row r="1123" spans="3:19" x14ac:dyDescent="0.25">
      <c r="C1123" s="1">
        <f t="shared" si="35"/>
        <v>1121</v>
      </c>
      <c r="D1123" t="s">
        <v>1131</v>
      </c>
      <c r="E1123" t="s">
        <v>1203</v>
      </c>
      <c r="F1123" t="s">
        <v>1212</v>
      </c>
      <c r="G1123">
        <v>46.03</v>
      </c>
      <c r="H1123">
        <v>6</v>
      </c>
      <c r="I1123">
        <v>0.37</v>
      </c>
      <c r="J1123">
        <v>7</v>
      </c>
      <c r="K1123" t="s">
        <v>1217</v>
      </c>
      <c r="L1123" t="s">
        <v>1220</v>
      </c>
      <c r="M1123" t="s">
        <v>1223</v>
      </c>
      <c r="N1123" t="s">
        <v>1234</v>
      </c>
      <c r="O1123" s="3">
        <v>45051</v>
      </c>
      <c r="P1123" s="3">
        <v>45055</v>
      </c>
      <c r="Q1123">
        <v>2023</v>
      </c>
      <c r="R1123">
        <v>9</v>
      </c>
      <c r="S1123">
        <f t="shared" si="34"/>
        <v>4</v>
      </c>
    </row>
    <row r="1124" spans="3:19" x14ac:dyDescent="0.25">
      <c r="C1124" s="1">
        <f t="shared" si="35"/>
        <v>1122</v>
      </c>
      <c r="D1124" t="s">
        <v>1132</v>
      </c>
      <c r="E1124" t="s">
        <v>1201</v>
      </c>
      <c r="F1124" t="s">
        <v>1214</v>
      </c>
      <c r="G1124">
        <v>252.55</v>
      </c>
      <c r="H1124">
        <v>5</v>
      </c>
      <c r="I1124">
        <v>0.06</v>
      </c>
      <c r="J1124">
        <v>32.96</v>
      </c>
      <c r="K1124" t="s">
        <v>1217</v>
      </c>
      <c r="L1124" t="s">
        <v>1219</v>
      </c>
      <c r="M1124" t="s">
        <v>1232</v>
      </c>
      <c r="N1124" t="s">
        <v>1235</v>
      </c>
      <c r="O1124" s="3">
        <v>44684</v>
      </c>
      <c r="P1124" s="3">
        <v>44687</v>
      </c>
      <c r="Q1124">
        <v>2022</v>
      </c>
      <c r="R1124">
        <v>12</v>
      </c>
      <c r="S1124">
        <f t="shared" si="34"/>
        <v>3</v>
      </c>
    </row>
    <row r="1125" spans="3:19" x14ac:dyDescent="0.25">
      <c r="C1125" s="1">
        <f t="shared" si="35"/>
        <v>1123</v>
      </c>
      <c r="D1125" t="s">
        <v>1133</v>
      </c>
      <c r="E1125" t="s">
        <v>1202</v>
      </c>
      <c r="F1125" t="s">
        <v>1206</v>
      </c>
      <c r="G1125">
        <v>203.59</v>
      </c>
      <c r="H1125">
        <v>10</v>
      </c>
      <c r="I1125">
        <v>0.08</v>
      </c>
      <c r="J1125">
        <v>16.68</v>
      </c>
      <c r="K1125" t="s">
        <v>1216</v>
      </c>
      <c r="L1125" t="s">
        <v>1218</v>
      </c>
      <c r="M1125" t="s">
        <v>1230</v>
      </c>
      <c r="N1125" t="s">
        <v>1236</v>
      </c>
      <c r="O1125" s="3">
        <v>45559</v>
      </c>
      <c r="P1125" s="3">
        <v>45562</v>
      </c>
      <c r="Q1125">
        <v>2024</v>
      </c>
      <c r="R1125">
        <v>12</v>
      </c>
      <c r="S1125">
        <f t="shared" si="34"/>
        <v>3</v>
      </c>
    </row>
    <row r="1126" spans="3:19" x14ac:dyDescent="0.25">
      <c r="C1126" s="1">
        <f t="shared" si="35"/>
        <v>1124</v>
      </c>
      <c r="D1126" t="s">
        <v>1134</v>
      </c>
      <c r="E1126" t="s">
        <v>1202</v>
      </c>
      <c r="F1126" t="s">
        <v>1209</v>
      </c>
      <c r="G1126">
        <v>5.97</v>
      </c>
      <c r="H1126">
        <v>3</v>
      </c>
      <c r="I1126">
        <v>0.21</v>
      </c>
      <c r="J1126">
        <v>1.34</v>
      </c>
      <c r="K1126" t="s">
        <v>1215</v>
      </c>
      <c r="L1126" t="s">
        <v>1219</v>
      </c>
      <c r="M1126" t="s">
        <v>1227</v>
      </c>
      <c r="N1126" t="s">
        <v>1236</v>
      </c>
      <c r="O1126" s="3">
        <v>45046</v>
      </c>
      <c r="P1126" s="3">
        <v>45048</v>
      </c>
      <c r="Q1126">
        <v>2023</v>
      </c>
      <c r="R1126">
        <v>2</v>
      </c>
      <c r="S1126">
        <f t="shared" si="34"/>
        <v>2</v>
      </c>
    </row>
    <row r="1127" spans="3:19" x14ac:dyDescent="0.25">
      <c r="C1127" s="1">
        <f t="shared" si="35"/>
        <v>1125</v>
      </c>
      <c r="D1127" t="s">
        <v>443</v>
      </c>
      <c r="E1127" t="s">
        <v>1201</v>
      </c>
      <c r="F1127" t="s">
        <v>1206</v>
      </c>
      <c r="G1127">
        <v>23.94</v>
      </c>
      <c r="H1127">
        <v>3</v>
      </c>
      <c r="I1127">
        <v>0.42</v>
      </c>
      <c r="J1127">
        <v>2.27</v>
      </c>
      <c r="K1127" t="s">
        <v>1216</v>
      </c>
      <c r="L1127" t="s">
        <v>1221</v>
      </c>
      <c r="M1127" t="s">
        <v>1232</v>
      </c>
      <c r="N1127" t="s">
        <v>1235</v>
      </c>
      <c r="O1127" s="3">
        <v>44618</v>
      </c>
      <c r="P1127" s="3">
        <v>44628</v>
      </c>
      <c r="Q1127">
        <v>2022</v>
      </c>
      <c r="R1127">
        <v>7</v>
      </c>
      <c r="S1127">
        <f t="shared" si="34"/>
        <v>10</v>
      </c>
    </row>
    <row r="1128" spans="3:19" x14ac:dyDescent="0.25">
      <c r="C1128" s="1">
        <f t="shared" si="35"/>
        <v>1126</v>
      </c>
      <c r="D1128" t="s">
        <v>1135</v>
      </c>
      <c r="E1128" t="s">
        <v>1201</v>
      </c>
      <c r="F1128" t="s">
        <v>1212</v>
      </c>
      <c r="G1128">
        <v>184.1</v>
      </c>
      <c r="H1128">
        <v>2</v>
      </c>
      <c r="I1128">
        <v>0.36</v>
      </c>
      <c r="J1128">
        <v>7.23</v>
      </c>
      <c r="K1128" t="s">
        <v>1215</v>
      </c>
      <c r="L1128" t="s">
        <v>1221</v>
      </c>
      <c r="M1128" t="s">
        <v>1223</v>
      </c>
      <c r="N1128" t="s">
        <v>1234</v>
      </c>
      <c r="O1128" s="3">
        <v>44644</v>
      </c>
      <c r="P1128" s="3">
        <v>44653</v>
      </c>
      <c r="Q1128">
        <v>2022</v>
      </c>
      <c r="R1128">
        <v>4</v>
      </c>
      <c r="S1128">
        <f t="shared" si="34"/>
        <v>9</v>
      </c>
    </row>
    <row r="1129" spans="3:19" x14ac:dyDescent="0.25">
      <c r="C1129" s="1">
        <f t="shared" si="35"/>
        <v>1127</v>
      </c>
      <c r="D1129" t="s">
        <v>1136</v>
      </c>
      <c r="E1129" t="s">
        <v>1202</v>
      </c>
      <c r="F1129" t="s">
        <v>1206</v>
      </c>
      <c r="G1129">
        <v>164.91</v>
      </c>
      <c r="H1129">
        <v>4</v>
      </c>
      <c r="I1129">
        <v>7.0000000000000007E-2</v>
      </c>
      <c r="J1129">
        <v>36.119999999999997</v>
      </c>
      <c r="K1129" t="s">
        <v>1217</v>
      </c>
      <c r="L1129" t="s">
        <v>1218</v>
      </c>
      <c r="M1129" t="s">
        <v>1223</v>
      </c>
      <c r="N1129" t="s">
        <v>1234</v>
      </c>
      <c r="O1129" s="3">
        <v>45098</v>
      </c>
      <c r="P1129" s="3">
        <v>45103</v>
      </c>
      <c r="Q1129">
        <v>2023</v>
      </c>
      <c r="R1129">
        <v>8</v>
      </c>
      <c r="S1129">
        <f t="shared" si="34"/>
        <v>5</v>
      </c>
    </row>
    <row r="1130" spans="3:19" x14ac:dyDescent="0.25">
      <c r="C1130" s="1">
        <f t="shared" si="35"/>
        <v>1128</v>
      </c>
      <c r="D1130" t="s">
        <v>1137</v>
      </c>
      <c r="E1130" t="s">
        <v>1201</v>
      </c>
      <c r="F1130" t="s">
        <v>1209</v>
      </c>
      <c r="G1130">
        <v>254.02</v>
      </c>
      <c r="H1130">
        <v>3</v>
      </c>
      <c r="I1130">
        <v>0.17</v>
      </c>
      <c r="J1130">
        <v>29.7</v>
      </c>
      <c r="K1130" t="s">
        <v>1216</v>
      </c>
      <c r="L1130" t="s">
        <v>1218</v>
      </c>
      <c r="M1130" t="s">
        <v>1223</v>
      </c>
      <c r="N1130" t="s">
        <v>1234</v>
      </c>
      <c r="O1130" s="3">
        <v>45249</v>
      </c>
      <c r="P1130" s="3">
        <v>45255</v>
      </c>
      <c r="Q1130">
        <v>2023</v>
      </c>
      <c r="R1130">
        <v>9</v>
      </c>
      <c r="S1130">
        <f t="shared" si="34"/>
        <v>6</v>
      </c>
    </row>
    <row r="1131" spans="3:19" x14ac:dyDescent="0.25">
      <c r="C1131" s="1">
        <f t="shared" si="35"/>
        <v>1129</v>
      </c>
      <c r="D1131" t="s">
        <v>1138</v>
      </c>
      <c r="E1131" t="s">
        <v>1203</v>
      </c>
      <c r="F1131" t="s">
        <v>1213</v>
      </c>
      <c r="G1131">
        <v>288.24</v>
      </c>
      <c r="H1131">
        <v>8</v>
      </c>
      <c r="I1131">
        <v>0.3</v>
      </c>
      <c r="J1131">
        <v>48.5</v>
      </c>
      <c r="K1131" t="s">
        <v>1217</v>
      </c>
      <c r="L1131" t="s">
        <v>1220</v>
      </c>
      <c r="M1131" t="s">
        <v>1224</v>
      </c>
      <c r="N1131" t="s">
        <v>1235</v>
      </c>
      <c r="O1131" s="3">
        <v>45372</v>
      </c>
      <c r="P1131" s="3">
        <v>45382</v>
      </c>
      <c r="Q1131">
        <v>2024</v>
      </c>
      <c r="R1131">
        <v>2</v>
      </c>
      <c r="S1131">
        <f t="shared" si="34"/>
        <v>10</v>
      </c>
    </row>
    <row r="1132" spans="3:19" x14ac:dyDescent="0.25">
      <c r="C1132" s="1">
        <f t="shared" si="35"/>
        <v>1130</v>
      </c>
      <c r="D1132" t="s">
        <v>1139</v>
      </c>
      <c r="E1132" t="s">
        <v>1201</v>
      </c>
      <c r="F1132" t="s">
        <v>1208</v>
      </c>
      <c r="G1132">
        <v>5.85</v>
      </c>
      <c r="H1132">
        <v>9</v>
      </c>
      <c r="I1132">
        <v>0.31</v>
      </c>
      <c r="J1132">
        <v>0.73</v>
      </c>
      <c r="K1132" t="s">
        <v>1215</v>
      </c>
      <c r="L1132" t="s">
        <v>1220</v>
      </c>
      <c r="M1132" t="s">
        <v>1225</v>
      </c>
      <c r="N1132" t="s">
        <v>1236</v>
      </c>
      <c r="O1132" s="3">
        <v>45119</v>
      </c>
      <c r="P1132" s="3">
        <v>45124</v>
      </c>
      <c r="Q1132">
        <v>2023</v>
      </c>
      <c r="R1132">
        <v>9</v>
      </c>
      <c r="S1132">
        <f t="shared" si="34"/>
        <v>5</v>
      </c>
    </row>
    <row r="1133" spans="3:19" x14ac:dyDescent="0.25">
      <c r="C1133" s="1">
        <f t="shared" si="35"/>
        <v>1131</v>
      </c>
      <c r="D1133" t="s">
        <v>1140</v>
      </c>
      <c r="E1133" t="s">
        <v>1204</v>
      </c>
      <c r="F1133" t="s">
        <v>1210</v>
      </c>
      <c r="G1133">
        <v>456.24</v>
      </c>
      <c r="H1133">
        <v>3</v>
      </c>
      <c r="I1133">
        <v>0.22</v>
      </c>
      <c r="J1133">
        <v>89.34</v>
      </c>
      <c r="K1133" t="s">
        <v>1216</v>
      </c>
      <c r="L1133" t="s">
        <v>1220</v>
      </c>
      <c r="M1133" t="s">
        <v>1230</v>
      </c>
      <c r="N1133" t="s">
        <v>1236</v>
      </c>
      <c r="O1133" s="3">
        <v>45158</v>
      </c>
      <c r="P1133" s="3">
        <v>45160</v>
      </c>
      <c r="Q1133">
        <v>2023</v>
      </c>
      <c r="R1133">
        <v>3</v>
      </c>
      <c r="S1133">
        <f t="shared" si="34"/>
        <v>2</v>
      </c>
    </row>
    <row r="1134" spans="3:19" x14ac:dyDescent="0.25">
      <c r="C1134" s="1">
        <f t="shared" si="35"/>
        <v>1132</v>
      </c>
      <c r="D1134" t="s">
        <v>1141</v>
      </c>
      <c r="E1134" t="s">
        <v>1204</v>
      </c>
      <c r="F1134" t="s">
        <v>1212</v>
      </c>
      <c r="G1134">
        <v>404.13</v>
      </c>
      <c r="H1134">
        <v>7</v>
      </c>
      <c r="I1134">
        <v>0.21</v>
      </c>
      <c r="J1134">
        <v>61.92</v>
      </c>
      <c r="K1134" t="s">
        <v>1216</v>
      </c>
      <c r="L1134" t="s">
        <v>1221</v>
      </c>
      <c r="M1134" t="s">
        <v>1222</v>
      </c>
      <c r="N1134" t="s">
        <v>1234</v>
      </c>
      <c r="O1134" s="3">
        <v>44736</v>
      </c>
      <c r="P1134" s="3">
        <v>44744</v>
      </c>
      <c r="Q1134">
        <v>2022</v>
      </c>
      <c r="R1134">
        <v>8</v>
      </c>
      <c r="S1134">
        <f t="shared" si="34"/>
        <v>8</v>
      </c>
    </row>
    <row r="1135" spans="3:19" x14ac:dyDescent="0.25">
      <c r="C1135" s="1">
        <f t="shared" si="35"/>
        <v>1133</v>
      </c>
      <c r="D1135" t="s">
        <v>1142</v>
      </c>
      <c r="E1135" t="s">
        <v>1204</v>
      </c>
      <c r="F1135" t="s">
        <v>1208</v>
      </c>
      <c r="G1135">
        <v>294.55</v>
      </c>
      <c r="H1135">
        <v>9</v>
      </c>
      <c r="I1135">
        <v>0.34</v>
      </c>
      <c r="J1135">
        <v>48.95</v>
      </c>
      <c r="K1135" t="s">
        <v>1215</v>
      </c>
      <c r="L1135" t="s">
        <v>1219</v>
      </c>
      <c r="M1135" t="s">
        <v>1222</v>
      </c>
      <c r="N1135" t="s">
        <v>1234</v>
      </c>
      <c r="O1135" s="3">
        <v>44630</v>
      </c>
      <c r="P1135" s="3">
        <v>44633</v>
      </c>
      <c r="Q1135">
        <v>2022</v>
      </c>
      <c r="R1135">
        <v>9</v>
      </c>
      <c r="S1135">
        <f t="shared" si="34"/>
        <v>3</v>
      </c>
    </row>
    <row r="1136" spans="3:19" x14ac:dyDescent="0.25">
      <c r="C1136" s="1">
        <f t="shared" si="35"/>
        <v>1134</v>
      </c>
      <c r="D1136" t="s">
        <v>1143</v>
      </c>
      <c r="E1136" t="s">
        <v>1201</v>
      </c>
      <c r="F1136" t="s">
        <v>1213</v>
      </c>
      <c r="G1136">
        <v>178.83</v>
      </c>
      <c r="H1136">
        <v>1</v>
      </c>
      <c r="I1136">
        <v>0.46</v>
      </c>
      <c r="J1136">
        <v>6.58</v>
      </c>
      <c r="K1136" t="s">
        <v>1216</v>
      </c>
      <c r="L1136" t="s">
        <v>1219</v>
      </c>
      <c r="M1136" t="s">
        <v>1230</v>
      </c>
      <c r="N1136" t="s">
        <v>1236</v>
      </c>
      <c r="O1136" s="3">
        <v>45621</v>
      </c>
      <c r="P1136" s="3">
        <v>45631</v>
      </c>
      <c r="Q1136">
        <v>2024</v>
      </c>
      <c r="R1136">
        <v>12</v>
      </c>
      <c r="S1136">
        <f t="shared" si="34"/>
        <v>10</v>
      </c>
    </row>
    <row r="1137" spans="3:19" x14ac:dyDescent="0.25">
      <c r="C1137" s="1">
        <f t="shared" si="35"/>
        <v>1135</v>
      </c>
      <c r="D1137" t="s">
        <v>1144</v>
      </c>
      <c r="E1137" t="s">
        <v>1201</v>
      </c>
      <c r="F1137" t="s">
        <v>1205</v>
      </c>
      <c r="G1137">
        <v>98.77</v>
      </c>
      <c r="H1137">
        <v>6</v>
      </c>
      <c r="I1137">
        <v>0.44</v>
      </c>
      <c r="J1137">
        <v>8.17</v>
      </c>
      <c r="K1137" t="s">
        <v>1216</v>
      </c>
      <c r="L1137" t="s">
        <v>1218</v>
      </c>
      <c r="M1137" t="s">
        <v>1231</v>
      </c>
      <c r="N1137" t="s">
        <v>1236</v>
      </c>
      <c r="O1137" s="3">
        <v>44573</v>
      </c>
      <c r="P1137" s="3">
        <v>44582</v>
      </c>
      <c r="Q1137">
        <v>2022</v>
      </c>
      <c r="R1137">
        <v>10</v>
      </c>
      <c r="S1137">
        <f t="shared" si="34"/>
        <v>9</v>
      </c>
    </row>
    <row r="1138" spans="3:19" x14ac:dyDescent="0.25">
      <c r="C1138" s="1">
        <f t="shared" si="35"/>
        <v>1136</v>
      </c>
      <c r="D1138" t="s">
        <v>1145</v>
      </c>
      <c r="E1138" t="s">
        <v>1202</v>
      </c>
      <c r="F1138" t="s">
        <v>1207</v>
      </c>
      <c r="G1138">
        <v>31.4</v>
      </c>
      <c r="H1138">
        <v>2</v>
      </c>
      <c r="I1138">
        <v>0.06</v>
      </c>
      <c r="J1138">
        <v>8.57</v>
      </c>
      <c r="K1138" t="s">
        <v>1215</v>
      </c>
      <c r="L1138" t="s">
        <v>1220</v>
      </c>
      <c r="M1138" t="s">
        <v>1233</v>
      </c>
      <c r="N1138" t="s">
        <v>1235</v>
      </c>
      <c r="O1138" s="3">
        <v>45356</v>
      </c>
      <c r="P1138" s="3">
        <v>45364</v>
      </c>
      <c r="Q1138">
        <v>2024</v>
      </c>
      <c r="R1138">
        <v>4</v>
      </c>
      <c r="S1138">
        <f t="shared" si="34"/>
        <v>8</v>
      </c>
    </row>
    <row r="1139" spans="3:19" x14ac:dyDescent="0.25">
      <c r="C1139" s="1">
        <f t="shared" si="35"/>
        <v>1137</v>
      </c>
      <c r="D1139" t="s">
        <v>1146</v>
      </c>
      <c r="E1139" t="s">
        <v>1201</v>
      </c>
      <c r="F1139" t="s">
        <v>1209</v>
      </c>
      <c r="G1139">
        <v>217.99</v>
      </c>
      <c r="H1139">
        <v>2</v>
      </c>
      <c r="I1139">
        <v>0.36</v>
      </c>
      <c r="J1139">
        <v>30.45</v>
      </c>
      <c r="K1139" t="s">
        <v>1216</v>
      </c>
      <c r="L1139" t="s">
        <v>1220</v>
      </c>
      <c r="M1139" t="s">
        <v>1229</v>
      </c>
      <c r="N1139" t="s">
        <v>1234</v>
      </c>
      <c r="O1139" s="3">
        <v>44809</v>
      </c>
      <c r="P1139" s="3">
        <v>44817</v>
      </c>
      <c r="Q1139">
        <v>2022</v>
      </c>
      <c r="R1139">
        <v>10</v>
      </c>
      <c r="S1139">
        <f t="shared" si="34"/>
        <v>8</v>
      </c>
    </row>
    <row r="1140" spans="3:19" x14ac:dyDescent="0.25">
      <c r="C1140" s="1">
        <f t="shared" si="35"/>
        <v>1138</v>
      </c>
      <c r="D1140" t="s">
        <v>1147</v>
      </c>
      <c r="E1140" t="s">
        <v>1204</v>
      </c>
      <c r="F1140" t="s">
        <v>1207</v>
      </c>
      <c r="G1140">
        <v>19.07</v>
      </c>
      <c r="H1140">
        <v>6</v>
      </c>
      <c r="I1140">
        <v>0.45</v>
      </c>
      <c r="J1140">
        <v>1.52</v>
      </c>
      <c r="K1140" t="s">
        <v>1216</v>
      </c>
      <c r="L1140" t="s">
        <v>1221</v>
      </c>
      <c r="M1140" t="s">
        <v>1225</v>
      </c>
      <c r="N1140" t="s">
        <v>1236</v>
      </c>
      <c r="O1140" s="3">
        <v>44718</v>
      </c>
      <c r="P1140" s="3">
        <v>44724</v>
      </c>
      <c r="Q1140">
        <v>2022</v>
      </c>
      <c r="R1140">
        <v>5</v>
      </c>
      <c r="S1140">
        <f t="shared" si="34"/>
        <v>6</v>
      </c>
    </row>
    <row r="1141" spans="3:19" x14ac:dyDescent="0.25">
      <c r="C1141" s="1">
        <f t="shared" si="35"/>
        <v>1139</v>
      </c>
      <c r="D1141" t="s">
        <v>1148</v>
      </c>
      <c r="E1141" t="s">
        <v>1204</v>
      </c>
      <c r="F1141" t="s">
        <v>1211</v>
      </c>
      <c r="G1141">
        <v>34.26</v>
      </c>
      <c r="H1141">
        <v>10</v>
      </c>
      <c r="I1141">
        <v>0.42</v>
      </c>
      <c r="J1141">
        <v>4.4400000000000004</v>
      </c>
      <c r="K1141" t="s">
        <v>1217</v>
      </c>
      <c r="L1141" t="s">
        <v>1220</v>
      </c>
      <c r="M1141" t="s">
        <v>1222</v>
      </c>
      <c r="N1141" t="s">
        <v>1234</v>
      </c>
      <c r="O1141" s="3">
        <v>44960</v>
      </c>
      <c r="P1141" s="3">
        <v>44969</v>
      </c>
      <c r="Q1141">
        <v>2023</v>
      </c>
      <c r="R1141">
        <v>11</v>
      </c>
      <c r="S1141">
        <f t="shared" si="34"/>
        <v>9</v>
      </c>
    </row>
    <row r="1142" spans="3:19" x14ac:dyDescent="0.25">
      <c r="C1142" s="1">
        <f t="shared" si="35"/>
        <v>1140</v>
      </c>
      <c r="D1142" t="s">
        <v>1149</v>
      </c>
      <c r="E1142" t="s">
        <v>1201</v>
      </c>
      <c r="F1142" t="s">
        <v>1208</v>
      </c>
      <c r="G1142">
        <v>223.08</v>
      </c>
      <c r="H1142">
        <v>6</v>
      </c>
      <c r="I1142">
        <v>0.4</v>
      </c>
      <c r="J1142">
        <v>10.24</v>
      </c>
      <c r="K1142" t="s">
        <v>1215</v>
      </c>
      <c r="L1142" t="s">
        <v>1219</v>
      </c>
      <c r="M1142" t="s">
        <v>1223</v>
      </c>
      <c r="N1142" t="s">
        <v>1234</v>
      </c>
      <c r="O1142" s="3">
        <v>44572</v>
      </c>
      <c r="P1142" s="3">
        <v>44578</v>
      </c>
      <c r="Q1142">
        <v>2022</v>
      </c>
      <c r="R1142">
        <v>8</v>
      </c>
      <c r="S1142">
        <f t="shared" si="34"/>
        <v>6</v>
      </c>
    </row>
    <row r="1143" spans="3:19" x14ac:dyDescent="0.25">
      <c r="C1143" s="1">
        <f t="shared" si="35"/>
        <v>1141</v>
      </c>
      <c r="D1143" t="s">
        <v>1150</v>
      </c>
      <c r="E1143" t="s">
        <v>1204</v>
      </c>
      <c r="F1143" t="s">
        <v>1212</v>
      </c>
      <c r="G1143">
        <v>289.11</v>
      </c>
      <c r="H1143">
        <v>10</v>
      </c>
      <c r="I1143">
        <v>0.34</v>
      </c>
      <c r="J1143">
        <v>16.52</v>
      </c>
      <c r="K1143" t="s">
        <v>1215</v>
      </c>
      <c r="L1143" t="s">
        <v>1218</v>
      </c>
      <c r="M1143" t="s">
        <v>1224</v>
      </c>
      <c r="N1143" t="s">
        <v>1235</v>
      </c>
      <c r="O1143" s="3">
        <v>44736</v>
      </c>
      <c r="P1143" s="3">
        <v>44745</v>
      </c>
      <c r="Q1143">
        <v>2022</v>
      </c>
      <c r="R1143">
        <v>1</v>
      </c>
      <c r="S1143">
        <f t="shared" si="34"/>
        <v>9</v>
      </c>
    </row>
    <row r="1144" spans="3:19" x14ac:dyDescent="0.25">
      <c r="C1144" s="1">
        <f t="shared" si="35"/>
        <v>1142</v>
      </c>
      <c r="D1144" t="s">
        <v>1151</v>
      </c>
      <c r="E1144" t="s">
        <v>1203</v>
      </c>
      <c r="F1144" t="s">
        <v>1211</v>
      </c>
      <c r="G1144">
        <v>12.34</v>
      </c>
      <c r="H1144">
        <v>10</v>
      </c>
      <c r="I1144">
        <v>0.16</v>
      </c>
      <c r="J1144">
        <v>0.97</v>
      </c>
      <c r="K1144" t="s">
        <v>1215</v>
      </c>
      <c r="L1144" t="s">
        <v>1219</v>
      </c>
      <c r="M1144" t="s">
        <v>1229</v>
      </c>
      <c r="N1144" t="s">
        <v>1234</v>
      </c>
      <c r="O1144" s="3">
        <v>44769</v>
      </c>
      <c r="P1144" s="3">
        <v>44773</v>
      </c>
      <c r="Q1144">
        <v>2022</v>
      </c>
      <c r="R1144">
        <v>5</v>
      </c>
      <c r="S1144">
        <f t="shared" si="34"/>
        <v>4</v>
      </c>
    </row>
    <row r="1145" spans="3:19" x14ac:dyDescent="0.25">
      <c r="C1145" s="1">
        <f t="shared" si="35"/>
        <v>1143</v>
      </c>
      <c r="D1145" t="s">
        <v>1152</v>
      </c>
      <c r="E1145" t="s">
        <v>1204</v>
      </c>
      <c r="F1145" t="s">
        <v>1206</v>
      </c>
      <c r="G1145">
        <v>478.76</v>
      </c>
      <c r="H1145">
        <v>10</v>
      </c>
      <c r="I1145">
        <v>0.5</v>
      </c>
      <c r="J1145">
        <v>30.95</v>
      </c>
      <c r="K1145" t="s">
        <v>1216</v>
      </c>
      <c r="L1145" t="s">
        <v>1219</v>
      </c>
      <c r="M1145" t="s">
        <v>1223</v>
      </c>
      <c r="N1145" t="s">
        <v>1234</v>
      </c>
      <c r="O1145" s="3">
        <v>44965</v>
      </c>
      <c r="P1145" s="3">
        <v>44975</v>
      </c>
      <c r="Q1145">
        <v>2023</v>
      </c>
      <c r="R1145">
        <v>1</v>
      </c>
      <c r="S1145">
        <f t="shared" si="34"/>
        <v>10</v>
      </c>
    </row>
    <row r="1146" spans="3:19" x14ac:dyDescent="0.25">
      <c r="C1146" s="1">
        <f t="shared" si="35"/>
        <v>1144</v>
      </c>
      <c r="D1146" t="s">
        <v>1153</v>
      </c>
      <c r="E1146" t="s">
        <v>1204</v>
      </c>
      <c r="F1146" t="s">
        <v>1206</v>
      </c>
      <c r="G1146">
        <v>321.44</v>
      </c>
      <c r="H1146">
        <v>4</v>
      </c>
      <c r="I1146">
        <v>0.48</v>
      </c>
      <c r="J1146">
        <v>18.43</v>
      </c>
      <c r="K1146" t="s">
        <v>1217</v>
      </c>
      <c r="L1146" t="s">
        <v>1221</v>
      </c>
      <c r="M1146" t="s">
        <v>1228</v>
      </c>
      <c r="N1146" t="s">
        <v>1234</v>
      </c>
      <c r="O1146" s="3">
        <v>45536</v>
      </c>
      <c r="P1146" s="3">
        <v>45537</v>
      </c>
      <c r="Q1146">
        <v>2024</v>
      </c>
      <c r="R1146">
        <v>3</v>
      </c>
      <c r="S1146">
        <f t="shared" si="34"/>
        <v>1</v>
      </c>
    </row>
    <row r="1147" spans="3:19" x14ac:dyDescent="0.25">
      <c r="C1147" s="1">
        <f t="shared" si="35"/>
        <v>1145</v>
      </c>
      <c r="D1147" t="s">
        <v>1154</v>
      </c>
      <c r="E1147" t="s">
        <v>1202</v>
      </c>
      <c r="F1147" t="s">
        <v>1207</v>
      </c>
      <c r="G1147">
        <v>165.36</v>
      </c>
      <c r="H1147">
        <v>4</v>
      </c>
      <c r="I1147">
        <v>0.46</v>
      </c>
      <c r="J1147">
        <v>23.76</v>
      </c>
      <c r="K1147" t="s">
        <v>1217</v>
      </c>
      <c r="L1147" t="s">
        <v>1220</v>
      </c>
      <c r="M1147" t="s">
        <v>1225</v>
      </c>
      <c r="N1147" t="s">
        <v>1236</v>
      </c>
      <c r="O1147" s="3">
        <v>45174</v>
      </c>
      <c r="P1147" s="3">
        <v>45175</v>
      </c>
      <c r="Q1147">
        <v>2023</v>
      </c>
      <c r="R1147">
        <v>11</v>
      </c>
      <c r="S1147">
        <f t="shared" si="34"/>
        <v>1</v>
      </c>
    </row>
    <row r="1148" spans="3:19" x14ac:dyDescent="0.25">
      <c r="C1148" s="1">
        <f t="shared" si="35"/>
        <v>1146</v>
      </c>
      <c r="D1148" t="s">
        <v>1155</v>
      </c>
      <c r="E1148" t="s">
        <v>1202</v>
      </c>
      <c r="F1148" t="s">
        <v>1209</v>
      </c>
      <c r="G1148">
        <v>349.42</v>
      </c>
      <c r="H1148">
        <v>5</v>
      </c>
      <c r="I1148">
        <v>0.28999999999999998</v>
      </c>
      <c r="J1148">
        <v>35.54</v>
      </c>
      <c r="K1148" t="s">
        <v>1215</v>
      </c>
      <c r="L1148" t="s">
        <v>1221</v>
      </c>
      <c r="M1148" t="s">
        <v>1226</v>
      </c>
      <c r="N1148" t="s">
        <v>1235</v>
      </c>
      <c r="O1148" s="3">
        <v>44956</v>
      </c>
      <c r="P1148" s="3">
        <v>44963</v>
      </c>
      <c r="Q1148">
        <v>2023</v>
      </c>
      <c r="R1148">
        <v>10</v>
      </c>
      <c r="S1148">
        <f t="shared" si="34"/>
        <v>7</v>
      </c>
    </row>
    <row r="1149" spans="3:19" x14ac:dyDescent="0.25">
      <c r="C1149" s="1">
        <f t="shared" si="35"/>
        <v>1147</v>
      </c>
      <c r="D1149" t="s">
        <v>1156</v>
      </c>
      <c r="E1149" t="s">
        <v>1204</v>
      </c>
      <c r="F1149" t="s">
        <v>1208</v>
      </c>
      <c r="G1149">
        <v>484.08</v>
      </c>
      <c r="H1149">
        <v>8</v>
      </c>
      <c r="I1149">
        <v>0.06</v>
      </c>
      <c r="J1149">
        <v>109.09</v>
      </c>
      <c r="K1149" t="s">
        <v>1215</v>
      </c>
      <c r="L1149" t="s">
        <v>1221</v>
      </c>
      <c r="M1149" t="s">
        <v>1225</v>
      </c>
      <c r="N1149" t="s">
        <v>1236</v>
      </c>
      <c r="O1149" s="3">
        <v>44894</v>
      </c>
      <c r="P1149" s="3">
        <v>44902</v>
      </c>
      <c r="Q1149">
        <v>2022</v>
      </c>
      <c r="R1149">
        <v>1</v>
      </c>
      <c r="S1149">
        <f t="shared" si="34"/>
        <v>8</v>
      </c>
    </row>
    <row r="1150" spans="3:19" x14ac:dyDescent="0.25">
      <c r="C1150" s="1">
        <f t="shared" si="35"/>
        <v>1148</v>
      </c>
      <c r="D1150" t="s">
        <v>1157</v>
      </c>
      <c r="E1150" t="s">
        <v>1203</v>
      </c>
      <c r="F1150" t="s">
        <v>1208</v>
      </c>
      <c r="G1150">
        <v>313.66000000000003</v>
      </c>
      <c r="H1150">
        <v>2</v>
      </c>
      <c r="I1150">
        <v>0.22</v>
      </c>
      <c r="J1150">
        <v>55.61</v>
      </c>
      <c r="K1150" t="s">
        <v>1215</v>
      </c>
      <c r="L1150" t="s">
        <v>1218</v>
      </c>
      <c r="M1150" t="s">
        <v>1226</v>
      </c>
      <c r="N1150" t="s">
        <v>1235</v>
      </c>
      <c r="O1150" s="3">
        <v>44908</v>
      </c>
      <c r="P1150" s="3">
        <v>44916</v>
      </c>
      <c r="Q1150">
        <v>2022</v>
      </c>
      <c r="R1150">
        <v>12</v>
      </c>
      <c r="S1150">
        <f t="shared" si="34"/>
        <v>8</v>
      </c>
    </row>
    <row r="1151" spans="3:19" x14ac:dyDescent="0.25">
      <c r="C1151" s="1">
        <f t="shared" si="35"/>
        <v>1149</v>
      </c>
      <c r="D1151" t="s">
        <v>1158</v>
      </c>
      <c r="E1151" t="s">
        <v>1201</v>
      </c>
      <c r="F1151" t="s">
        <v>1207</v>
      </c>
      <c r="G1151">
        <v>221.72</v>
      </c>
      <c r="H1151">
        <v>2</v>
      </c>
      <c r="I1151">
        <v>7.0000000000000007E-2</v>
      </c>
      <c r="J1151">
        <v>51.32</v>
      </c>
      <c r="K1151" t="s">
        <v>1216</v>
      </c>
      <c r="L1151" t="s">
        <v>1219</v>
      </c>
      <c r="M1151" t="s">
        <v>1223</v>
      </c>
      <c r="N1151" t="s">
        <v>1234</v>
      </c>
      <c r="O1151" s="3">
        <v>44802</v>
      </c>
      <c r="P1151" s="3">
        <v>44810</v>
      </c>
      <c r="Q1151">
        <v>2022</v>
      </c>
      <c r="R1151">
        <v>8</v>
      </c>
      <c r="S1151">
        <f t="shared" si="34"/>
        <v>8</v>
      </c>
    </row>
    <row r="1152" spans="3:19" x14ac:dyDescent="0.25">
      <c r="C1152" s="1">
        <f t="shared" si="35"/>
        <v>1150</v>
      </c>
      <c r="D1152" t="s">
        <v>1159</v>
      </c>
      <c r="E1152" t="s">
        <v>1204</v>
      </c>
      <c r="F1152" t="s">
        <v>1212</v>
      </c>
      <c r="G1152">
        <v>238.86</v>
      </c>
      <c r="H1152">
        <v>2</v>
      </c>
      <c r="I1152">
        <v>0.46</v>
      </c>
      <c r="J1152">
        <v>33.65</v>
      </c>
      <c r="K1152" t="s">
        <v>1216</v>
      </c>
      <c r="L1152" t="s">
        <v>1221</v>
      </c>
      <c r="M1152" t="s">
        <v>1222</v>
      </c>
      <c r="N1152" t="s">
        <v>1234</v>
      </c>
      <c r="O1152" s="3">
        <v>45650</v>
      </c>
      <c r="P1152" s="3">
        <v>45654</v>
      </c>
      <c r="Q1152">
        <v>2024</v>
      </c>
      <c r="R1152">
        <v>4</v>
      </c>
      <c r="S1152">
        <f t="shared" si="34"/>
        <v>4</v>
      </c>
    </row>
    <row r="1153" spans="3:19" x14ac:dyDescent="0.25">
      <c r="C1153" s="1">
        <f t="shared" si="35"/>
        <v>1151</v>
      </c>
      <c r="D1153" t="s">
        <v>1160</v>
      </c>
      <c r="E1153" t="s">
        <v>1201</v>
      </c>
      <c r="F1153" t="s">
        <v>1213</v>
      </c>
      <c r="G1153">
        <v>221.33</v>
      </c>
      <c r="H1153">
        <v>6</v>
      </c>
      <c r="I1153">
        <v>0.12</v>
      </c>
      <c r="J1153">
        <v>55.75</v>
      </c>
      <c r="K1153" t="s">
        <v>1216</v>
      </c>
      <c r="L1153" t="s">
        <v>1220</v>
      </c>
      <c r="M1153" t="s">
        <v>1225</v>
      </c>
      <c r="N1153" t="s">
        <v>1236</v>
      </c>
      <c r="O1153" s="3">
        <v>45370</v>
      </c>
      <c r="P1153" s="3">
        <v>45371</v>
      </c>
      <c r="Q1153">
        <v>2024</v>
      </c>
      <c r="R1153">
        <v>3</v>
      </c>
      <c r="S1153">
        <f t="shared" si="34"/>
        <v>1</v>
      </c>
    </row>
    <row r="1154" spans="3:19" x14ac:dyDescent="0.25">
      <c r="C1154" s="1">
        <f t="shared" si="35"/>
        <v>1152</v>
      </c>
      <c r="D1154" t="s">
        <v>1161</v>
      </c>
      <c r="E1154" t="s">
        <v>1201</v>
      </c>
      <c r="F1154" t="s">
        <v>1212</v>
      </c>
      <c r="G1154">
        <v>349.12</v>
      </c>
      <c r="H1154">
        <v>4</v>
      </c>
      <c r="I1154">
        <v>0.22</v>
      </c>
      <c r="J1154">
        <v>74.260000000000005</v>
      </c>
      <c r="K1154" t="s">
        <v>1216</v>
      </c>
      <c r="L1154" t="s">
        <v>1221</v>
      </c>
      <c r="M1154" t="s">
        <v>1227</v>
      </c>
      <c r="N1154" t="s">
        <v>1236</v>
      </c>
      <c r="O1154" s="3">
        <v>44945</v>
      </c>
      <c r="P1154" s="3">
        <v>44946</v>
      </c>
      <c r="Q1154">
        <v>2023</v>
      </c>
      <c r="R1154">
        <v>9</v>
      </c>
      <c r="S1154">
        <f t="shared" si="34"/>
        <v>1</v>
      </c>
    </row>
    <row r="1155" spans="3:19" x14ac:dyDescent="0.25">
      <c r="C1155" s="1">
        <f t="shared" si="35"/>
        <v>1153</v>
      </c>
      <c r="D1155" t="s">
        <v>1162</v>
      </c>
      <c r="E1155" t="s">
        <v>1201</v>
      </c>
      <c r="F1155" t="s">
        <v>1209</v>
      </c>
      <c r="G1155">
        <v>429</v>
      </c>
      <c r="H1155">
        <v>9</v>
      </c>
      <c r="I1155">
        <v>0.44</v>
      </c>
      <c r="J1155">
        <v>16.48</v>
      </c>
      <c r="K1155" t="s">
        <v>1216</v>
      </c>
      <c r="L1155" t="s">
        <v>1219</v>
      </c>
      <c r="M1155" t="s">
        <v>1231</v>
      </c>
      <c r="N1155" t="s">
        <v>1236</v>
      </c>
      <c r="O1155" s="3">
        <v>45297</v>
      </c>
      <c r="P1155" s="3">
        <v>45303</v>
      </c>
      <c r="Q1155">
        <v>2024</v>
      </c>
      <c r="R1155">
        <v>1</v>
      </c>
      <c r="S1155">
        <f t="shared" si="34"/>
        <v>6</v>
      </c>
    </row>
    <row r="1156" spans="3:19" x14ac:dyDescent="0.25">
      <c r="C1156" s="1">
        <f t="shared" si="35"/>
        <v>1154</v>
      </c>
      <c r="D1156" t="s">
        <v>1163</v>
      </c>
      <c r="E1156" t="s">
        <v>1202</v>
      </c>
      <c r="F1156" t="s">
        <v>1210</v>
      </c>
      <c r="G1156">
        <v>128.36000000000001</v>
      </c>
      <c r="H1156">
        <v>9</v>
      </c>
      <c r="I1156">
        <v>0.43</v>
      </c>
      <c r="J1156">
        <v>9.34</v>
      </c>
      <c r="K1156" t="s">
        <v>1217</v>
      </c>
      <c r="L1156" t="s">
        <v>1219</v>
      </c>
      <c r="M1156" t="s">
        <v>1228</v>
      </c>
      <c r="N1156" t="s">
        <v>1234</v>
      </c>
      <c r="O1156" s="3">
        <v>45442</v>
      </c>
      <c r="P1156" s="3">
        <v>45447</v>
      </c>
      <c r="Q1156">
        <v>2024</v>
      </c>
      <c r="R1156">
        <v>1</v>
      </c>
      <c r="S1156">
        <f t="shared" ref="S1156:S1193" si="36">P1156-O1156</f>
        <v>5</v>
      </c>
    </row>
    <row r="1157" spans="3:19" x14ac:dyDescent="0.25">
      <c r="C1157" s="1">
        <f t="shared" si="35"/>
        <v>1155</v>
      </c>
      <c r="D1157" t="s">
        <v>1164</v>
      </c>
      <c r="E1157" t="s">
        <v>1204</v>
      </c>
      <c r="F1157" t="s">
        <v>1210</v>
      </c>
      <c r="G1157">
        <v>103.61</v>
      </c>
      <c r="H1157">
        <v>1</v>
      </c>
      <c r="I1157">
        <v>0.48</v>
      </c>
      <c r="J1157">
        <v>10.08</v>
      </c>
      <c r="K1157" t="s">
        <v>1216</v>
      </c>
      <c r="L1157" t="s">
        <v>1219</v>
      </c>
      <c r="M1157" t="s">
        <v>1223</v>
      </c>
      <c r="N1157" t="s">
        <v>1234</v>
      </c>
      <c r="O1157" s="3">
        <v>45067</v>
      </c>
      <c r="P1157" s="3">
        <v>45071</v>
      </c>
      <c r="Q1157">
        <v>2023</v>
      </c>
      <c r="R1157">
        <v>6</v>
      </c>
      <c r="S1157">
        <f t="shared" si="36"/>
        <v>4</v>
      </c>
    </row>
    <row r="1158" spans="3:19" x14ac:dyDescent="0.25">
      <c r="C1158" s="1">
        <f t="shared" si="35"/>
        <v>1156</v>
      </c>
      <c r="D1158" t="s">
        <v>1165</v>
      </c>
      <c r="E1158" t="s">
        <v>1201</v>
      </c>
      <c r="F1158" t="s">
        <v>1210</v>
      </c>
      <c r="G1158">
        <v>47.68</v>
      </c>
      <c r="H1158">
        <v>4</v>
      </c>
      <c r="I1158">
        <v>0.14000000000000001</v>
      </c>
      <c r="J1158">
        <v>3.49</v>
      </c>
      <c r="K1158" t="s">
        <v>1215</v>
      </c>
      <c r="L1158" t="s">
        <v>1219</v>
      </c>
      <c r="M1158" t="s">
        <v>1222</v>
      </c>
      <c r="N1158" t="s">
        <v>1234</v>
      </c>
      <c r="O1158" s="3">
        <v>44868</v>
      </c>
      <c r="P1158" s="3">
        <v>44872</v>
      </c>
      <c r="Q1158">
        <v>2022</v>
      </c>
      <c r="R1158">
        <v>7</v>
      </c>
      <c r="S1158">
        <f t="shared" si="36"/>
        <v>4</v>
      </c>
    </row>
    <row r="1159" spans="3:19" x14ac:dyDescent="0.25">
      <c r="C1159" s="1">
        <f t="shared" si="35"/>
        <v>1157</v>
      </c>
      <c r="D1159" t="s">
        <v>1166</v>
      </c>
      <c r="E1159" t="s">
        <v>1204</v>
      </c>
      <c r="F1159" t="s">
        <v>1207</v>
      </c>
      <c r="G1159">
        <v>240.41</v>
      </c>
      <c r="H1159">
        <v>7</v>
      </c>
      <c r="I1159">
        <v>0.02</v>
      </c>
      <c r="J1159">
        <v>52.36</v>
      </c>
      <c r="K1159" t="s">
        <v>1215</v>
      </c>
      <c r="L1159" t="s">
        <v>1221</v>
      </c>
      <c r="M1159" t="s">
        <v>1222</v>
      </c>
      <c r="N1159" t="s">
        <v>1234</v>
      </c>
      <c r="O1159" s="3">
        <v>44661</v>
      </c>
      <c r="P1159" s="3">
        <v>44668</v>
      </c>
      <c r="Q1159">
        <v>2022</v>
      </c>
      <c r="R1159">
        <v>4</v>
      </c>
      <c r="S1159">
        <f t="shared" si="36"/>
        <v>7</v>
      </c>
    </row>
    <row r="1160" spans="3:19" x14ac:dyDescent="0.25">
      <c r="C1160" s="1">
        <f t="shared" si="35"/>
        <v>1158</v>
      </c>
      <c r="D1160" t="s">
        <v>1167</v>
      </c>
      <c r="E1160" t="s">
        <v>1204</v>
      </c>
      <c r="F1160" t="s">
        <v>1208</v>
      </c>
      <c r="G1160">
        <v>81.28</v>
      </c>
      <c r="H1160">
        <v>6</v>
      </c>
      <c r="I1160">
        <v>0.12</v>
      </c>
      <c r="J1160">
        <v>15.29</v>
      </c>
      <c r="K1160" t="s">
        <v>1216</v>
      </c>
      <c r="L1160" t="s">
        <v>1219</v>
      </c>
      <c r="M1160" t="s">
        <v>1222</v>
      </c>
      <c r="N1160" t="s">
        <v>1234</v>
      </c>
      <c r="O1160" s="3">
        <v>45319</v>
      </c>
      <c r="P1160" s="3">
        <v>45322</v>
      </c>
      <c r="Q1160">
        <v>2024</v>
      </c>
      <c r="R1160">
        <v>10</v>
      </c>
      <c r="S1160">
        <f t="shared" si="36"/>
        <v>3</v>
      </c>
    </row>
    <row r="1161" spans="3:19" x14ac:dyDescent="0.25">
      <c r="C1161" s="1">
        <f t="shared" ref="C1161:C1193" si="37">C1160+1</f>
        <v>1159</v>
      </c>
      <c r="D1161" t="s">
        <v>1168</v>
      </c>
      <c r="E1161" t="s">
        <v>1204</v>
      </c>
      <c r="F1161" t="s">
        <v>1210</v>
      </c>
      <c r="G1161">
        <v>34.14</v>
      </c>
      <c r="H1161">
        <v>7</v>
      </c>
      <c r="I1161">
        <v>0.14000000000000001</v>
      </c>
      <c r="J1161">
        <v>7.23</v>
      </c>
      <c r="K1161" t="s">
        <v>1217</v>
      </c>
      <c r="L1161" t="s">
        <v>1221</v>
      </c>
      <c r="M1161" t="s">
        <v>1222</v>
      </c>
      <c r="N1161" t="s">
        <v>1234</v>
      </c>
      <c r="O1161" s="3">
        <v>45415</v>
      </c>
      <c r="P1161" s="3">
        <v>45418</v>
      </c>
      <c r="Q1161">
        <v>2024</v>
      </c>
      <c r="R1161">
        <v>7</v>
      </c>
      <c r="S1161">
        <f t="shared" si="36"/>
        <v>3</v>
      </c>
    </row>
    <row r="1162" spans="3:19" x14ac:dyDescent="0.25">
      <c r="C1162" s="1">
        <f t="shared" si="37"/>
        <v>1160</v>
      </c>
      <c r="D1162" t="s">
        <v>1169</v>
      </c>
      <c r="E1162" t="s">
        <v>1204</v>
      </c>
      <c r="F1162" t="s">
        <v>1207</v>
      </c>
      <c r="G1162">
        <v>274.52999999999997</v>
      </c>
      <c r="H1162">
        <v>7</v>
      </c>
      <c r="I1162">
        <v>0.22</v>
      </c>
      <c r="J1162">
        <v>61.85</v>
      </c>
      <c r="K1162" t="s">
        <v>1217</v>
      </c>
      <c r="L1162" t="s">
        <v>1219</v>
      </c>
      <c r="M1162" t="s">
        <v>1233</v>
      </c>
      <c r="N1162" t="s">
        <v>1235</v>
      </c>
      <c r="O1162" s="3">
        <v>44707</v>
      </c>
      <c r="P1162" s="3">
        <v>44708</v>
      </c>
      <c r="Q1162">
        <v>2022</v>
      </c>
      <c r="R1162">
        <v>2</v>
      </c>
      <c r="S1162">
        <f t="shared" si="36"/>
        <v>1</v>
      </c>
    </row>
    <row r="1163" spans="3:19" x14ac:dyDescent="0.25">
      <c r="C1163" s="1">
        <f t="shared" si="37"/>
        <v>1161</v>
      </c>
      <c r="D1163" t="s">
        <v>1170</v>
      </c>
      <c r="E1163" t="s">
        <v>1203</v>
      </c>
      <c r="F1163" t="s">
        <v>1205</v>
      </c>
      <c r="G1163">
        <v>76.150000000000006</v>
      </c>
      <c r="H1163">
        <v>8</v>
      </c>
      <c r="I1163">
        <v>0.21</v>
      </c>
      <c r="J1163">
        <v>5.79</v>
      </c>
      <c r="K1163" t="s">
        <v>1216</v>
      </c>
      <c r="L1163" t="s">
        <v>1220</v>
      </c>
      <c r="M1163" t="s">
        <v>1233</v>
      </c>
      <c r="N1163" t="s">
        <v>1235</v>
      </c>
      <c r="O1163" s="3">
        <v>44787</v>
      </c>
      <c r="P1163" s="3">
        <v>44791</v>
      </c>
      <c r="Q1163">
        <v>2022</v>
      </c>
      <c r="R1163">
        <v>10</v>
      </c>
      <c r="S1163">
        <f t="shared" si="36"/>
        <v>4</v>
      </c>
    </row>
    <row r="1164" spans="3:19" x14ac:dyDescent="0.25">
      <c r="C1164" s="1">
        <f t="shared" si="37"/>
        <v>1162</v>
      </c>
      <c r="D1164" t="s">
        <v>1171</v>
      </c>
      <c r="E1164" t="s">
        <v>1204</v>
      </c>
      <c r="F1164" t="s">
        <v>1210</v>
      </c>
      <c r="G1164">
        <v>263.95</v>
      </c>
      <c r="H1164">
        <v>4</v>
      </c>
      <c r="I1164">
        <v>0.09</v>
      </c>
      <c r="J1164">
        <v>60.13</v>
      </c>
      <c r="K1164" t="s">
        <v>1215</v>
      </c>
      <c r="L1164" t="s">
        <v>1221</v>
      </c>
      <c r="M1164" t="s">
        <v>1227</v>
      </c>
      <c r="N1164" t="s">
        <v>1236</v>
      </c>
      <c r="O1164" s="3">
        <v>45458</v>
      </c>
      <c r="P1164" s="3">
        <v>45460</v>
      </c>
      <c r="Q1164">
        <v>2024</v>
      </c>
      <c r="R1164">
        <v>12</v>
      </c>
      <c r="S1164">
        <f t="shared" si="36"/>
        <v>2</v>
      </c>
    </row>
    <row r="1165" spans="3:19" x14ac:dyDescent="0.25">
      <c r="C1165" s="1">
        <f t="shared" si="37"/>
        <v>1163</v>
      </c>
      <c r="D1165" t="s">
        <v>1172</v>
      </c>
      <c r="E1165" t="s">
        <v>1202</v>
      </c>
      <c r="F1165" t="s">
        <v>1208</v>
      </c>
      <c r="G1165">
        <v>104.11</v>
      </c>
      <c r="H1165">
        <v>1</v>
      </c>
      <c r="I1165">
        <v>0.23</v>
      </c>
      <c r="J1165">
        <v>7.75</v>
      </c>
      <c r="K1165" t="s">
        <v>1215</v>
      </c>
      <c r="L1165" t="s">
        <v>1219</v>
      </c>
      <c r="M1165" t="s">
        <v>1232</v>
      </c>
      <c r="N1165" t="s">
        <v>1235</v>
      </c>
      <c r="O1165" s="3">
        <v>45462</v>
      </c>
      <c r="P1165" s="3">
        <v>45468</v>
      </c>
      <c r="Q1165">
        <v>2024</v>
      </c>
      <c r="R1165">
        <v>12</v>
      </c>
      <c r="S1165">
        <f t="shared" si="36"/>
        <v>6</v>
      </c>
    </row>
    <row r="1166" spans="3:19" x14ac:dyDescent="0.25">
      <c r="C1166" s="1">
        <f t="shared" si="37"/>
        <v>1164</v>
      </c>
      <c r="D1166" t="s">
        <v>1173</v>
      </c>
      <c r="E1166" t="s">
        <v>1201</v>
      </c>
      <c r="F1166" t="s">
        <v>1205</v>
      </c>
      <c r="G1166">
        <v>168.55</v>
      </c>
      <c r="H1166">
        <v>6</v>
      </c>
      <c r="I1166">
        <v>0.35</v>
      </c>
      <c r="J1166">
        <v>12.28</v>
      </c>
      <c r="K1166" t="s">
        <v>1217</v>
      </c>
      <c r="L1166" t="s">
        <v>1218</v>
      </c>
      <c r="M1166" t="s">
        <v>1228</v>
      </c>
      <c r="N1166" t="s">
        <v>1234</v>
      </c>
      <c r="O1166" s="3">
        <v>44777</v>
      </c>
      <c r="P1166" s="3">
        <v>44781</v>
      </c>
      <c r="Q1166">
        <v>2022</v>
      </c>
      <c r="R1166">
        <v>8</v>
      </c>
      <c r="S1166">
        <f t="shared" si="36"/>
        <v>4</v>
      </c>
    </row>
    <row r="1167" spans="3:19" x14ac:dyDescent="0.25">
      <c r="C1167" s="1">
        <f t="shared" si="37"/>
        <v>1165</v>
      </c>
      <c r="D1167" t="s">
        <v>1174</v>
      </c>
      <c r="E1167" t="s">
        <v>1202</v>
      </c>
      <c r="F1167" t="s">
        <v>1209</v>
      </c>
      <c r="G1167">
        <v>408.01</v>
      </c>
      <c r="H1167">
        <v>5</v>
      </c>
      <c r="I1167">
        <v>0.43</v>
      </c>
      <c r="J1167">
        <v>17.73</v>
      </c>
      <c r="K1167" t="s">
        <v>1216</v>
      </c>
      <c r="L1167" t="s">
        <v>1221</v>
      </c>
      <c r="M1167" t="s">
        <v>1227</v>
      </c>
      <c r="N1167" t="s">
        <v>1236</v>
      </c>
      <c r="O1167" s="3">
        <v>45647</v>
      </c>
      <c r="P1167" s="3">
        <v>45649</v>
      </c>
      <c r="Q1167">
        <v>2024</v>
      </c>
      <c r="R1167">
        <v>9</v>
      </c>
      <c r="S1167">
        <f t="shared" si="36"/>
        <v>2</v>
      </c>
    </row>
    <row r="1168" spans="3:19" x14ac:dyDescent="0.25">
      <c r="C1168" s="1">
        <f t="shared" si="37"/>
        <v>1166</v>
      </c>
      <c r="D1168" t="s">
        <v>1175</v>
      </c>
      <c r="E1168" t="s">
        <v>1202</v>
      </c>
      <c r="F1168" t="s">
        <v>1209</v>
      </c>
      <c r="G1168">
        <v>282.86</v>
      </c>
      <c r="H1168">
        <v>9</v>
      </c>
      <c r="I1168">
        <v>0.37</v>
      </c>
      <c r="J1168">
        <v>17.510000000000002</v>
      </c>
      <c r="K1168" t="s">
        <v>1215</v>
      </c>
      <c r="L1168" t="s">
        <v>1220</v>
      </c>
      <c r="M1168" t="s">
        <v>1227</v>
      </c>
      <c r="N1168" t="s">
        <v>1236</v>
      </c>
      <c r="O1168" s="3">
        <v>44680</v>
      </c>
      <c r="P1168" s="3">
        <v>44687</v>
      </c>
      <c r="Q1168">
        <v>2022</v>
      </c>
      <c r="R1168">
        <v>7</v>
      </c>
      <c r="S1168">
        <f t="shared" si="36"/>
        <v>7</v>
      </c>
    </row>
    <row r="1169" spans="3:19" x14ac:dyDescent="0.25">
      <c r="C1169" s="1">
        <f t="shared" si="37"/>
        <v>1167</v>
      </c>
      <c r="D1169" t="s">
        <v>1176</v>
      </c>
      <c r="E1169" t="s">
        <v>1202</v>
      </c>
      <c r="F1169" t="s">
        <v>1214</v>
      </c>
      <c r="G1169">
        <v>488.22</v>
      </c>
      <c r="H1169">
        <v>8</v>
      </c>
      <c r="I1169">
        <v>0.23</v>
      </c>
      <c r="J1169">
        <v>69.52</v>
      </c>
      <c r="K1169" t="s">
        <v>1215</v>
      </c>
      <c r="L1169" t="s">
        <v>1220</v>
      </c>
      <c r="M1169" t="s">
        <v>1222</v>
      </c>
      <c r="N1169" t="s">
        <v>1234</v>
      </c>
      <c r="O1169" s="3">
        <v>45151</v>
      </c>
      <c r="P1169" s="3">
        <v>45157</v>
      </c>
      <c r="Q1169">
        <v>2023</v>
      </c>
      <c r="R1169">
        <v>6</v>
      </c>
      <c r="S1169">
        <f t="shared" si="36"/>
        <v>6</v>
      </c>
    </row>
    <row r="1170" spans="3:19" x14ac:dyDescent="0.25">
      <c r="C1170" s="1">
        <f t="shared" si="37"/>
        <v>1168</v>
      </c>
      <c r="D1170" t="s">
        <v>1177</v>
      </c>
      <c r="E1170" t="s">
        <v>1202</v>
      </c>
      <c r="F1170" t="s">
        <v>1208</v>
      </c>
      <c r="G1170">
        <v>292.86</v>
      </c>
      <c r="H1170">
        <v>10</v>
      </c>
      <c r="I1170">
        <v>0.01</v>
      </c>
      <c r="J1170">
        <v>78.87</v>
      </c>
      <c r="K1170" t="s">
        <v>1215</v>
      </c>
      <c r="L1170" t="s">
        <v>1219</v>
      </c>
      <c r="M1170" t="s">
        <v>1228</v>
      </c>
      <c r="N1170" t="s">
        <v>1234</v>
      </c>
      <c r="O1170" s="3">
        <v>44601</v>
      </c>
      <c r="P1170" s="3">
        <v>44611</v>
      </c>
      <c r="Q1170">
        <v>2022</v>
      </c>
      <c r="R1170">
        <v>8</v>
      </c>
      <c r="S1170">
        <f t="shared" si="36"/>
        <v>10</v>
      </c>
    </row>
    <row r="1171" spans="3:19" x14ac:dyDescent="0.25">
      <c r="C1171" s="1">
        <f t="shared" si="37"/>
        <v>1169</v>
      </c>
      <c r="D1171" t="s">
        <v>1178</v>
      </c>
      <c r="E1171" t="s">
        <v>1202</v>
      </c>
      <c r="F1171" t="s">
        <v>1206</v>
      </c>
      <c r="G1171">
        <v>328.75</v>
      </c>
      <c r="H1171">
        <v>1</v>
      </c>
      <c r="I1171">
        <v>0.2</v>
      </c>
      <c r="J1171">
        <v>26.71</v>
      </c>
      <c r="K1171" t="s">
        <v>1216</v>
      </c>
      <c r="L1171" t="s">
        <v>1221</v>
      </c>
      <c r="M1171" t="s">
        <v>1225</v>
      </c>
      <c r="N1171" t="s">
        <v>1236</v>
      </c>
      <c r="O1171" s="3">
        <v>45596</v>
      </c>
      <c r="P1171" s="3">
        <v>45600</v>
      </c>
      <c r="Q1171">
        <v>2024</v>
      </c>
      <c r="R1171">
        <v>12</v>
      </c>
      <c r="S1171">
        <f t="shared" si="36"/>
        <v>4</v>
      </c>
    </row>
    <row r="1172" spans="3:19" x14ac:dyDescent="0.25">
      <c r="C1172" s="1">
        <f t="shared" si="37"/>
        <v>1170</v>
      </c>
      <c r="D1172" t="s">
        <v>1179</v>
      </c>
      <c r="E1172" t="s">
        <v>1202</v>
      </c>
      <c r="F1172" t="s">
        <v>1212</v>
      </c>
      <c r="G1172">
        <v>488</v>
      </c>
      <c r="H1172">
        <v>2</v>
      </c>
      <c r="I1172">
        <v>0.19</v>
      </c>
      <c r="J1172">
        <v>93.75</v>
      </c>
      <c r="K1172" t="s">
        <v>1215</v>
      </c>
      <c r="L1172" t="s">
        <v>1218</v>
      </c>
      <c r="M1172" t="s">
        <v>1222</v>
      </c>
      <c r="N1172" t="s">
        <v>1234</v>
      </c>
      <c r="O1172" s="3">
        <v>44676</v>
      </c>
      <c r="P1172" s="3">
        <v>44686</v>
      </c>
      <c r="Q1172">
        <v>2022</v>
      </c>
      <c r="R1172">
        <v>8</v>
      </c>
      <c r="S1172">
        <f t="shared" si="36"/>
        <v>10</v>
      </c>
    </row>
    <row r="1173" spans="3:19" x14ac:dyDescent="0.25">
      <c r="C1173" s="1">
        <f t="shared" si="37"/>
        <v>1171</v>
      </c>
      <c r="D1173" t="s">
        <v>1180</v>
      </c>
      <c r="E1173" t="s">
        <v>1204</v>
      </c>
      <c r="F1173" t="s">
        <v>1209</v>
      </c>
      <c r="G1173">
        <v>346.14</v>
      </c>
      <c r="H1173">
        <v>3</v>
      </c>
      <c r="I1173">
        <v>0.22</v>
      </c>
      <c r="J1173">
        <v>33.83</v>
      </c>
      <c r="K1173" t="s">
        <v>1215</v>
      </c>
      <c r="L1173" t="s">
        <v>1220</v>
      </c>
      <c r="M1173" t="s">
        <v>1227</v>
      </c>
      <c r="N1173" t="s">
        <v>1236</v>
      </c>
      <c r="O1173" s="3">
        <v>44707</v>
      </c>
      <c r="P1173" s="3">
        <v>44717</v>
      </c>
      <c r="Q1173">
        <v>2022</v>
      </c>
      <c r="R1173">
        <v>5</v>
      </c>
      <c r="S1173">
        <f t="shared" si="36"/>
        <v>10</v>
      </c>
    </row>
    <row r="1174" spans="3:19" x14ac:dyDescent="0.25">
      <c r="C1174" s="1">
        <f t="shared" si="37"/>
        <v>1172</v>
      </c>
      <c r="D1174" t="s">
        <v>1181</v>
      </c>
      <c r="E1174" t="s">
        <v>1203</v>
      </c>
      <c r="F1174" t="s">
        <v>1213</v>
      </c>
      <c r="G1174">
        <v>347</v>
      </c>
      <c r="H1174">
        <v>2</v>
      </c>
      <c r="I1174">
        <v>0.04</v>
      </c>
      <c r="J1174">
        <v>18.73</v>
      </c>
      <c r="K1174" t="s">
        <v>1215</v>
      </c>
      <c r="L1174" t="s">
        <v>1221</v>
      </c>
      <c r="M1174" t="s">
        <v>1223</v>
      </c>
      <c r="N1174" t="s">
        <v>1234</v>
      </c>
      <c r="O1174" s="3">
        <v>44818</v>
      </c>
      <c r="P1174" s="3">
        <v>44820</v>
      </c>
      <c r="Q1174">
        <v>2022</v>
      </c>
      <c r="R1174">
        <v>5</v>
      </c>
      <c r="S1174">
        <f t="shared" si="36"/>
        <v>2</v>
      </c>
    </row>
    <row r="1175" spans="3:19" x14ac:dyDescent="0.25">
      <c r="C1175" s="1">
        <f t="shared" si="37"/>
        <v>1173</v>
      </c>
      <c r="D1175" t="s">
        <v>1182</v>
      </c>
      <c r="E1175" t="s">
        <v>1204</v>
      </c>
      <c r="F1175" t="s">
        <v>1211</v>
      </c>
      <c r="G1175">
        <v>336.71</v>
      </c>
      <c r="H1175">
        <v>10</v>
      </c>
      <c r="I1175">
        <v>0.4</v>
      </c>
      <c r="J1175">
        <v>33.71</v>
      </c>
      <c r="K1175" t="s">
        <v>1217</v>
      </c>
      <c r="L1175" t="s">
        <v>1219</v>
      </c>
      <c r="M1175" t="s">
        <v>1224</v>
      </c>
      <c r="N1175" t="s">
        <v>1235</v>
      </c>
      <c r="O1175" s="3">
        <v>44650</v>
      </c>
      <c r="P1175" s="3">
        <v>44653</v>
      </c>
      <c r="Q1175">
        <v>2022</v>
      </c>
      <c r="R1175">
        <v>7</v>
      </c>
      <c r="S1175">
        <f t="shared" si="36"/>
        <v>3</v>
      </c>
    </row>
    <row r="1176" spans="3:19" x14ac:dyDescent="0.25">
      <c r="C1176" s="1">
        <f t="shared" si="37"/>
        <v>1174</v>
      </c>
      <c r="D1176" t="s">
        <v>1183</v>
      </c>
      <c r="E1176" t="s">
        <v>1202</v>
      </c>
      <c r="F1176" t="s">
        <v>1206</v>
      </c>
      <c r="G1176">
        <v>379.44</v>
      </c>
      <c r="H1176">
        <v>1</v>
      </c>
      <c r="I1176">
        <v>0.37</v>
      </c>
      <c r="J1176">
        <v>36.5</v>
      </c>
      <c r="K1176" t="s">
        <v>1215</v>
      </c>
      <c r="L1176" t="s">
        <v>1220</v>
      </c>
      <c r="M1176" t="s">
        <v>1227</v>
      </c>
      <c r="N1176" t="s">
        <v>1236</v>
      </c>
      <c r="O1176" s="3">
        <v>44670</v>
      </c>
      <c r="P1176" s="3">
        <v>44679</v>
      </c>
      <c r="Q1176">
        <v>2022</v>
      </c>
      <c r="R1176">
        <v>1</v>
      </c>
      <c r="S1176">
        <f t="shared" si="36"/>
        <v>9</v>
      </c>
    </row>
    <row r="1177" spans="3:19" x14ac:dyDescent="0.25">
      <c r="C1177" s="1">
        <f t="shared" si="37"/>
        <v>1175</v>
      </c>
      <c r="D1177" t="s">
        <v>1184</v>
      </c>
      <c r="E1177" t="s">
        <v>1201</v>
      </c>
      <c r="F1177" t="s">
        <v>1211</v>
      </c>
      <c r="G1177">
        <v>410.37</v>
      </c>
      <c r="H1177">
        <v>8</v>
      </c>
      <c r="I1177">
        <v>0.24</v>
      </c>
      <c r="J1177">
        <v>85.27</v>
      </c>
      <c r="K1177" t="s">
        <v>1216</v>
      </c>
      <c r="L1177" t="s">
        <v>1218</v>
      </c>
      <c r="M1177" t="s">
        <v>1230</v>
      </c>
      <c r="N1177" t="s">
        <v>1236</v>
      </c>
      <c r="O1177" s="3">
        <v>45316</v>
      </c>
      <c r="P1177" s="3">
        <v>45319</v>
      </c>
      <c r="Q1177">
        <v>2024</v>
      </c>
      <c r="R1177">
        <v>8</v>
      </c>
      <c r="S1177">
        <f t="shared" si="36"/>
        <v>3</v>
      </c>
    </row>
    <row r="1178" spans="3:19" x14ac:dyDescent="0.25">
      <c r="C1178" s="1">
        <f t="shared" si="37"/>
        <v>1176</v>
      </c>
      <c r="D1178" t="s">
        <v>1185</v>
      </c>
      <c r="E1178" t="s">
        <v>1204</v>
      </c>
      <c r="F1178" t="s">
        <v>1205</v>
      </c>
      <c r="G1178">
        <v>335.21</v>
      </c>
      <c r="H1178">
        <v>7</v>
      </c>
      <c r="I1178">
        <v>7.0000000000000007E-2</v>
      </c>
      <c r="J1178">
        <v>86.42</v>
      </c>
      <c r="K1178" t="s">
        <v>1215</v>
      </c>
      <c r="L1178" t="s">
        <v>1219</v>
      </c>
      <c r="M1178" t="s">
        <v>1229</v>
      </c>
      <c r="N1178" t="s">
        <v>1234</v>
      </c>
      <c r="O1178" s="3">
        <v>44888</v>
      </c>
      <c r="P1178" s="3">
        <v>44896</v>
      </c>
      <c r="Q1178">
        <v>2022</v>
      </c>
      <c r="R1178">
        <v>1</v>
      </c>
      <c r="S1178">
        <f t="shared" si="36"/>
        <v>8</v>
      </c>
    </row>
    <row r="1179" spans="3:19" x14ac:dyDescent="0.25">
      <c r="C1179" s="1">
        <f t="shared" si="37"/>
        <v>1177</v>
      </c>
      <c r="D1179" t="s">
        <v>1186</v>
      </c>
      <c r="E1179" t="s">
        <v>1203</v>
      </c>
      <c r="F1179" t="s">
        <v>1212</v>
      </c>
      <c r="G1179">
        <v>199.91</v>
      </c>
      <c r="H1179">
        <v>7</v>
      </c>
      <c r="I1179">
        <v>0.46</v>
      </c>
      <c r="J1179">
        <v>7.03</v>
      </c>
      <c r="K1179" t="s">
        <v>1217</v>
      </c>
      <c r="L1179" t="s">
        <v>1221</v>
      </c>
      <c r="M1179" t="s">
        <v>1228</v>
      </c>
      <c r="N1179" t="s">
        <v>1234</v>
      </c>
      <c r="O1179" s="3">
        <v>45045</v>
      </c>
      <c r="P1179" s="3">
        <v>45052</v>
      </c>
      <c r="Q1179">
        <v>2023</v>
      </c>
      <c r="R1179">
        <v>4</v>
      </c>
      <c r="S1179">
        <f t="shared" si="36"/>
        <v>7</v>
      </c>
    </row>
    <row r="1180" spans="3:19" x14ac:dyDescent="0.25">
      <c r="C1180" s="1">
        <f t="shared" si="37"/>
        <v>1178</v>
      </c>
      <c r="D1180" t="s">
        <v>1187</v>
      </c>
      <c r="E1180" t="s">
        <v>1203</v>
      </c>
      <c r="F1180" t="s">
        <v>1209</v>
      </c>
      <c r="G1180">
        <v>90.26</v>
      </c>
      <c r="H1180">
        <v>9</v>
      </c>
      <c r="I1180">
        <v>0.2</v>
      </c>
      <c r="J1180">
        <v>21.16</v>
      </c>
      <c r="K1180" t="s">
        <v>1216</v>
      </c>
      <c r="L1180" t="s">
        <v>1219</v>
      </c>
      <c r="M1180" t="s">
        <v>1225</v>
      </c>
      <c r="N1180" t="s">
        <v>1236</v>
      </c>
      <c r="O1180" s="3">
        <v>44699</v>
      </c>
      <c r="P1180" s="3">
        <v>44705</v>
      </c>
      <c r="Q1180">
        <v>2022</v>
      </c>
      <c r="R1180">
        <v>4</v>
      </c>
      <c r="S1180">
        <f t="shared" si="36"/>
        <v>6</v>
      </c>
    </row>
    <row r="1181" spans="3:19" x14ac:dyDescent="0.25">
      <c r="C1181" s="1">
        <f t="shared" si="37"/>
        <v>1179</v>
      </c>
      <c r="D1181" t="s">
        <v>1188</v>
      </c>
      <c r="E1181" t="s">
        <v>1201</v>
      </c>
      <c r="F1181" t="s">
        <v>1212</v>
      </c>
      <c r="G1181">
        <v>446.4</v>
      </c>
      <c r="H1181">
        <v>8</v>
      </c>
      <c r="I1181">
        <v>0.34</v>
      </c>
      <c r="J1181">
        <v>83.07</v>
      </c>
      <c r="K1181" t="s">
        <v>1216</v>
      </c>
      <c r="L1181" t="s">
        <v>1218</v>
      </c>
      <c r="M1181" t="s">
        <v>1228</v>
      </c>
      <c r="N1181" t="s">
        <v>1234</v>
      </c>
      <c r="O1181" s="3">
        <v>44718</v>
      </c>
      <c r="P1181" s="3">
        <v>44722</v>
      </c>
      <c r="Q1181">
        <v>2022</v>
      </c>
      <c r="R1181">
        <v>2</v>
      </c>
      <c r="S1181">
        <f t="shared" si="36"/>
        <v>4</v>
      </c>
    </row>
    <row r="1182" spans="3:19" x14ac:dyDescent="0.25">
      <c r="C1182" s="1">
        <f t="shared" si="37"/>
        <v>1180</v>
      </c>
      <c r="D1182" t="s">
        <v>1189</v>
      </c>
      <c r="E1182" t="s">
        <v>1201</v>
      </c>
      <c r="F1182" t="s">
        <v>1211</v>
      </c>
      <c r="G1182">
        <v>238.48</v>
      </c>
      <c r="H1182">
        <v>3</v>
      </c>
      <c r="I1182">
        <v>0.1</v>
      </c>
      <c r="J1182">
        <v>27.73</v>
      </c>
      <c r="K1182" t="s">
        <v>1216</v>
      </c>
      <c r="L1182" t="s">
        <v>1218</v>
      </c>
      <c r="M1182" t="s">
        <v>1225</v>
      </c>
      <c r="N1182" t="s">
        <v>1236</v>
      </c>
      <c r="O1182" s="3">
        <v>45233</v>
      </c>
      <c r="P1182" s="3">
        <v>45238</v>
      </c>
      <c r="Q1182">
        <v>2023</v>
      </c>
      <c r="R1182">
        <v>10</v>
      </c>
      <c r="S1182">
        <f t="shared" si="36"/>
        <v>5</v>
      </c>
    </row>
    <row r="1183" spans="3:19" x14ac:dyDescent="0.25">
      <c r="C1183" s="1">
        <f t="shared" si="37"/>
        <v>1181</v>
      </c>
      <c r="D1183" t="s">
        <v>1190</v>
      </c>
      <c r="E1183" t="s">
        <v>1201</v>
      </c>
      <c r="F1183" t="s">
        <v>1214</v>
      </c>
      <c r="G1183">
        <v>197.79</v>
      </c>
      <c r="H1183">
        <v>6</v>
      </c>
      <c r="I1183">
        <v>0.44</v>
      </c>
      <c r="J1183">
        <v>11.26</v>
      </c>
      <c r="K1183" t="s">
        <v>1216</v>
      </c>
      <c r="L1183" t="s">
        <v>1221</v>
      </c>
      <c r="M1183" t="s">
        <v>1231</v>
      </c>
      <c r="N1183" t="s">
        <v>1236</v>
      </c>
      <c r="O1183" s="3">
        <v>45078</v>
      </c>
      <c r="P1183" s="3">
        <v>45084</v>
      </c>
      <c r="Q1183">
        <v>2023</v>
      </c>
      <c r="R1183">
        <v>5</v>
      </c>
      <c r="S1183">
        <f t="shared" si="36"/>
        <v>6</v>
      </c>
    </row>
    <row r="1184" spans="3:19" x14ac:dyDescent="0.25">
      <c r="C1184" s="1">
        <f t="shared" si="37"/>
        <v>1182</v>
      </c>
      <c r="D1184" t="s">
        <v>1191</v>
      </c>
      <c r="E1184" t="s">
        <v>1204</v>
      </c>
      <c r="F1184" t="s">
        <v>1208</v>
      </c>
      <c r="G1184">
        <v>88.96</v>
      </c>
      <c r="H1184">
        <v>6</v>
      </c>
      <c r="I1184">
        <v>0.18</v>
      </c>
      <c r="J1184">
        <v>15.47</v>
      </c>
      <c r="K1184" t="s">
        <v>1215</v>
      </c>
      <c r="L1184" t="s">
        <v>1220</v>
      </c>
      <c r="M1184" t="s">
        <v>1227</v>
      </c>
      <c r="N1184" t="s">
        <v>1236</v>
      </c>
      <c r="O1184" s="3">
        <v>44733</v>
      </c>
      <c r="P1184" s="3">
        <v>44740</v>
      </c>
      <c r="Q1184">
        <v>2022</v>
      </c>
      <c r="R1184">
        <v>1</v>
      </c>
      <c r="S1184">
        <f t="shared" si="36"/>
        <v>7</v>
      </c>
    </row>
    <row r="1185" spans="3:19" x14ac:dyDescent="0.25">
      <c r="C1185" s="1">
        <f t="shared" si="37"/>
        <v>1183</v>
      </c>
      <c r="D1185" t="s">
        <v>1192</v>
      </c>
      <c r="E1185" t="s">
        <v>1204</v>
      </c>
      <c r="F1185" t="s">
        <v>1205</v>
      </c>
      <c r="G1185">
        <v>61.33</v>
      </c>
      <c r="H1185">
        <v>3</v>
      </c>
      <c r="I1185">
        <v>0.47</v>
      </c>
      <c r="J1185">
        <v>8.11</v>
      </c>
      <c r="K1185" t="s">
        <v>1217</v>
      </c>
      <c r="L1185" t="s">
        <v>1218</v>
      </c>
      <c r="M1185" t="s">
        <v>1228</v>
      </c>
      <c r="N1185" t="s">
        <v>1234</v>
      </c>
      <c r="O1185" s="3">
        <v>45083</v>
      </c>
      <c r="P1185" s="3">
        <v>45092</v>
      </c>
      <c r="Q1185">
        <v>2023</v>
      </c>
      <c r="R1185">
        <v>5</v>
      </c>
      <c r="S1185">
        <f t="shared" si="36"/>
        <v>9</v>
      </c>
    </row>
    <row r="1186" spans="3:19" x14ac:dyDescent="0.25">
      <c r="C1186" s="1">
        <f t="shared" si="37"/>
        <v>1184</v>
      </c>
      <c r="D1186" t="s">
        <v>1193</v>
      </c>
      <c r="E1186" t="s">
        <v>1201</v>
      </c>
      <c r="F1186" t="s">
        <v>1214</v>
      </c>
      <c r="G1186">
        <v>265.52</v>
      </c>
      <c r="H1186">
        <v>6</v>
      </c>
      <c r="I1186">
        <v>0.1</v>
      </c>
      <c r="J1186">
        <v>61.64</v>
      </c>
      <c r="K1186" t="s">
        <v>1215</v>
      </c>
      <c r="L1186" t="s">
        <v>1221</v>
      </c>
      <c r="M1186" t="s">
        <v>1226</v>
      </c>
      <c r="N1186" t="s">
        <v>1235</v>
      </c>
      <c r="O1186" s="3">
        <v>45296</v>
      </c>
      <c r="P1186" s="3">
        <v>45303</v>
      </c>
      <c r="Q1186">
        <v>2024</v>
      </c>
      <c r="R1186">
        <v>5</v>
      </c>
      <c r="S1186">
        <f t="shared" si="36"/>
        <v>7</v>
      </c>
    </row>
    <row r="1187" spans="3:19" x14ac:dyDescent="0.25">
      <c r="C1187" s="1">
        <f t="shared" si="37"/>
        <v>1185</v>
      </c>
      <c r="D1187" t="s">
        <v>1194</v>
      </c>
      <c r="E1187" t="s">
        <v>1203</v>
      </c>
      <c r="F1187" t="s">
        <v>1209</v>
      </c>
      <c r="G1187">
        <v>332.52</v>
      </c>
      <c r="H1187">
        <v>10</v>
      </c>
      <c r="I1187">
        <v>0.48</v>
      </c>
      <c r="J1187">
        <v>31.52</v>
      </c>
      <c r="K1187" t="s">
        <v>1217</v>
      </c>
      <c r="L1187" t="s">
        <v>1220</v>
      </c>
      <c r="M1187" t="s">
        <v>1229</v>
      </c>
      <c r="N1187" t="s">
        <v>1234</v>
      </c>
      <c r="O1187" s="3">
        <v>45357</v>
      </c>
      <c r="P1187" s="3">
        <v>45358</v>
      </c>
      <c r="Q1187">
        <v>2024</v>
      </c>
      <c r="R1187">
        <v>7</v>
      </c>
      <c r="S1187">
        <f t="shared" si="36"/>
        <v>1</v>
      </c>
    </row>
    <row r="1188" spans="3:19" x14ac:dyDescent="0.25">
      <c r="C1188" s="1">
        <f t="shared" si="37"/>
        <v>1186</v>
      </c>
      <c r="D1188" t="s">
        <v>1195</v>
      </c>
      <c r="E1188" t="s">
        <v>1201</v>
      </c>
      <c r="F1188" t="s">
        <v>1208</v>
      </c>
      <c r="G1188">
        <v>155.72</v>
      </c>
      <c r="H1188">
        <v>10</v>
      </c>
      <c r="I1188">
        <v>0.49</v>
      </c>
      <c r="J1188">
        <v>14.88</v>
      </c>
      <c r="K1188" t="s">
        <v>1217</v>
      </c>
      <c r="L1188" t="s">
        <v>1218</v>
      </c>
      <c r="M1188" t="s">
        <v>1233</v>
      </c>
      <c r="N1188" t="s">
        <v>1235</v>
      </c>
      <c r="O1188" s="3">
        <v>44676</v>
      </c>
      <c r="P1188" s="3">
        <v>44686</v>
      </c>
      <c r="Q1188">
        <v>2022</v>
      </c>
      <c r="R1188">
        <v>12</v>
      </c>
      <c r="S1188">
        <f t="shared" si="36"/>
        <v>10</v>
      </c>
    </row>
    <row r="1189" spans="3:19" x14ac:dyDescent="0.25">
      <c r="C1189" s="1">
        <f t="shared" si="37"/>
        <v>1187</v>
      </c>
      <c r="D1189" t="s">
        <v>1196</v>
      </c>
      <c r="E1189" t="s">
        <v>1201</v>
      </c>
      <c r="F1189" t="s">
        <v>1213</v>
      </c>
      <c r="G1189">
        <v>133.47</v>
      </c>
      <c r="H1189">
        <v>10</v>
      </c>
      <c r="I1189">
        <v>0</v>
      </c>
      <c r="J1189">
        <v>26.85</v>
      </c>
      <c r="K1189" t="s">
        <v>1215</v>
      </c>
      <c r="L1189" t="s">
        <v>1221</v>
      </c>
      <c r="M1189" t="s">
        <v>1228</v>
      </c>
      <c r="N1189" t="s">
        <v>1234</v>
      </c>
      <c r="O1189" s="3">
        <v>45154</v>
      </c>
      <c r="P1189" s="3">
        <v>45159</v>
      </c>
      <c r="Q1189">
        <v>2023</v>
      </c>
      <c r="R1189">
        <v>5</v>
      </c>
      <c r="S1189">
        <f t="shared" si="36"/>
        <v>5</v>
      </c>
    </row>
    <row r="1190" spans="3:19" x14ac:dyDescent="0.25">
      <c r="C1190" s="1">
        <f t="shared" si="37"/>
        <v>1188</v>
      </c>
      <c r="D1190" t="s">
        <v>1197</v>
      </c>
      <c r="E1190" t="s">
        <v>1203</v>
      </c>
      <c r="F1190" t="s">
        <v>1212</v>
      </c>
      <c r="G1190">
        <v>48.62</v>
      </c>
      <c r="H1190">
        <v>8</v>
      </c>
      <c r="I1190">
        <v>0.08</v>
      </c>
      <c r="J1190">
        <v>9.84</v>
      </c>
      <c r="K1190" t="s">
        <v>1217</v>
      </c>
      <c r="L1190" t="s">
        <v>1220</v>
      </c>
      <c r="M1190" t="s">
        <v>1229</v>
      </c>
      <c r="N1190" t="s">
        <v>1234</v>
      </c>
      <c r="O1190" s="3">
        <v>44859</v>
      </c>
      <c r="P1190" s="3">
        <v>44864</v>
      </c>
      <c r="Q1190">
        <v>2022</v>
      </c>
      <c r="R1190">
        <v>2</v>
      </c>
      <c r="S1190">
        <f t="shared" si="36"/>
        <v>5</v>
      </c>
    </row>
    <row r="1191" spans="3:19" x14ac:dyDescent="0.25">
      <c r="C1191" s="1">
        <f t="shared" si="37"/>
        <v>1189</v>
      </c>
      <c r="D1191" t="s">
        <v>1198</v>
      </c>
      <c r="E1191" t="s">
        <v>1203</v>
      </c>
      <c r="F1191" t="s">
        <v>1206</v>
      </c>
      <c r="G1191">
        <v>406.67</v>
      </c>
      <c r="H1191">
        <v>3</v>
      </c>
      <c r="I1191">
        <v>0.04</v>
      </c>
      <c r="J1191">
        <v>31.21</v>
      </c>
      <c r="K1191" t="s">
        <v>1216</v>
      </c>
      <c r="L1191" t="s">
        <v>1220</v>
      </c>
      <c r="M1191" t="s">
        <v>1231</v>
      </c>
      <c r="N1191" t="s">
        <v>1236</v>
      </c>
      <c r="O1191" s="3">
        <v>45243</v>
      </c>
      <c r="P1191" s="3">
        <v>45250</v>
      </c>
      <c r="Q1191">
        <v>2023</v>
      </c>
      <c r="R1191">
        <v>9</v>
      </c>
      <c r="S1191">
        <f t="shared" si="36"/>
        <v>7</v>
      </c>
    </row>
    <row r="1192" spans="3:19" x14ac:dyDescent="0.25">
      <c r="C1192" s="1">
        <f t="shared" si="37"/>
        <v>1190</v>
      </c>
      <c r="D1192" t="s">
        <v>1199</v>
      </c>
      <c r="E1192" t="s">
        <v>1202</v>
      </c>
      <c r="F1192" t="s">
        <v>1207</v>
      </c>
      <c r="G1192">
        <v>231.96</v>
      </c>
      <c r="H1192">
        <v>4</v>
      </c>
      <c r="I1192">
        <v>0.2</v>
      </c>
      <c r="J1192">
        <v>27.06</v>
      </c>
      <c r="K1192" t="s">
        <v>1216</v>
      </c>
      <c r="L1192" t="s">
        <v>1218</v>
      </c>
      <c r="M1192" t="s">
        <v>1223</v>
      </c>
      <c r="N1192" t="s">
        <v>1234</v>
      </c>
      <c r="O1192" s="3">
        <v>44568</v>
      </c>
      <c r="P1192" s="3">
        <v>44569</v>
      </c>
      <c r="Q1192">
        <v>2022</v>
      </c>
      <c r="R1192">
        <v>3</v>
      </c>
      <c r="S1192">
        <f t="shared" si="36"/>
        <v>1</v>
      </c>
    </row>
    <row r="1193" spans="3:19" x14ac:dyDescent="0.25">
      <c r="C1193" s="1">
        <f t="shared" si="37"/>
        <v>1191</v>
      </c>
      <c r="D1193" t="s">
        <v>1200</v>
      </c>
      <c r="E1193" t="s">
        <v>1203</v>
      </c>
      <c r="F1193" t="s">
        <v>1205</v>
      </c>
      <c r="G1193">
        <v>361.03</v>
      </c>
      <c r="H1193">
        <v>3</v>
      </c>
      <c r="I1193">
        <v>0.1</v>
      </c>
      <c r="J1193">
        <v>35.06</v>
      </c>
      <c r="K1193" t="s">
        <v>1215</v>
      </c>
      <c r="L1193" t="s">
        <v>1220</v>
      </c>
      <c r="M1193" t="s">
        <v>1231</v>
      </c>
      <c r="N1193" t="s">
        <v>1236</v>
      </c>
      <c r="O1193" s="3">
        <v>45522</v>
      </c>
      <c r="P1193" s="3">
        <v>45530</v>
      </c>
      <c r="Q1193">
        <v>2024</v>
      </c>
      <c r="R1193">
        <v>3</v>
      </c>
      <c r="S1193">
        <f t="shared" si="36"/>
        <v>8</v>
      </c>
    </row>
  </sheetData>
  <mergeCells count="1">
    <mergeCell ref="A1:A1048576"/>
  </mergeCells>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C94D8-4468-4CBD-829B-7B34DC48B1C4}">
  <dimension ref="A1:AM107"/>
  <sheetViews>
    <sheetView zoomScale="76" zoomScaleNormal="85" workbookViewId="0"/>
  </sheetViews>
  <sheetFormatPr defaultRowHeight="15" x14ac:dyDescent="0.25"/>
  <cols>
    <col min="1" max="1" width="13.42578125" bestFit="1" customWidth="1"/>
    <col min="2" max="2" width="7.42578125" bestFit="1" customWidth="1"/>
    <col min="3" max="3" width="13.85546875" bestFit="1" customWidth="1"/>
    <col min="4" max="4" width="12.5703125" bestFit="1" customWidth="1"/>
    <col min="5" max="5" width="12.140625" bestFit="1" customWidth="1"/>
    <col min="6" max="6" width="12.5703125" bestFit="1" customWidth="1"/>
    <col min="7" max="7" width="13.140625" bestFit="1" customWidth="1"/>
    <col min="8" max="8" width="16.85546875" bestFit="1" customWidth="1"/>
    <col min="9" max="9" width="12.140625" bestFit="1" customWidth="1"/>
    <col min="11" max="11" width="12" style="1" bestFit="1" customWidth="1"/>
    <col min="12" max="12" width="10.7109375" style="1" bestFit="1" customWidth="1"/>
    <col min="13" max="13" width="11.85546875" bestFit="1" customWidth="1"/>
    <col min="14" max="14" width="17.28515625" bestFit="1" customWidth="1"/>
    <col min="15" max="15" width="12.140625" bestFit="1" customWidth="1"/>
    <col min="19" max="19" width="14.5703125" bestFit="1" customWidth="1"/>
    <col min="20" max="20" width="12.140625" bestFit="1" customWidth="1"/>
    <col min="21" max="21" width="12.5703125" bestFit="1" customWidth="1"/>
    <col min="22" max="22" width="13.85546875" bestFit="1" customWidth="1"/>
    <col min="23" max="23" width="14.28515625" bestFit="1" customWidth="1"/>
    <col min="24" max="24" width="12.140625" bestFit="1" customWidth="1"/>
    <col min="25" max="25" width="10" bestFit="1" customWidth="1"/>
    <col min="27" max="27" width="13.42578125" bestFit="1" customWidth="1"/>
    <col min="28" max="28" width="14.85546875" bestFit="1" customWidth="1"/>
    <col min="29" max="30" width="15.42578125" bestFit="1" customWidth="1"/>
    <col min="32" max="32" width="22.7109375" bestFit="1" customWidth="1"/>
    <col min="33" max="33" width="13.140625" bestFit="1" customWidth="1"/>
    <col min="34" max="34" width="12.5703125" bestFit="1" customWidth="1"/>
    <col min="35" max="35" width="11.5703125" bestFit="1" customWidth="1"/>
  </cols>
  <sheetData>
    <row r="1" spans="1:39" ht="15.75" thickBot="1" x14ac:dyDescent="0.3">
      <c r="AA1" s="28" t="s">
        <v>1256</v>
      </c>
      <c r="AB1" s="66" t="s">
        <v>1265</v>
      </c>
      <c r="AC1" s="59" t="s">
        <v>1266</v>
      </c>
      <c r="AD1" s="8"/>
      <c r="AE1" s="8"/>
      <c r="AF1" s="8"/>
      <c r="AG1" s="8"/>
      <c r="AH1" s="8"/>
      <c r="AI1" s="8"/>
      <c r="AJ1" s="8"/>
      <c r="AK1" s="8"/>
      <c r="AL1" s="8"/>
      <c r="AM1" s="9"/>
    </row>
    <row r="2" spans="1:39" ht="15.75" thickBot="1" x14ac:dyDescent="0.3">
      <c r="A2" s="17"/>
      <c r="B2" s="8"/>
      <c r="C2" s="8"/>
      <c r="D2" s="8"/>
      <c r="E2" s="8"/>
      <c r="F2" s="8"/>
      <c r="G2" s="8"/>
      <c r="H2" s="9"/>
      <c r="K2" s="6"/>
      <c r="L2" s="7"/>
      <c r="M2" s="8"/>
      <c r="N2" s="8"/>
      <c r="O2" s="8"/>
      <c r="P2" s="8"/>
      <c r="Q2" s="9"/>
      <c r="S2" s="17"/>
      <c r="T2" s="8"/>
      <c r="U2" s="8"/>
      <c r="V2" s="8"/>
      <c r="W2" s="8"/>
      <c r="X2" s="8"/>
      <c r="Y2" s="9"/>
      <c r="AA2" s="33" t="s">
        <v>1240</v>
      </c>
      <c r="AB2" s="73"/>
      <c r="AC2" s="74"/>
      <c r="AM2" s="10"/>
    </row>
    <row r="3" spans="1:39" ht="19.5" thickBot="1" x14ac:dyDescent="0.35">
      <c r="A3" s="28" t="s">
        <v>1256</v>
      </c>
      <c r="B3" s="32" t="s">
        <v>1257</v>
      </c>
      <c r="H3" s="10"/>
      <c r="K3" s="43" t="s">
        <v>1260</v>
      </c>
      <c r="L3" s="48" t="s">
        <v>1257</v>
      </c>
      <c r="M3" s="49" t="s">
        <v>1259</v>
      </c>
      <c r="O3" s="21" t="s">
        <v>1261</v>
      </c>
      <c r="P3" s="22" t="s">
        <v>1262</v>
      </c>
      <c r="Q3" s="10"/>
      <c r="S3" s="28" t="s">
        <v>1267</v>
      </c>
      <c r="T3" s="66" t="s">
        <v>1243</v>
      </c>
      <c r="U3" s="59" t="s">
        <v>1258</v>
      </c>
      <c r="W3" s="17" t="s">
        <v>1268</v>
      </c>
      <c r="X3" s="8" t="s">
        <v>1269</v>
      </c>
      <c r="Y3" s="9" t="s">
        <v>1235</v>
      </c>
      <c r="AA3" s="50" t="s">
        <v>1244</v>
      </c>
      <c r="AB3" s="76">
        <v>1019.4599999999999</v>
      </c>
      <c r="AC3" s="71">
        <v>0</v>
      </c>
      <c r="AF3" s="53"/>
      <c r="AM3" s="10"/>
    </row>
    <row r="4" spans="1:39" ht="15.75" thickBot="1" x14ac:dyDescent="0.3">
      <c r="A4" s="33" t="s">
        <v>1240</v>
      </c>
      <c r="B4" s="25"/>
      <c r="H4" s="10"/>
      <c r="K4" s="44" t="s">
        <v>1215</v>
      </c>
      <c r="L4" s="39">
        <v>105714.36000000004</v>
      </c>
      <c r="M4" s="40">
        <v>10660.210000000001</v>
      </c>
      <c r="O4" s="12">
        <f>IFERROR(GETPIVOTDATA("Sales ",$K$3),"")</f>
        <v>301398.30000000005</v>
      </c>
      <c r="P4" s="12">
        <f>IFERROR(GETPIVOTDATA("Profits",$K$3),"")</f>
        <v>31982.299999999996</v>
      </c>
      <c r="Q4" s="10"/>
      <c r="S4" s="29" t="s">
        <v>1235</v>
      </c>
      <c r="T4" s="67">
        <v>89245.35000000002</v>
      </c>
      <c r="U4" s="63">
        <v>10754.879999999997</v>
      </c>
      <c r="V4" s="54"/>
      <c r="W4" s="55">
        <f>IFERROR(GETPIVOTDATA("Sum of Sales",$S$3,"Categories","Technology"),"")</f>
        <v>107033.03000000001</v>
      </c>
      <c r="X4" s="56">
        <f>IFERROR(GETPIVOTDATA("Sum of Sales",$S$3,"Categories","Office Supplies"),"")</f>
        <v>105119.91999999997</v>
      </c>
      <c r="Y4" s="57">
        <f>IFERROR(GETPIVOTDATA("Sum of Sales",$S$3,"Categories","Furniture"),"")</f>
        <v>89245.35000000002</v>
      </c>
      <c r="AA4" s="51" t="s">
        <v>1245</v>
      </c>
      <c r="AB4" s="76">
        <v>832.59000000000026</v>
      </c>
      <c r="AC4" s="71">
        <v>0</v>
      </c>
      <c r="AM4" s="10"/>
    </row>
    <row r="5" spans="1:39" x14ac:dyDescent="0.25">
      <c r="A5" s="50" t="s">
        <v>1244</v>
      </c>
      <c r="B5" s="26">
        <v>8960.220000000003</v>
      </c>
      <c r="H5" s="10"/>
      <c r="K5" s="45" t="s">
        <v>1216</v>
      </c>
      <c r="L5" s="41">
        <v>98430.199999999939</v>
      </c>
      <c r="M5" s="37">
        <v>9348.42</v>
      </c>
      <c r="Q5" s="10"/>
      <c r="S5" s="30" t="s">
        <v>1234</v>
      </c>
      <c r="T5" s="68">
        <v>105119.91999999997</v>
      </c>
      <c r="U5" s="60">
        <v>10576.620000000003</v>
      </c>
      <c r="V5" s="54"/>
      <c r="W5" s="23"/>
      <c r="Y5" s="10"/>
      <c r="AA5" s="51" t="s">
        <v>1246</v>
      </c>
      <c r="AB5" s="76">
        <v>769.85</v>
      </c>
      <c r="AC5" s="71">
        <v>0</v>
      </c>
      <c r="AM5" s="10"/>
    </row>
    <row r="6" spans="1:39" ht="15.75" thickBot="1" x14ac:dyDescent="0.3">
      <c r="A6" s="51" t="s">
        <v>1245</v>
      </c>
      <c r="B6" s="26">
        <v>6755.0999999999985</v>
      </c>
      <c r="H6" s="10"/>
      <c r="K6" s="46" t="s">
        <v>1217</v>
      </c>
      <c r="L6" s="41">
        <v>97253.74000000002</v>
      </c>
      <c r="M6" s="37">
        <v>11973.669999999995</v>
      </c>
      <c r="Q6" s="10"/>
      <c r="S6" s="31" t="s">
        <v>1236</v>
      </c>
      <c r="T6" s="68">
        <v>107033.03000000001</v>
      </c>
      <c r="U6" s="60">
        <v>10650.799999999997</v>
      </c>
      <c r="V6" s="54"/>
      <c r="W6" s="23"/>
      <c r="Y6" s="10"/>
      <c r="AA6" s="51" t="s">
        <v>1247</v>
      </c>
      <c r="AB6" s="76">
        <v>1401.18</v>
      </c>
      <c r="AC6" s="71">
        <v>0</v>
      </c>
      <c r="AM6" s="10"/>
    </row>
    <row r="7" spans="1:39" ht="15.75" thickBot="1" x14ac:dyDescent="0.3">
      <c r="A7" s="51" t="s">
        <v>1246</v>
      </c>
      <c r="B7" s="26">
        <v>10437.629999999999</v>
      </c>
      <c r="H7" s="10"/>
      <c r="K7" s="47" t="s">
        <v>1239</v>
      </c>
      <c r="L7" s="42">
        <v>301398.30000000005</v>
      </c>
      <c r="M7" s="38">
        <v>31982.299999999996</v>
      </c>
      <c r="Q7" s="10"/>
      <c r="S7" s="33" t="s">
        <v>1239</v>
      </c>
      <c r="T7" s="69">
        <v>301398.3</v>
      </c>
      <c r="U7" s="61">
        <v>31982.299999999996</v>
      </c>
      <c r="V7" s="54"/>
      <c r="W7" s="24"/>
      <c r="X7" s="15"/>
      <c r="Y7" s="16"/>
      <c r="AA7" s="51" t="s">
        <v>1248</v>
      </c>
      <c r="AB7" s="76">
        <v>1305.8800000000001</v>
      </c>
      <c r="AC7" s="71">
        <v>0</v>
      </c>
      <c r="AM7" s="10"/>
    </row>
    <row r="8" spans="1:39" x14ac:dyDescent="0.25">
      <c r="A8" s="51" t="s">
        <v>1247</v>
      </c>
      <c r="B8" s="26">
        <v>10463.530000000002</v>
      </c>
      <c r="H8" s="10"/>
      <c r="K8" s="11"/>
      <c r="Q8" s="10"/>
      <c r="S8" s="23"/>
      <c r="Y8" s="10"/>
      <c r="AA8" s="51" t="s">
        <v>1249</v>
      </c>
      <c r="AB8" s="76">
        <v>1104.7499999999998</v>
      </c>
      <c r="AC8" s="71">
        <v>0</v>
      </c>
      <c r="AM8" s="10"/>
    </row>
    <row r="9" spans="1:39" x14ac:dyDescent="0.25">
      <c r="A9" s="51" t="s">
        <v>1248</v>
      </c>
      <c r="B9" s="26">
        <v>9592.98</v>
      </c>
      <c r="H9" s="10"/>
      <c r="K9" s="11"/>
      <c r="Q9" s="10"/>
      <c r="S9" s="23"/>
      <c r="Y9" s="10"/>
      <c r="AA9" s="51" t="s">
        <v>1250</v>
      </c>
      <c r="AB9" s="76">
        <v>752.71999999999991</v>
      </c>
      <c r="AC9" s="71">
        <v>0</v>
      </c>
      <c r="AM9" s="10"/>
    </row>
    <row r="10" spans="1:39" x14ac:dyDescent="0.25">
      <c r="A10" s="51" t="s">
        <v>1249</v>
      </c>
      <c r="B10" s="26">
        <v>9199.08</v>
      </c>
      <c r="H10" s="10"/>
      <c r="K10" s="11"/>
      <c r="Q10" s="10"/>
      <c r="S10" s="23"/>
      <c r="Y10" s="10"/>
      <c r="AA10" s="51" t="s">
        <v>1251</v>
      </c>
      <c r="AB10" s="76">
        <v>1075.49</v>
      </c>
      <c r="AC10" s="71">
        <v>0</v>
      </c>
      <c r="AM10" s="10"/>
    </row>
    <row r="11" spans="1:39" x14ac:dyDescent="0.25">
      <c r="A11" s="51" t="s">
        <v>1250</v>
      </c>
      <c r="B11" s="26">
        <v>5592.42</v>
      </c>
      <c r="H11" s="10"/>
      <c r="K11" s="11"/>
      <c r="Q11" s="10"/>
      <c r="S11" s="23"/>
      <c r="Y11" s="10"/>
      <c r="AA11" s="51" t="s">
        <v>1252</v>
      </c>
      <c r="AB11" s="76">
        <v>1139.9899999999998</v>
      </c>
      <c r="AC11" s="71">
        <v>0</v>
      </c>
      <c r="AM11" s="10"/>
    </row>
    <row r="12" spans="1:39" x14ac:dyDescent="0.25">
      <c r="A12" s="51" t="s">
        <v>1251</v>
      </c>
      <c r="B12" s="26">
        <v>8787.4199999999983</v>
      </c>
      <c r="H12" s="10"/>
      <c r="K12" s="11"/>
      <c r="Q12" s="10"/>
      <c r="S12" s="23"/>
      <c r="Y12" s="10"/>
      <c r="AA12" s="51" t="s">
        <v>1253</v>
      </c>
      <c r="AB12" s="76">
        <v>531.78</v>
      </c>
      <c r="AC12" s="71">
        <v>0</v>
      </c>
      <c r="AM12" s="10"/>
    </row>
    <row r="13" spans="1:39" x14ac:dyDescent="0.25">
      <c r="A13" s="51" t="s">
        <v>1252</v>
      </c>
      <c r="B13" s="26">
        <v>8232.34</v>
      </c>
      <c r="H13" s="10"/>
      <c r="K13" s="11"/>
      <c r="Q13" s="10"/>
      <c r="S13" s="23"/>
      <c r="Y13" s="10"/>
      <c r="AA13" s="51" t="s">
        <v>1254</v>
      </c>
      <c r="AB13" s="76">
        <v>766.8</v>
      </c>
      <c r="AC13" s="71">
        <v>0</v>
      </c>
      <c r="AM13" s="10"/>
    </row>
    <row r="14" spans="1:39" ht="15.75" thickBot="1" x14ac:dyDescent="0.3">
      <c r="A14" s="51" t="s">
        <v>1253</v>
      </c>
      <c r="B14" s="26">
        <v>8046.7599999999993</v>
      </c>
      <c r="H14" s="10"/>
      <c r="K14" s="11"/>
      <c r="Q14" s="10"/>
      <c r="S14" s="23"/>
      <c r="Y14" s="10"/>
      <c r="AA14" s="52" t="s">
        <v>1255</v>
      </c>
      <c r="AB14" s="76">
        <v>1126.3899999999999</v>
      </c>
      <c r="AC14" s="71">
        <v>0</v>
      </c>
      <c r="AM14" s="10"/>
    </row>
    <row r="15" spans="1:39" ht="15.75" thickBot="1" x14ac:dyDescent="0.3">
      <c r="A15" s="51" t="s">
        <v>1254</v>
      </c>
      <c r="B15" s="26">
        <v>6141.55</v>
      </c>
      <c r="H15" s="10"/>
      <c r="K15" s="11"/>
      <c r="Q15" s="10"/>
      <c r="S15" s="23"/>
      <c r="Y15" s="10"/>
      <c r="AA15" s="33" t="s">
        <v>1241</v>
      </c>
      <c r="AB15" s="76"/>
      <c r="AC15" s="71"/>
      <c r="AM15" s="10"/>
    </row>
    <row r="16" spans="1:39" ht="15.75" thickBot="1" x14ac:dyDescent="0.3">
      <c r="A16" s="52" t="s">
        <v>1255</v>
      </c>
      <c r="B16" s="26">
        <v>7969.6799999999985</v>
      </c>
      <c r="H16" s="10"/>
      <c r="K16" s="11"/>
      <c r="Q16" s="10"/>
      <c r="S16" s="23"/>
      <c r="Y16" s="10"/>
      <c r="AA16" s="50" t="s">
        <v>1244</v>
      </c>
      <c r="AB16" s="76">
        <v>1123.17</v>
      </c>
      <c r="AC16" s="71">
        <v>0</v>
      </c>
      <c r="AM16" s="10"/>
    </row>
    <row r="17" spans="1:39" ht="15.75" thickBot="1" x14ac:dyDescent="0.3">
      <c r="A17" s="33" t="s">
        <v>1241</v>
      </c>
      <c r="B17" s="26"/>
      <c r="H17" s="10"/>
      <c r="K17" s="11"/>
      <c r="Q17" s="10"/>
      <c r="S17" s="23"/>
      <c r="Y17" s="10"/>
      <c r="AA17" s="51" t="s">
        <v>1245</v>
      </c>
      <c r="AB17" s="76">
        <v>137.08999999999997</v>
      </c>
      <c r="AC17" s="71">
        <v>0</v>
      </c>
      <c r="AM17" s="10"/>
    </row>
    <row r="18" spans="1:39" x14ac:dyDescent="0.25">
      <c r="A18" s="50" t="s">
        <v>1244</v>
      </c>
      <c r="B18" s="26">
        <v>7886.1699999999992</v>
      </c>
      <c r="H18" s="10"/>
      <c r="K18" s="11"/>
      <c r="Q18" s="10"/>
      <c r="S18" s="23"/>
      <c r="Y18" s="10"/>
      <c r="AA18" s="51" t="s">
        <v>1246</v>
      </c>
      <c r="AB18" s="76">
        <v>958.65000000000032</v>
      </c>
      <c r="AC18" s="71">
        <v>0</v>
      </c>
      <c r="AM18" s="10"/>
    </row>
    <row r="19" spans="1:39" x14ac:dyDescent="0.25">
      <c r="A19" s="51" t="s">
        <v>1245</v>
      </c>
      <c r="B19" s="26">
        <v>8883.39</v>
      </c>
      <c r="H19" s="10"/>
      <c r="K19" s="11"/>
      <c r="Q19" s="10"/>
      <c r="S19" s="23"/>
      <c r="Y19" s="10"/>
      <c r="AA19" s="51" t="s">
        <v>1247</v>
      </c>
      <c r="AB19" s="76">
        <v>686.34000000000015</v>
      </c>
      <c r="AC19" s="71">
        <v>0</v>
      </c>
      <c r="AM19" s="10"/>
    </row>
    <row r="20" spans="1:39" x14ac:dyDescent="0.25">
      <c r="A20" s="51" t="s">
        <v>1246</v>
      </c>
      <c r="B20" s="26">
        <v>8339</v>
      </c>
      <c r="H20" s="10"/>
      <c r="K20" s="11"/>
      <c r="Q20" s="10"/>
      <c r="S20" s="23"/>
      <c r="Y20" s="10"/>
      <c r="AA20" s="51" t="s">
        <v>1248</v>
      </c>
      <c r="AB20" s="76">
        <v>812.59000000000015</v>
      </c>
      <c r="AC20" s="71">
        <v>0</v>
      </c>
      <c r="AM20" s="10"/>
    </row>
    <row r="21" spans="1:39" ht="15.75" thickBot="1" x14ac:dyDescent="0.3">
      <c r="A21" s="51" t="s">
        <v>1247</v>
      </c>
      <c r="B21" s="26">
        <v>9973.239999999998</v>
      </c>
      <c r="H21" s="10"/>
      <c r="K21" s="11"/>
      <c r="Q21" s="10"/>
      <c r="S21" s="24"/>
      <c r="T21" s="15"/>
      <c r="U21" s="15"/>
      <c r="V21" s="15"/>
      <c r="W21" s="15"/>
      <c r="X21" s="15"/>
      <c r="Y21" s="16"/>
      <c r="AA21" s="51" t="s">
        <v>1249</v>
      </c>
      <c r="AB21" s="76">
        <v>1111.1899999999998</v>
      </c>
      <c r="AC21" s="71">
        <v>0</v>
      </c>
      <c r="AM21" s="10"/>
    </row>
    <row r="22" spans="1:39" x14ac:dyDescent="0.25">
      <c r="A22" s="51" t="s">
        <v>1248</v>
      </c>
      <c r="B22" s="26">
        <v>9853.8800000000028</v>
      </c>
      <c r="D22" s="5"/>
      <c r="E22" s="5"/>
      <c r="F22" s="5"/>
      <c r="G22" s="5"/>
      <c r="H22" s="10"/>
      <c r="K22" s="11"/>
      <c r="Q22" s="10"/>
      <c r="AA22" s="51" t="s">
        <v>1250</v>
      </c>
      <c r="AB22" s="76">
        <v>771.3</v>
      </c>
      <c r="AC22" s="71">
        <v>0</v>
      </c>
      <c r="AM22" s="10"/>
    </row>
    <row r="23" spans="1:39" ht="15.75" thickBot="1" x14ac:dyDescent="0.3">
      <c r="A23" s="51" t="s">
        <v>1249</v>
      </c>
      <c r="B23" s="26">
        <v>7628.4299999999994</v>
      </c>
      <c r="D23" s="5"/>
      <c r="E23" s="5"/>
      <c r="F23" s="5"/>
      <c r="G23" s="5"/>
      <c r="H23" s="10"/>
      <c r="K23" s="13"/>
      <c r="L23" s="14"/>
      <c r="M23" s="15"/>
      <c r="N23" s="15"/>
      <c r="O23" s="15"/>
      <c r="P23" s="15"/>
      <c r="Q23" s="16"/>
      <c r="AA23" s="51" t="s">
        <v>1251</v>
      </c>
      <c r="AB23" s="76">
        <v>0</v>
      </c>
      <c r="AC23" s="71">
        <v>-796.51999999999964</v>
      </c>
      <c r="AM23" s="10"/>
    </row>
    <row r="24" spans="1:39" ht="15.75" thickBot="1" x14ac:dyDescent="0.3">
      <c r="A24" s="51" t="s">
        <v>1250</v>
      </c>
      <c r="B24" s="26">
        <v>5612.4300000000012</v>
      </c>
      <c r="D24" s="5"/>
      <c r="E24" s="5"/>
      <c r="F24" s="5"/>
      <c r="G24" s="5"/>
      <c r="H24" s="10"/>
      <c r="AA24" s="51" t="s">
        <v>1252</v>
      </c>
      <c r="AB24" s="76">
        <v>1107.4700000000003</v>
      </c>
      <c r="AC24" s="71">
        <v>0</v>
      </c>
      <c r="AM24" s="10"/>
    </row>
    <row r="25" spans="1:39" ht="15.75" thickBot="1" x14ac:dyDescent="0.3">
      <c r="A25" s="51" t="s">
        <v>1251</v>
      </c>
      <c r="B25" s="26">
        <v>8880.7599999999984</v>
      </c>
      <c r="D25" s="5"/>
      <c r="E25" s="5"/>
      <c r="F25" s="5"/>
      <c r="G25" s="5"/>
      <c r="H25" s="10"/>
      <c r="K25" s="6"/>
      <c r="L25" s="7"/>
      <c r="M25" s="8"/>
      <c r="N25" s="8"/>
      <c r="O25" s="8"/>
      <c r="P25" s="8"/>
      <c r="Q25" s="8"/>
      <c r="R25" s="8"/>
      <c r="S25" s="8"/>
      <c r="T25" s="8"/>
      <c r="U25" s="8"/>
      <c r="V25" s="8"/>
      <c r="W25" s="8"/>
      <c r="X25" s="8"/>
      <c r="Y25" s="9"/>
      <c r="AA25" s="51" t="s">
        <v>1253</v>
      </c>
      <c r="AB25" s="76">
        <v>1039.0300000000002</v>
      </c>
      <c r="AC25" s="71">
        <v>0</v>
      </c>
      <c r="AM25" s="10"/>
    </row>
    <row r="26" spans="1:39" ht="19.5" thickBot="1" x14ac:dyDescent="0.3">
      <c r="A26" s="51" t="s">
        <v>1252</v>
      </c>
      <c r="B26" s="26">
        <v>7293.3699999999981</v>
      </c>
      <c r="D26" s="5"/>
      <c r="E26" s="5"/>
      <c r="F26" s="5"/>
      <c r="G26" s="5"/>
      <c r="H26" s="10"/>
      <c r="K26" s="28" t="s">
        <v>1263</v>
      </c>
      <c r="L26" s="32" t="s">
        <v>1264</v>
      </c>
      <c r="N26" s="19" t="str">
        <f>K26</f>
        <v>States</v>
      </c>
      <c r="O26" s="20" t="str">
        <f>L26</f>
        <v>sale</v>
      </c>
      <c r="Y26" s="10"/>
      <c r="AA26" s="51" t="s">
        <v>1254</v>
      </c>
      <c r="AB26" s="76">
        <v>1196.5800000000002</v>
      </c>
      <c r="AC26" s="71">
        <v>0</v>
      </c>
      <c r="AM26" s="10"/>
    </row>
    <row r="27" spans="1:39" ht="15.75" thickBot="1" x14ac:dyDescent="0.3">
      <c r="A27" s="51" t="s">
        <v>1253</v>
      </c>
      <c r="B27" s="26">
        <v>7166.62</v>
      </c>
      <c r="D27" s="5"/>
      <c r="E27" s="5"/>
      <c r="F27" s="5"/>
      <c r="G27" s="5"/>
      <c r="H27" s="10"/>
      <c r="K27" s="29" t="s">
        <v>1206</v>
      </c>
      <c r="L27" s="34">
        <v>34158.139999999992</v>
      </c>
      <c r="N27" t="str">
        <f t="shared" ref="N27:N36" si="0">K27</f>
        <v>Arizona</v>
      </c>
      <c r="O27" s="18">
        <f t="shared" ref="O27:O36" si="1">L27</f>
        <v>34158.139999999992</v>
      </c>
      <c r="Y27" s="10"/>
      <c r="AA27" s="52" t="s">
        <v>1255</v>
      </c>
      <c r="AB27" s="76">
        <v>969.82999999999993</v>
      </c>
      <c r="AC27" s="71">
        <v>0</v>
      </c>
      <c r="AM27" s="10"/>
    </row>
    <row r="28" spans="1:39" ht="15.75" thickBot="1" x14ac:dyDescent="0.3">
      <c r="A28" s="51" t="s">
        <v>1254</v>
      </c>
      <c r="B28" s="26">
        <v>9753.02</v>
      </c>
      <c r="D28" s="5"/>
      <c r="E28" s="5"/>
      <c r="F28" s="5"/>
      <c r="G28" s="5"/>
      <c r="H28" s="10"/>
      <c r="K28" s="30" t="s">
        <v>1214</v>
      </c>
      <c r="L28" s="35">
        <v>31397.82</v>
      </c>
      <c r="N28" t="str">
        <f t="shared" si="0"/>
        <v>California</v>
      </c>
      <c r="O28" s="18">
        <f t="shared" si="1"/>
        <v>31397.82</v>
      </c>
      <c r="Y28" s="10"/>
      <c r="AA28" s="33" t="s">
        <v>1242</v>
      </c>
      <c r="AB28" s="76"/>
      <c r="AC28" s="71"/>
      <c r="AM28" s="10"/>
    </row>
    <row r="29" spans="1:39" ht="15.75" thickBot="1" x14ac:dyDescent="0.3">
      <c r="A29" s="52" t="s">
        <v>1255</v>
      </c>
      <c r="B29" s="26">
        <v>8454.1000000000022</v>
      </c>
      <c r="D29" s="5"/>
      <c r="E29" s="5"/>
      <c r="F29" s="5"/>
      <c r="G29" s="5"/>
      <c r="H29" s="10"/>
      <c r="K29" s="30" t="s">
        <v>1210</v>
      </c>
      <c r="L29" s="35">
        <v>31683.599999999999</v>
      </c>
      <c r="N29" t="str">
        <f t="shared" si="0"/>
        <v>Colorado</v>
      </c>
      <c r="O29" s="18">
        <f t="shared" si="1"/>
        <v>31683.599999999999</v>
      </c>
      <c r="Y29" s="10"/>
      <c r="AA29" s="50" t="s">
        <v>1244</v>
      </c>
      <c r="AB29" s="76">
        <v>60.950000000000102</v>
      </c>
      <c r="AC29" s="71">
        <v>0</v>
      </c>
      <c r="AM29" s="10"/>
    </row>
    <row r="30" spans="1:39" ht="15.75" thickBot="1" x14ac:dyDescent="0.3">
      <c r="A30" s="33" t="s">
        <v>1242</v>
      </c>
      <c r="B30" s="26"/>
      <c r="D30" s="5"/>
      <c r="E30" s="5"/>
      <c r="F30" s="5"/>
      <c r="G30" s="5"/>
      <c r="H30" s="10"/>
      <c r="K30" s="30" t="s">
        <v>1207</v>
      </c>
      <c r="L30" s="35">
        <v>29766</v>
      </c>
      <c r="N30" t="str">
        <f t="shared" si="0"/>
        <v>Florida</v>
      </c>
      <c r="O30" s="18">
        <f t="shared" si="1"/>
        <v>29766</v>
      </c>
      <c r="Y30" s="10"/>
      <c r="AA30" s="51" t="s">
        <v>1245</v>
      </c>
      <c r="AB30" s="76">
        <v>245.72999999999985</v>
      </c>
      <c r="AC30" s="71">
        <v>0</v>
      </c>
      <c r="AM30" s="10"/>
    </row>
    <row r="31" spans="1:39" x14ac:dyDescent="0.25">
      <c r="A31" s="50" t="s">
        <v>1244</v>
      </c>
      <c r="B31" s="26">
        <v>6940.1200000000008</v>
      </c>
      <c r="D31" s="5"/>
      <c r="E31" s="5"/>
      <c r="F31" s="5"/>
      <c r="G31" s="5"/>
      <c r="H31" s="10"/>
      <c r="K31" s="30" t="s">
        <v>1208</v>
      </c>
      <c r="L31" s="35">
        <v>31052.399999999994</v>
      </c>
      <c r="N31" t="str">
        <f t="shared" si="0"/>
        <v>Illinois</v>
      </c>
      <c r="O31" s="18">
        <f t="shared" si="1"/>
        <v>31052.399999999994</v>
      </c>
      <c r="Y31" s="10"/>
      <c r="AA31" s="51" t="s">
        <v>1246</v>
      </c>
      <c r="AB31" s="76">
        <v>1384.3300000000004</v>
      </c>
      <c r="AC31" s="71">
        <v>0</v>
      </c>
      <c r="AM31" s="10"/>
    </row>
    <row r="32" spans="1:39" x14ac:dyDescent="0.25">
      <c r="A32" s="51" t="s">
        <v>1245</v>
      </c>
      <c r="B32" s="26">
        <v>8892.51</v>
      </c>
      <c r="D32" s="5"/>
      <c r="E32" s="5"/>
      <c r="F32" s="5"/>
      <c r="G32" s="5"/>
      <c r="H32" s="10"/>
      <c r="K32" s="30" t="s">
        <v>1212</v>
      </c>
      <c r="L32" s="35">
        <v>32386.150000000005</v>
      </c>
      <c r="N32" t="str">
        <f t="shared" si="0"/>
        <v>Michigan</v>
      </c>
      <c r="O32" s="18">
        <f t="shared" si="1"/>
        <v>32386.150000000005</v>
      </c>
      <c r="Y32" s="10"/>
      <c r="AA32" s="51" t="s">
        <v>1247</v>
      </c>
      <c r="AB32" s="76">
        <v>770.79000000000008</v>
      </c>
      <c r="AC32" s="71">
        <v>0</v>
      </c>
      <c r="AM32" s="10"/>
    </row>
    <row r="33" spans="1:39" x14ac:dyDescent="0.25">
      <c r="A33" s="51" t="s">
        <v>1246</v>
      </c>
      <c r="B33" s="26">
        <v>9710.4299999999985</v>
      </c>
      <c r="D33" s="5"/>
      <c r="E33" s="5"/>
      <c r="F33" s="5"/>
      <c r="G33" s="5"/>
      <c r="H33" s="10"/>
      <c r="K33" s="30" t="s">
        <v>1209</v>
      </c>
      <c r="L33" s="35">
        <v>30108.289999999994</v>
      </c>
      <c r="N33" t="str">
        <f t="shared" si="0"/>
        <v>New York</v>
      </c>
      <c r="O33" s="18">
        <f t="shared" si="1"/>
        <v>30108.289999999994</v>
      </c>
      <c r="Y33" s="10"/>
      <c r="AA33" s="51" t="s">
        <v>1248</v>
      </c>
      <c r="AB33" s="76">
        <v>948.28</v>
      </c>
      <c r="AC33" s="71">
        <v>0</v>
      </c>
      <c r="AM33" s="10"/>
    </row>
    <row r="34" spans="1:39" x14ac:dyDescent="0.25">
      <c r="A34" s="51" t="s">
        <v>1247</v>
      </c>
      <c r="B34" s="26">
        <v>5801.36</v>
      </c>
      <c r="H34" s="10"/>
      <c r="K34" s="30" t="s">
        <v>1211</v>
      </c>
      <c r="L34" s="35">
        <v>27364.22</v>
      </c>
      <c r="N34" t="str">
        <f t="shared" si="0"/>
        <v>Ohio</v>
      </c>
      <c r="O34" s="18">
        <f t="shared" si="1"/>
        <v>27364.22</v>
      </c>
      <c r="Y34" s="10"/>
      <c r="AA34" s="51" t="s">
        <v>1249</v>
      </c>
      <c r="AB34" s="76">
        <v>1283.6400000000001</v>
      </c>
      <c r="AC34" s="71">
        <v>0</v>
      </c>
      <c r="AM34" s="10"/>
    </row>
    <row r="35" spans="1:39" x14ac:dyDescent="0.25">
      <c r="A35" s="51" t="s">
        <v>1248</v>
      </c>
      <c r="B35" s="26">
        <v>11781.979999999996</v>
      </c>
      <c r="H35" s="10"/>
      <c r="K35" s="30" t="s">
        <v>1213</v>
      </c>
      <c r="L35" s="35">
        <v>23874.340000000004</v>
      </c>
      <c r="N35" t="str">
        <f t="shared" si="0"/>
        <v>Texas</v>
      </c>
      <c r="O35" s="18">
        <f t="shared" si="1"/>
        <v>23874.340000000004</v>
      </c>
      <c r="Y35" s="10"/>
      <c r="AA35" s="51" t="s">
        <v>1250</v>
      </c>
      <c r="AB35" s="76">
        <v>1130.2000000000003</v>
      </c>
      <c r="AC35" s="71">
        <v>0</v>
      </c>
      <c r="AM35" s="10"/>
    </row>
    <row r="36" spans="1:39" ht="15.75" thickBot="1" x14ac:dyDescent="0.3">
      <c r="A36" s="51" t="s">
        <v>1249</v>
      </c>
      <c r="B36" s="26">
        <v>9657.5499999999993</v>
      </c>
      <c r="H36" s="10"/>
      <c r="K36" s="31" t="s">
        <v>1205</v>
      </c>
      <c r="L36" s="35">
        <v>29607.340000000004</v>
      </c>
      <c r="N36" t="str">
        <f t="shared" si="0"/>
        <v>Washington</v>
      </c>
      <c r="O36" s="18">
        <f t="shared" si="1"/>
        <v>29607.340000000004</v>
      </c>
      <c r="Y36" s="10"/>
      <c r="AA36" s="51" t="s">
        <v>1251</v>
      </c>
      <c r="AB36" s="76">
        <v>678.6099999999999</v>
      </c>
      <c r="AC36" s="71">
        <v>0</v>
      </c>
      <c r="AM36" s="10"/>
    </row>
    <row r="37" spans="1:39" ht="15.75" thickBot="1" x14ac:dyDescent="0.3">
      <c r="A37" s="51" t="s">
        <v>1250</v>
      </c>
      <c r="B37" s="26">
        <v>8768.0600000000013</v>
      </c>
      <c r="H37" s="10"/>
      <c r="K37" s="33" t="s">
        <v>1239</v>
      </c>
      <c r="L37" s="36">
        <v>301398.3</v>
      </c>
      <c r="Y37" s="10"/>
      <c r="AA37" s="51" t="s">
        <v>1252</v>
      </c>
      <c r="AB37" s="76">
        <v>1012.5899999999998</v>
      </c>
      <c r="AC37" s="71">
        <v>0</v>
      </c>
      <c r="AM37" s="10"/>
    </row>
    <row r="38" spans="1:39" x14ac:dyDescent="0.25">
      <c r="A38" s="51" t="s">
        <v>1251</v>
      </c>
      <c r="B38" s="26">
        <v>5744.99</v>
      </c>
      <c r="H38" s="10"/>
      <c r="K38" s="23"/>
      <c r="L38"/>
      <c r="Y38" s="10"/>
      <c r="AA38" s="51" t="s">
        <v>1253</v>
      </c>
      <c r="AB38" s="76">
        <v>872.00999999999988</v>
      </c>
      <c r="AC38" s="71">
        <v>0</v>
      </c>
      <c r="AM38" s="10"/>
    </row>
    <row r="39" spans="1:39" x14ac:dyDescent="0.25">
      <c r="A39" s="51" t="s">
        <v>1252</v>
      </c>
      <c r="B39" s="26">
        <v>7429.38</v>
      </c>
      <c r="H39" s="10"/>
      <c r="K39" s="23"/>
      <c r="L39"/>
      <c r="Y39" s="10"/>
      <c r="AA39" s="51" t="s">
        <v>1254</v>
      </c>
      <c r="AB39" s="76">
        <v>1375.5099999999998</v>
      </c>
      <c r="AC39" s="71">
        <v>0</v>
      </c>
      <c r="AM39" s="10"/>
    </row>
    <row r="40" spans="1:39" ht="15.75" thickBot="1" x14ac:dyDescent="0.3">
      <c r="A40" s="51" t="s">
        <v>1253</v>
      </c>
      <c r="B40" s="26">
        <v>6761.1999999999989</v>
      </c>
      <c r="H40" s="10"/>
      <c r="K40" s="23"/>
      <c r="L40"/>
      <c r="Y40" s="10"/>
      <c r="AA40" s="52" t="s">
        <v>1255</v>
      </c>
      <c r="AB40" s="75">
        <v>1276.0600000000002</v>
      </c>
      <c r="AC40" s="72">
        <v>0</v>
      </c>
      <c r="AD40" s="15"/>
      <c r="AE40" s="15"/>
      <c r="AF40" s="15"/>
      <c r="AG40" s="15"/>
      <c r="AH40" s="15"/>
      <c r="AI40" s="15"/>
      <c r="AJ40" s="15"/>
      <c r="AK40" s="15"/>
      <c r="AL40" s="15"/>
      <c r="AM40" s="16"/>
    </row>
    <row r="41" spans="1:39" x14ac:dyDescent="0.25">
      <c r="A41" s="51" t="s">
        <v>1254</v>
      </c>
      <c r="B41" s="26">
        <v>10838.849999999999</v>
      </c>
      <c r="H41" s="10"/>
      <c r="K41" s="23"/>
      <c r="L41"/>
      <c r="Y41" s="10"/>
    </row>
    <row r="42" spans="1:39" ht="15.75" thickBot="1" x14ac:dyDescent="0.3">
      <c r="A42" s="52" t="s">
        <v>1255</v>
      </c>
      <c r="B42" s="27">
        <v>9168.75</v>
      </c>
      <c r="C42" s="15"/>
      <c r="D42" s="15"/>
      <c r="E42" s="15"/>
      <c r="F42" s="15"/>
      <c r="G42" s="15"/>
      <c r="H42" s="16"/>
      <c r="K42" s="23"/>
      <c r="L42"/>
      <c r="Y42" s="10"/>
    </row>
    <row r="43" spans="1:39" x14ac:dyDescent="0.25">
      <c r="K43" s="23"/>
      <c r="L43"/>
      <c r="Y43" s="10"/>
    </row>
    <row r="44" spans="1:39" ht="15.75" thickBot="1" x14ac:dyDescent="0.3">
      <c r="K44" s="24"/>
      <c r="L44" s="14"/>
      <c r="M44" s="15"/>
      <c r="N44" s="15"/>
      <c r="O44" s="15"/>
      <c r="P44" s="15"/>
      <c r="Q44" s="15"/>
      <c r="R44" s="15"/>
      <c r="S44" s="15"/>
      <c r="T44" s="15"/>
      <c r="U44" s="15"/>
      <c r="V44" s="15"/>
      <c r="W44" s="15"/>
      <c r="X44" s="15"/>
      <c r="Y44" s="16"/>
    </row>
    <row r="45" spans="1:39" x14ac:dyDescent="0.25">
      <c r="K45"/>
    </row>
    <row r="46" spans="1:39" ht="15.75" thickBot="1" x14ac:dyDescent="0.3">
      <c r="K46"/>
    </row>
    <row r="47" spans="1:39" ht="15.75" thickBot="1" x14ac:dyDescent="0.3">
      <c r="C47" s="58" t="s">
        <v>1270</v>
      </c>
      <c r="D47" s="59" t="s">
        <v>1235</v>
      </c>
      <c r="E47" s="8"/>
      <c r="F47" s="8"/>
      <c r="G47" s="8"/>
      <c r="H47" s="8"/>
      <c r="I47" s="8"/>
      <c r="J47" s="8"/>
      <c r="K47" s="7"/>
      <c r="L47" s="7"/>
      <c r="M47" s="58" t="s">
        <v>1270</v>
      </c>
      <c r="N47" s="59" t="s">
        <v>1234</v>
      </c>
      <c r="O47" s="8"/>
      <c r="P47" s="8"/>
      <c r="Q47" s="8"/>
      <c r="R47" s="8"/>
      <c r="S47" s="8"/>
      <c r="T47" s="8"/>
      <c r="U47" s="8"/>
      <c r="V47" s="58" t="s">
        <v>1270</v>
      </c>
      <c r="W47" s="59" t="s">
        <v>1236</v>
      </c>
      <c r="X47" s="8"/>
      <c r="Y47" s="8"/>
      <c r="Z47" s="8"/>
      <c r="AA47" s="8"/>
      <c r="AB47" s="8"/>
      <c r="AC47" s="9"/>
    </row>
    <row r="48" spans="1:39" ht="15.75" thickBot="1" x14ac:dyDescent="0.3">
      <c r="C48" s="23"/>
      <c r="AC48" s="10"/>
    </row>
    <row r="49" spans="3:29" ht="15.75" thickBot="1" x14ac:dyDescent="0.3">
      <c r="C49" s="28" t="s">
        <v>1238</v>
      </c>
      <c r="D49" s="66" t="s">
        <v>1258</v>
      </c>
      <c r="E49" s="59" t="s">
        <v>1243</v>
      </c>
      <c r="M49" s="28" t="s">
        <v>1238</v>
      </c>
      <c r="N49" s="66" t="s">
        <v>1258</v>
      </c>
      <c r="O49" s="59" t="s">
        <v>1243</v>
      </c>
      <c r="V49" s="28" t="s">
        <v>1238</v>
      </c>
      <c r="W49" s="66" t="s">
        <v>1258</v>
      </c>
      <c r="X49" s="59" t="s">
        <v>1243</v>
      </c>
      <c r="AC49" s="10"/>
    </row>
    <row r="50" spans="3:29" ht="15.75" thickBot="1" x14ac:dyDescent="0.3">
      <c r="C50" s="33" t="s">
        <v>1240</v>
      </c>
      <c r="D50" s="62"/>
      <c r="E50" s="63"/>
      <c r="M50" s="33" t="s">
        <v>1240</v>
      </c>
      <c r="N50" s="62"/>
      <c r="O50" s="63"/>
      <c r="V50" s="33" t="s">
        <v>1240</v>
      </c>
      <c r="W50" s="62"/>
      <c r="X50" s="63"/>
      <c r="AC50" s="10"/>
    </row>
    <row r="51" spans="3:29" x14ac:dyDescent="0.25">
      <c r="C51" s="50" t="s">
        <v>1244</v>
      </c>
      <c r="D51" s="64">
        <v>216.32000000000002</v>
      </c>
      <c r="E51" s="60">
        <v>2318.5699999999997</v>
      </c>
      <c r="M51" s="50" t="s">
        <v>1244</v>
      </c>
      <c r="N51" s="64">
        <v>407.79</v>
      </c>
      <c r="O51" s="60">
        <v>3580.13</v>
      </c>
      <c r="V51" s="50" t="s">
        <v>1244</v>
      </c>
      <c r="W51" s="64">
        <v>395.35</v>
      </c>
      <c r="X51" s="60">
        <v>3061.52</v>
      </c>
      <c r="AC51" s="10"/>
    </row>
    <row r="52" spans="3:29" x14ac:dyDescent="0.25">
      <c r="C52" s="51" t="s">
        <v>1245</v>
      </c>
      <c r="D52" s="64">
        <v>165.64</v>
      </c>
      <c r="E52" s="60">
        <v>1495.5299999999997</v>
      </c>
      <c r="M52" s="51" t="s">
        <v>1245</v>
      </c>
      <c r="N52" s="64">
        <v>368.7700000000001</v>
      </c>
      <c r="O52" s="60">
        <v>2585.7800000000002</v>
      </c>
      <c r="V52" s="51" t="s">
        <v>1245</v>
      </c>
      <c r="W52" s="64">
        <v>298.18</v>
      </c>
      <c r="X52" s="60">
        <v>2673.79</v>
      </c>
      <c r="AC52" s="10"/>
    </row>
    <row r="53" spans="3:29" x14ac:dyDescent="0.25">
      <c r="C53" s="51" t="s">
        <v>1246</v>
      </c>
      <c r="D53" s="64">
        <v>492.99</v>
      </c>
      <c r="E53" s="60">
        <v>4124.87</v>
      </c>
      <c r="M53" s="51" t="s">
        <v>1246</v>
      </c>
      <c r="N53" s="64">
        <v>425.6400000000001</v>
      </c>
      <c r="O53" s="60">
        <v>3328.3700000000003</v>
      </c>
      <c r="V53" s="51" t="s">
        <v>1246</v>
      </c>
      <c r="W53" s="64">
        <v>-148.78000000000011</v>
      </c>
      <c r="X53" s="60">
        <v>2984.39</v>
      </c>
      <c r="AC53" s="10"/>
    </row>
    <row r="54" spans="3:29" x14ac:dyDescent="0.25">
      <c r="C54" s="51" t="s">
        <v>1247</v>
      </c>
      <c r="D54" s="64">
        <v>353.24999999999994</v>
      </c>
      <c r="E54" s="60">
        <v>2840.59</v>
      </c>
      <c r="M54" s="51" t="s">
        <v>1247</v>
      </c>
      <c r="N54" s="64">
        <v>607.74000000000012</v>
      </c>
      <c r="O54" s="60">
        <v>3582.2499999999991</v>
      </c>
      <c r="V54" s="51" t="s">
        <v>1247</v>
      </c>
      <c r="W54" s="64">
        <v>440.18999999999994</v>
      </c>
      <c r="X54" s="60">
        <v>4040.6899999999991</v>
      </c>
      <c r="AC54" s="10"/>
    </row>
    <row r="55" spans="3:29" x14ac:dyDescent="0.25">
      <c r="C55" s="51" t="s">
        <v>1248</v>
      </c>
      <c r="D55" s="64">
        <v>546.6400000000001</v>
      </c>
      <c r="E55" s="60">
        <v>4321.1899999999996</v>
      </c>
      <c r="M55" s="51" t="s">
        <v>1248</v>
      </c>
      <c r="N55" s="64">
        <v>398.95000000000005</v>
      </c>
      <c r="O55" s="60">
        <v>2584.6100000000006</v>
      </c>
      <c r="V55" s="51" t="s">
        <v>1248</v>
      </c>
      <c r="W55" s="64">
        <v>360.29</v>
      </c>
      <c r="X55" s="60">
        <v>2687.1800000000003</v>
      </c>
      <c r="AC55" s="10"/>
    </row>
    <row r="56" spans="3:29" x14ac:dyDescent="0.25">
      <c r="C56" s="51" t="s">
        <v>1249</v>
      </c>
      <c r="D56" s="64">
        <v>286.7</v>
      </c>
      <c r="E56" s="60">
        <v>2653.3300000000004</v>
      </c>
      <c r="M56" s="51" t="s">
        <v>1249</v>
      </c>
      <c r="N56" s="64">
        <v>346.95000000000005</v>
      </c>
      <c r="O56" s="60">
        <v>3377.150000000001</v>
      </c>
      <c r="V56" s="51" t="s">
        <v>1249</v>
      </c>
      <c r="W56" s="64">
        <v>471.1</v>
      </c>
      <c r="X56" s="60">
        <v>3168.6</v>
      </c>
      <c r="AC56" s="10"/>
    </row>
    <row r="57" spans="3:29" x14ac:dyDescent="0.25">
      <c r="C57" s="51" t="s">
        <v>1250</v>
      </c>
      <c r="D57" s="64">
        <v>357.71999999999997</v>
      </c>
      <c r="E57" s="60">
        <v>2441.94</v>
      </c>
      <c r="M57" s="51" t="s">
        <v>1250</v>
      </c>
      <c r="N57" s="64">
        <v>186.22</v>
      </c>
      <c r="O57" s="60">
        <v>1540.8899999999999</v>
      </c>
      <c r="V57" s="51" t="s">
        <v>1250</v>
      </c>
      <c r="W57" s="64">
        <v>208.78000000000003</v>
      </c>
      <c r="X57" s="60">
        <v>1609.59</v>
      </c>
      <c r="AC57" s="10"/>
    </row>
    <row r="58" spans="3:29" x14ac:dyDescent="0.25">
      <c r="C58" s="51" t="s">
        <v>1251</v>
      </c>
      <c r="D58" s="64">
        <v>425.83</v>
      </c>
      <c r="E58" s="60">
        <v>3207.85</v>
      </c>
      <c r="M58" s="51" t="s">
        <v>1251</v>
      </c>
      <c r="N58" s="64">
        <v>286.58000000000004</v>
      </c>
      <c r="O58" s="60">
        <v>2833.47</v>
      </c>
      <c r="V58" s="51" t="s">
        <v>1251</v>
      </c>
      <c r="W58" s="64">
        <v>363.08000000000004</v>
      </c>
      <c r="X58" s="60">
        <v>2746.1</v>
      </c>
      <c r="AC58" s="10"/>
    </row>
    <row r="59" spans="3:29" x14ac:dyDescent="0.25">
      <c r="C59" s="51" t="s">
        <v>1252</v>
      </c>
      <c r="D59" s="64">
        <v>120.36</v>
      </c>
      <c r="E59" s="60">
        <v>1440.9800000000002</v>
      </c>
      <c r="M59" s="51" t="s">
        <v>1252</v>
      </c>
      <c r="N59" s="64">
        <v>467.06999999999994</v>
      </c>
      <c r="O59" s="60">
        <v>3452.26</v>
      </c>
      <c r="V59" s="51" t="s">
        <v>1252</v>
      </c>
      <c r="W59" s="64">
        <v>552.55999999999995</v>
      </c>
      <c r="X59" s="60">
        <v>3339.1</v>
      </c>
      <c r="AC59" s="10"/>
    </row>
    <row r="60" spans="3:29" x14ac:dyDescent="0.25">
      <c r="C60" s="51" t="s">
        <v>1253</v>
      </c>
      <c r="D60" s="64">
        <v>368.9</v>
      </c>
      <c r="E60" s="60">
        <v>2922.31</v>
      </c>
      <c r="M60" s="51" t="s">
        <v>1253</v>
      </c>
      <c r="N60" s="64">
        <v>384.79999999999995</v>
      </c>
      <c r="O60" s="60">
        <v>3257.7299999999996</v>
      </c>
      <c r="V60" s="51" t="s">
        <v>1253</v>
      </c>
      <c r="W60" s="64">
        <v>-221.92000000000007</v>
      </c>
      <c r="X60" s="60">
        <v>1866.72</v>
      </c>
      <c r="AC60" s="10"/>
    </row>
    <row r="61" spans="3:29" x14ac:dyDescent="0.25">
      <c r="C61" s="51" t="s">
        <v>1254</v>
      </c>
      <c r="D61" s="64">
        <v>148.89999999999998</v>
      </c>
      <c r="E61" s="60">
        <v>1292.0299999999997</v>
      </c>
      <c r="M61" s="51" t="s">
        <v>1254</v>
      </c>
      <c r="N61" s="64">
        <v>301.82999999999993</v>
      </c>
      <c r="O61" s="60">
        <v>2145.5700000000002</v>
      </c>
      <c r="V61" s="51" t="s">
        <v>1254</v>
      </c>
      <c r="W61" s="64">
        <v>316.06999999999994</v>
      </c>
      <c r="X61" s="60">
        <v>2703.9500000000003</v>
      </c>
      <c r="AC61" s="10"/>
    </row>
    <row r="62" spans="3:29" ht="15.75" thickBot="1" x14ac:dyDescent="0.3">
      <c r="C62" s="52" t="s">
        <v>1255</v>
      </c>
      <c r="D62" s="64">
        <v>313.48</v>
      </c>
      <c r="E62" s="60">
        <v>2593.9699999999998</v>
      </c>
      <c r="M62" s="52" t="s">
        <v>1255</v>
      </c>
      <c r="N62" s="64">
        <v>502.11000000000007</v>
      </c>
      <c r="O62" s="60">
        <v>3219.37</v>
      </c>
      <c r="V62" s="52" t="s">
        <v>1255</v>
      </c>
      <c r="W62" s="64">
        <v>310.79999999999995</v>
      </c>
      <c r="X62" s="60">
        <v>2156.3399999999997</v>
      </c>
      <c r="AC62" s="10"/>
    </row>
    <row r="63" spans="3:29" ht="15.75" thickBot="1" x14ac:dyDescent="0.3">
      <c r="C63" s="33" t="s">
        <v>1241</v>
      </c>
      <c r="D63" s="64"/>
      <c r="E63" s="60"/>
      <c r="M63" s="33" t="s">
        <v>1241</v>
      </c>
      <c r="N63" s="64"/>
      <c r="O63" s="60"/>
      <c r="V63" s="33" t="s">
        <v>1241</v>
      </c>
      <c r="W63" s="64"/>
      <c r="X63" s="60"/>
      <c r="AC63" s="10"/>
    </row>
    <row r="64" spans="3:29" x14ac:dyDescent="0.25">
      <c r="C64" s="50" t="s">
        <v>1244</v>
      </c>
      <c r="D64" s="64">
        <v>288.39000000000004</v>
      </c>
      <c r="E64" s="60">
        <v>2547.6600000000003</v>
      </c>
      <c r="M64" s="50" t="s">
        <v>1244</v>
      </c>
      <c r="N64" s="64">
        <v>312.19</v>
      </c>
      <c r="O64" s="60">
        <v>2220.38</v>
      </c>
      <c r="V64" s="50" t="s">
        <v>1244</v>
      </c>
      <c r="W64" s="64">
        <v>522.58999999999992</v>
      </c>
      <c r="X64" s="60">
        <v>3118.13</v>
      </c>
      <c r="AC64" s="10"/>
    </row>
    <row r="65" spans="3:29" x14ac:dyDescent="0.25">
      <c r="C65" s="51" t="s">
        <v>1245</v>
      </c>
      <c r="D65" s="64">
        <v>516.62</v>
      </c>
      <c r="E65" s="60">
        <v>3875.65</v>
      </c>
      <c r="M65" s="51" t="s">
        <v>1245</v>
      </c>
      <c r="N65" s="64">
        <v>-592.93999999999994</v>
      </c>
      <c r="O65" s="60">
        <v>3640.21</v>
      </c>
      <c r="V65" s="51" t="s">
        <v>1245</v>
      </c>
      <c r="W65" s="64">
        <v>213.41</v>
      </c>
      <c r="X65" s="60">
        <v>1367.53</v>
      </c>
      <c r="AC65" s="10"/>
    </row>
    <row r="66" spans="3:29" x14ac:dyDescent="0.25">
      <c r="C66" s="51" t="s">
        <v>1246</v>
      </c>
      <c r="D66" s="64">
        <v>308.93000000000006</v>
      </c>
      <c r="E66" s="60">
        <v>2543.1799999999998</v>
      </c>
      <c r="M66" s="51" t="s">
        <v>1246</v>
      </c>
      <c r="N66" s="64">
        <v>374.26</v>
      </c>
      <c r="O66" s="60">
        <v>3464.309999999999</v>
      </c>
      <c r="V66" s="51" t="s">
        <v>1246</v>
      </c>
      <c r="W66" s="64">
        <v>275.45999999999998</v>
      </c>
      <c r="X66" s="60">
        <v>2331.5099999999998</v>
      </c>
      <c r="AC66" s="10"/>
    </row>
    <row r="67" spans="3:29" x14ac:dyDescent="0.25">
      <c r="C67" s="51" t="s">
        <v>1247</v>
      </c>
      <c r="D67" s="64">
        <v>421.57</v>
      </c>
      <c r="E67" s="60">
        <v>3944.2200000000003</v>
      </c>
      <c r="M67" s="51" t="s">
        <v>1247</v>
      </c>
      <c r="N67" s="64">
        <v>296.82</v>
      </c>
      <c r="O67" s="60">
        <v>2527.5300000000002</v>
      </c>
      <c r="V67" s="51" t="s">
        <v>1247</v>
      </c>
      <c r="W67" s="64">
        <v>-32.04999999999999</v>
      </c>
      <c r="X67" s="60">
        <v>3501.4900000000002</v>
      </c>
      <c r="AC67" s="10"/>
    </row>
    <row r="68" spans="3:29" x14ac:dyDescent="0.25">
      <c r="C68" s="51" t="s">
        <v>1248</v>
      </c>
      <c r="D68" s="64">
        <v>423.28</v>
      </c>
      <c r="E68" s="60">
        <v>2860.6400000000003</v>
      </c>
      <c r="M68" s="51" t="s">
        <v>1248</v>
      </c>
      <c r="N68" s="64">
        <v>89.139999999999944</v>
      </c>
      <c r="O68" s="60">
        <v>4843.9599999999991</v>
      </c>
      <c r="V68" s="51" t="s">
        <v>1248</v>
      </c>
      <c r="W68" s="64">
        <v>300.17</v>
      </c>
      <c r="X68" s="60">
        <v>2149.2800000000007</v>
      </c>
      <c r="AC68" s="10"/>
    </row>
    <row r="69" spans="3:29" x14ac:dyDescent="0.25">
      <c r="C69" s="51" t="s">
        <v>1249</v>
      </c>
      <c r="D69" s="64">
        <v>299.14999999999998</v>
      </c>
      <c r="E69" s="60">
        <v>2722.67</v>
      </c>
      <c r="M69" s="51" t="s">
        <v>1249</v>
      </c>
      <c r="N69" s="64">
        <v>635.16999999999996</v>
      </c>
      <c r="O69" s="60">
        <v>3720.9100000000003</v>
      </c>
      <c r="V69" s="51" t="s">
        <v>1249</v>
      </c>
      <c r="W69" s="64">
        <v>176.86999999999998</v>
      </c>
      <c r="X69" s="60">
        <v>1184.8499999999999</v>
      </c>
      <c r="AC69" s="10"/>
    </row>
    <row r="70" spans="3:29" x14ac:dyDescent="0.25">
      <c r="C70" s="51" t="s">
        <v>1250</v>
      </c>
      <c r="D70" s="64">
        <v>49.25</v>
      </c>
      <c r="E70" s="60">
        <v>527.65</v>
      </c>
      <c r="M70" s="51" t="s">
        <v>1250</v>
      </c>
      <c r="N70" s="64">
        <v>446.99</v>
      </c>
      <c r="O70" s="60">
        <v>2560.9400000000005</v>
      </c>
      <c r="V70" s="51" t="s">
        <v>1250</v>
      </c>
      <c r="W70" s="64">
        <v>275.06</v>
      </c>
      <c r="X70" s="60">
        <v>2523.8399999999997</v>
      </c>
      <c r="AC70" s="10"/>
    </row>
    <row r="71" spans="3:29" x14ac:dyDescent="0.25">
      <c r="C71" s="51" t="s">
        <v>1251</v>
      </c>
      <c r="D71" s="64">
        <v>344.13999999999993</v>
      </c>
      <c r="E71" s="60">
        <v>2353.17</v>
      </c>
      <c r="M71" s="51" t="s">
        <v>1251</v>
      </c>
      <c r="N71" s="64">
        <v>539.45000000000005</v>
      </c>
      <c r="O71" s="60">
        <v>3703.5699999999997</v>
      </c>
      <c r="V71" s="51" t="s">
        <v>1251</v>
      </c>
      <c r="W71" s="64">
        <v>-1680.11</v>
      </c>
      <c r="X71" s="60">
        <v>2824.0199999999995</v>
      </c>
      <c r="AC71" s="10"/>
    </row>
    <row r="72" spans="3:29" x14ac:dyDescent="0.25">
      <c r="C72" s="51" t="s">
        <v>1252</v>
      </c>
      <c r="D72" s="64">
        <v>334.42</v>
      </c>
      <c r="E72" s="60">
        <v>2624.14</v>
      </c>
      <c r="M72" s="51" t="s">
        <v>1252</v>
      </c>
      <c r="N72" s="64">
        <v>364.32</v>
      </c>
      <c r="O72" s="60">
        <v>2427.9799999999996</v>
      </c>
      <c r="V72" s="51" t="s">
        <v>1252</v>
      </c>
      <c r="W72" s="64">
        <v>408.73</v>
      </c>
      <c r="X72" s="60">
        <v>2241.25</v>
      </c>
      <c r="AC72" s="10"/>
    </row>
    <row r="73" spans="3:29" x14ac:dyDescent="0.25">
      <c r="C73" s="51" t="s">
        <v>1253</v>
      </c>
      <c r="D73" s="64">
        <v>190.18</v>
      </c>
      <c r="E73" s="60">
        <v>1143.28</v>
      </c>
      <c r="M73" s="51" t="s">
        <v>1253</v>
      </c>
      <c r="N73" s="64">
        <v>299.21999999999997</v>
      </c>
      <c r="O73" s="60">
        <v>1730.56</v>
      </c>
      <c r="V73" s="51" t="s">
        <v>1253</v>
      </c>
      <c r="W73" s="64">
        <v>549.63</v>
      </c>
      <c r="X73" s="60">
        <v>4292.78</v>
      </c>
      <c r="AC73" s="10"/>
    </row>
    <row r="74" spans="3:29" x14ac:dyDescent="0.25">
      <c r="C74" s="51" t="s">
        <v>1254</v>
      </c>
      <c r="D74" s="64">
        <v>384.69999999999993</v>
      </c>
      <c r="E74" s="60">
        <v>2780.3099999999995</v>
      </c>
      <c r="M74" s="51" t="s">
        <v>1254</v>
      </c>
      <c r="N74" s="64">
        <v>215.45999999999998</v>
      </c>
      <c r="O74" s="60">
        <v>2276.5100000000002</v>
      </c>
      <c r="V74" s="51" t="s">
        <v>1254</v>
      </c>
      <c r="W74" s="64">
        <v>596.41999999999996</v>
      </c>
      <c r="X74" s="60">
        <v>4696.1999999999989</v>
      </c>
      <c r="AC74" s="10"/>
    </row>
    <row r="75" spans="3:29" ht="15.75" thickBot="1" x14ac:dyDescent="0.3">
      <c r="C75" s="52" t="s">
        <v>1255</v>
      </c>
      <c r="D75" s="64">
        <v>302.85000000000002</v>
      </c>
      <c r="E75" s="60">
        <v>2367.02</v>
      </c>
      <c r="M75" s="52" t="s">
        <v>1255</v>
      </c>
      <c r="N75" s="64">
        <v>318.5</v>
      </c>
      <c r="O75" s="60">
        <v>3060.31</v>
      </c>
      <c r="V75" s="52" t="s">
        <v>1255</v>
      </c>
      <c r="W75" s="64">
        <v>348.48</v>
      </c>
      <c r="X75" s="60">
        <v>3026.7700000000004</v>
      </c>
      <c r="AC75" s="10"/>
    </row>
    <row r="76" spans="3:29" ht="15.75" thickBot="1" x14ac:dyDescent="0.3">
      <c r="C76" s="33" t="s">
        <v>1242</v>
      </c>
      <c r="D76" s="64"/>
      <c r="E76" s="60"/>
      <c r="M76" s="33" t="s">
        <v>1242</v>
      </c>
      <c r="N76" s="64"/>
      <c r="O76" s="60"/>
      <c r="V76" s="33" t="s">
        <v>1242</v>
      </c>
      <c r="W76" s="64"/>
      <c r="X76" s="60"/>
      <c r="AC76" s="10"/>
    </row>
    <row r="77" spans="3:29" x14ac:dyDescent="0.25">
      <c r="C77" s="50" t="s">
        <v>1244</v>
      </c>
      <c r="D77" s="64">
        <v>233.52</v>
      </c>
      <c r="E77" s="60">
        <v>1831.7</v>
      </c>
      <c r="M77" s="50" t="s">
        <v>1244</v>
      </c>
      <c r="N77" s="64">
        <v>-501.43</v>
      </c>
      <c r="O77" s="60">
        <v>2651.5199999999995</v>
      </c>
      <c r="V77" s="50" t="s">
        <v>1244</v>
      </c>
      <c r="W77" s="64">
        <v>328.86</v>
      </c>
      <c r="X77" s="60">
        <v>2456.8999999999996</v>
      </c>
      <c r="AC77" s="10"/>
    </row>
    <row r="78" spans="3:29" x14ac:dyDescent="0.25">
      <c r="C78" s="51" t="s">
        <v>1245</v>
      </c>
      <c r="D78" s="64">
        <v>455.83000000000004</v>
      </c>
      <c r="E78" s="60">
        <v>3198.2200000000003</v>
      </c>
      <c r="M78" s="51" t="s">
        <v>1245</v>
      </c>
      <c r="N78" s="64">
        <v>-847.7</v>
      </c>
      <c r="O78" s="60">
        <v>2376.42</v>
      </c>
      <c r="V78" s="51" t="s">
        <v>1245</v>
      </c>
      <c r="W78" s="64">
        <v>637.6</v>
      </c>
      <c r="X78" s="60">
        <v>3317.87</v>
      </c>
      <c r="AC78" s="10"/>
    </row>
    <row r="79" spans="3:29" x14ac:dyDescent="0.25">
      <c r="C79" s="51" t="s">
        <v>1246</v>
      </c>
      <c r="D79" s="64">
        <v>341.21000000000004</v>
      </c>
      <c r="E79" s="60">
        <v>2683.1599999999994</v>
      </c>
      <c r="M79" s="51" t="s">
        <v>1246</v>
      </c>
      <c r="N79" s="64">
        <v>405.98</v>
      </c>
      <c r="O79" s="60">
        <v>2391.88</v>
      </c>
      <c r="V79" s="51" t="s">
        <v>1246</v>
      </c>
      <c r="W79" s="64">
        <v>637.14</v>
      </c>
      <c r="X79" s="60">
        <v>4635.3900000000012</v>
      </c>
      <c r="AC79" s="10"/>
    </row>
    <row r="80" spans="3:29" x14ac:dyDescent="0.25">
      <c r="C80" s="51" t="s">
        <v>1247</v>
      </c>
      <c r="D80" s="64">
        <v>470.53</v>
      </c>
      <c r="E80" s="60">
        <v>2742.55</v>
      </c>
      <c r="M80" s="51" t="s">
        <v>1247</v>
      </c>
      <c r="N80" s="64">
        <v>65.38</v>
      </c>
      <c r="O80" s="60">
        <v>682.42000000000007</v>
      </c>
      <c r="V80" s="51" t="s">
        <v>1247</v>
      </c>
      <c r="W80" s="64">
        <v>234.88</v>
      </c>
      <c r="X80" s="60">
        <v>2376.3900000000003</v>
      </c>
      <c r="AC80" s="10"/>
    </row>
    <row r="81" spans="2:29" x14ac:dyDescent="0.25">
      <c r="C81" s="51" t="s">
        <v>1248</v>
      </c>
      <c r="D81" s="64">
        <v>-151.97000000000003</v>
      </c>
      <c r="E81" s="60">
        <v>3418.2800000000007</v>
      </c>
      <c r="M81" s="51" t="s">
        <v>1248</v>
      </c>
      <c r="N81" s="64">
        <v>567.31999999999994</v>
      </c>
      <c r="O81" s="60">
        <v>4686.78</v>
      </c>
      <c r="V81" s="51" t="s">
        <v>1248</v>
      </c>
      <c r="W81" s="64">
        <v>532.93000000000006</v>
      </c>
      <c r="X81" s="60">
        <v>3676.92</v>
      </c>
      <c r="AC81" s="10"/>
    </row>
    <row r="82" spans="2:29" x14ac:dyDescent="0.25">
      <c r="C82" s="51" t="s">
        <v>1249</v>
      </c>
      <c r="D82" s="64">
        <v>110.12</v>
      </c>
      <c r="E82" s="60">
        <v>1005.94</v>
      </c>
      <c r="M82" s="51" t="s">
        <v>1249</v>
      </c>
      <c r="N82" s="64">
        <v>387.26000000000005</v>
      </c>
      <c r="O82" s="60">
        <v>2915.9399999999996</v>
      </c>
      <c r="V82" s="51" t="s">
        <v>1249</v>
      </c>
      <c r="W82" s="64">
        <v>786.2600000000001</v>
      </c>
      <c r="X82" s="60">
        <v>5735.6699999999992</v>
      </c>
      <c r="AC82" s="10"/>
    </row>
    <row r="83" spans="2:29" x14ac:dyDescent="0.25">
      <c r="C83" s="51" t="s">
        <v>1250</v>
      </c>
      <c r="D83" s="64">
        <v>316.27000000000004</v>
      </c>
      <c r="E83" s="60">
        <v>2525.67</v>
      </c>
      <c r="M83" s="51" t="s">
        <v>1250</v>
      </c>
      <c r="N83" s="64">
        <v>362.20000000000005</v>
      </c>
      <c r="O83" s="60">
        <v>2323.6700000000005</v>
      </c>
      <c r="V83" s="51" t="s">
        <v>1250</v>
      </c>
      <c r="W83" s="64">
        <v>451.73</v>
      </c>
      <c r="X83" s="60">
        <v>3918.7200000000003</v>
      </c>
      <c r="AC83" s="10"/>
    </row>
    <row r="84" spans="2:29" x14ac:dyDescent="0.25">
      <c r="C84" s="51" t="s">
        <v>1251</v>
      </c>
      <c r="D84" s="64">
        <v>180.69</v>
      </c>
      <c r="E84" s="60">
        <v>1401.95</v>
      </c>
      <c r="M84" s="51" t="s">
        <v>1251</v>
      </c>
      <c r="N84" s="64">
        <v>226.64000000000001</v>
      </c>
      <c r="O84" s="60">
        <v>2232.1899999999996</v>
      </c>
      <c r="V84" s="51" t="s">
        <v>1251</v>
      </c>
      <c r="W84" s="64">
        <v>271.28000000000003</v>
      </c>
      <c r="X84" s="60">
        <v>2110.85</v>
      </c>
      <c r="AC84" s="10"/>
    </row>
    <row r="85" spans="2:29" x14ac:dyDescent="0.25">
      <c r="C85" s="51" t="s">
        <v>1252</v>
      </c>
      <c r="D85" s="64">
        <v>154.66000000000003</v>
      </c>
      <c r="E85" s="60">
        <v>1070.4699999999998</v>
      </c>
      <c r="M85" s="51" t="s">
        <v>1252</v>
      </c>
      <c r="N85" s="64">
        <v>472.57</v>
      </c>
      <c r="O85" s="60">
        <v>3275.76</v>
      </c>
      <c r="V85" s="51" t="s">
        <v>1252</v>
      </c>
      <c r="W85" s="64">
        <v>385.36</v>
      </c>
      <c r="X85" s="60">
        <v>3083.1499999999996</v>
      </c>
      <c r="AC85" s="10"/>
    </row>
    <row r="86" spans="2:29" x14ac:dyDescent="0.25">
      <c r="B86" s="10"/>
      <c r="C86" s="51" t="s">
        <v>1253</v>
      </c>
      <c r="D86" s="64">
        <v>193.06</v>
      </c>
      <c r="E86" s="60">
        <v>1678.08</v>
      </c>
      <c r="M86" s="51" t="s">
        <v>1253</v>
      </c>
      <c r="N86" s="64">
        <v>428.05999999999995</v>
      </c>
      <c r="O86" s="60">
        <v>2869.2500000000005</v>
      </c>
      <c r="V86" s="51" t="s">
        <v>1253</v>
      </c>
      <c r="W86" s="64">
        <v>250.89</v>
      </c>
      <c r="X86" s="60">
        <v>2213.87</v>
      </c>
      <c r="AC86" s="10"/>
    </row>
    <row r="87" spans="2:29" x14ac:dyDescent="0.25">
      <c r="B87" s="10"/>
      <c r="C87" s="51" t="s">
        <v>1254</v>
      </c>
      <c r="D87" s="64">
        <v>492.97</v>
      </c>
      <c r="E87" s="60">
        <v>3309.8300000000008</v>
      </c>
      <c r="M87" s="51" t="s">
        <v>1254</v>
      </c>
      <c r="N87" s="64">
        <v>338.90999999999997</v>
      </c>
      <c r="O87" s="60">
        <v>2562.4299999999998</v>
      </c>
      <c r="V87" s="51" t="s">
        <v>1254</v>
      </c>
      <c r="W87" s="64">
        <v>543.63</v>
      </c>
      <c r="X87" s="60">
        <v>4966.5899999999992</v>
      </c>
      <c r="AC87" s="10"/>
    </row>
    <row r="88" spans="2:29" ht="15.75" thickBot="1" x14ac:dyDescent="0.3">
      <c r="B88" s="10"/>
      <c r="C88" s="52" t="s">
        <v>1255</v>
      </c>
      <c r="D88" s="65">
        <v>297.77999999999992</v>
      </c>
      <c r="E88" s="61">
        <v>2436.75</v>
      </c>
      <c r="M88" s="52" t="s">
        <v>1255</v>
      </c>
      <c r="N88" s="65">
        <v>688.4</v>
      </c>
      <c r="O88" s="61">
        <v>4486.9100000000008</v>
      </c>
      <c r="V88" s="52" t="s">
        <v>1255</v>
      </c>
      <c r="W88" s="65">
        <v>289.88</v>
      </c>
      <c r="X88" s="61">
        <v>2245.09</v>
      </c>
      <c r="AC88" s="10"/>
    </row>
    <row r="89" spans="2:29" x14ac:dyDescent="0.25">
      <c r="C89" s="23"/>
      <c r="N89" s="1"/>
      <c r="O89" s="1"/>
      <c r="AC89" s="10"/>
    </row>
    <row r="90" spans="2:29" x14ac:dyDescent="0.25">
      <c r="C90" s="23"/>
      <c r="N90" s="1"/>
      <c r="O90" s="1"/>
      <c r="AC90" s="10"/>
    </row>
    <row r="91" spans="2:29" ht="15.75" thickBot="1" x14ac:dyDescent="0.3">
      <c r="C91" s="24"/>
      <c r="D91" s="15"/>
      <c r="E91" s="15"/>
      <c r="F91" s="15"/>
      <c r="G91" s="15"/>
      <c r="H91" s="15"/>
      <c r="I91" s="15"/>
      <c r="J91" s="15"/>
      <c r="K91" s="14"/>
      <c r="L91" s="14"/>
      <c r="M91" s="15"/>
      <c r="N91" s="14"/>
      <c r="O91" s="14"/>
      <c r="P91" s="15"/>
      <c r="Q91" s="15"/>
      <c r="R91" s="15"/>
      <c r="S91" s="15"/>
      <c r="T91" s="15"/>
      <c r="U91" s="15"/>
      <c r="V91" s="15"/>
      <c r="W91" s="15"/>
      <c r="X91" s="15"/>
      <c r="Y91" s="15"/>
      <c r="Z91" s="15"/>
      <c r="AA91" s="15"/>
      <c r="AB91" s="15"/>
      <c r="AC91" s="16"/>
    </row>
    <row r="92" spans="2:29" x14ac:dyDescent="0.25">
      <c r="N92" s="1"/>
      <c r="O92" s="1"/>
    </row>
    <row r="93" spans="2:29" x14ac:dyDescent="0.25">
      <c r="N93" s="1"/>
      <c r="O93" s="1"/>
    </row>
    <row r="94" spans="2:29" x14ac:dyDescent="0.25">
      <c r="N94" s="1"/>
      <c r="O94" s="1"/>
    </row>
    <row r="95" spans="2:29" x14ac:dyDescent="0.25">
      <c r="N95" s="1"/>
      <c r="O95" s="1"/>
    </row>
    <row r="96" spans="2:29" x14ac:dyDescent="0.25">
      <c r="N96" s="1"/>
      <c r="O96" s="1"/>
    </row>
    <row r="97" spans="14:15" x14ac:dyDescent="0.25">
      <c r="N97" s="1"/>
      <c r="O97" s="1"/>
    </row>
    <row r="98" spans="14:15" x14ac:dyDescent="0.25">
      <c r="N98" s="1"/>
      <c r="O98" s="1"/>
    </row>
    <row r="99" spans="14:15" x14ac:dyDescent="0.25">
      <c r="N99" s="1"/>
      <c r="O99" s="1"/>
    </row>
    <row r="100" spans="14:15" x14ac:dyDescent="0.25">
      <c r="N100" s="1"/>
      <c r="O100" s="1"/>
    </row>
    <row r="101" spans="14:15" x14ac:dyDescent="0.25">
      <c r="N101" s="1"/>
      <c r="O101" s="1"/>
    </row>
    <row r="102" spans="14:15" x14ac:dyDescent="0.25">
      <c r="N102" s="1"/>
      <c r="O102" s="1"/>
    </row>
    <row r="103" spans="14:15" x14ac:dyDescent="0.25">
      <c r="N103" s="1"/>
      <c r="O103" s="1"/>
    </row>
    <row r="104" spans="14:15" x14ac:dyDescent="0.25">
      <c r="N104" s="1"/>
      <c r="O104" s="1"/>
    </row>
    <row r="105" spans="14:15" x14ac:dyDescent="0.25">
      <c r="N105" s="1"/>
      <c r="O105" s="1"/>
    </row>
    <row r="106" spans="14:15" x14ac:dyDescent="0.25">
      <c r="N106" s="1"/>
      <c r="O106" s="1"/>
    </row>
    <row r="107" spans="14:15" x14ac:dyDescent="0.25">
      <c r="N107" s="1"/>
      <c r="O107" s="1"/>
    </row>
  </sheetData>
  <pageMargins left="0.7" right="0.7" top="0.75" bottom="0.75" header="0.3" footer="0.3"/>
  <drawing r:id="rId9"/>
  <extLst>
    <ext xmlns:x14="http://schemas.microsoft.com/office/spreadsheetml/2009/9/main" uri="{A8765BA9-456A-4dab-B4F3-ACF838C121DE}">
      <x14:slicerList>
        <x14:slicer r:id="rId10"/>
      </x14:slicerList>
    </ext>
    <ext xmlns:x15="http://schemas.microsoft.com/office/spreadsheetml/2010/11/main" uri="{7E03D99C-DC04-49d9-9315-930204A7B6E9}">
      <x15:timelineRefs>
        <x15:timelineRef r:id="rId11"/>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13CB6-C511-4A4D-BF6F-D39AA078E35C}">
  <dimension ref="A4"/>
  <sheetViews>
    <sheetView tabSelected="1" zoomScaleNormal="100" workbookViewId="0">
      <selection activeCell="A16" sqref="A16"/>
    </sheetView>
  </sheetViews>
  <sheetFormatPr defaultRowHeight="15" x14ac:dyDescent="0.25"/>
  <cols>
    <col min="1" max="16384" width="9.140625" style="5"/>
  </cols>
  <sheetData>
    <row r="4" ht="14.25" customHeight="1"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vt:lpstr>
      <vt:lpstr>Dashboard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HARSHVARDHAN GHOLAP</cp:lastModifiedBy>
  <dcterms:created xsi:type="dcterms:W3CDTF">2025-03-17T13:54:39Z</dcterms:created>
  <dcterms:modified xsi:type="dcterms:W3CDTF">2025-05-28T18:06:36Z</dcterms:modified>
</cp:coreProperties>
</file>