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ar\Desktop\"/>
    </mc:Choice>
  </mc:AlternateContent>
  <xr:revisionPtr revIDLastSave="0" documentId="13_ncr:1_{1337E21F-1CFC-47D8-A1F1-4A9CAA676912}" xr6:coauthVersionLast="47" xr6:coauthVersionMax="47" xr10:uidLastSave="{00000000-0000-0000-0000-000000000000}"/>
  <bookViews>
    <workbookView xWindow="-120" yWindow="-120" windowWidth="20730" windowHeight="11160" firstSheet="1" activeTab="9" xr2:uid="{00000000-000D-0000-FFFF-FFFF00000000}"/>
  </bookViews>
  <sheets>
    <sheet name="Field Definitions" sheetId="11" r:id="rId1"/>
    <sheet name="Data" sheetId="6" r:id="rId2"/>
    <sheet name="finaldata" sheetId="12" r:id="rId3"/>
    <sheet name="Sheet1" sheetId="13" r:id="rId4"/>
    <sheet name="Sheet2" sheetId="14" r:id="rId5"/>
    <sheet name="Sheet3" sheetId="15" r:id="rId6"/>
    <sheet name="Sheet4" sheetId="17" r:id="rId7"/>
    <sheet name="Sheet5" sheetId="18" r:id="rId8"/>
    <sheet name="Sheet6" sheetId="19" r:id="rId9"/>
    <sheet name="Sheet7" sheetId="20" r:id="rId10"/>
  </sheets>
  <definedNames>
    <definedName name="_xlnm._FilterDatabase" localSheetId="1" hidden="1">Data!$A$1:$I$284</definedName>
    <definedName name="_xlnm._FilterDatabase" localSheetId="2" hidden="1">finaldata!$A$1:$J$285</definedName>
    <definedName name="salesstage">#REF!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1" i="12" l="1"/>
  <c r="E11" i="12"/>
  <c r="E12" i="12"/>
  <c r="E13" i="12"/>
  <c r="E14" i="12"/>
  <c r="E15" i="12"/>
  <c r="E16" i="12"/>
  <c r="K16" i="12" s="1"/>
  <c r="E17" i="12"/>
  <c r="K17" i="12" s="1"/>
  <c r="E18" i="12"/>
  <c r="E19" i="12"/>
  <c r="E20" i="12"/>
  <c r="E21" i="12"/>
  <c r="E22" i="12"/>
  <c r="E23" i="12"/>
  <c r="K23" i="12" s="1"/>
  <c r="E24" i="12"/>
  <c r="K24" i="12" s="1"/>
  <c r="E25" i="12"/>
  <c r="E26" i="12"/>
  <c r="E27" i="12"/>
  <c r="E28" i="12"/>
  <c r="E29" i="12"/>
  <c r="K29" i="12" s="1"/>
  <c r="E30" i="12"/>
  <c r="E31" i="12"/>
  <c r="E32" i="12"/>
  <c r="K32" i="12" s="1"/>
  <c r="E33" i="12"/>
  <c r="K33" i="12" s="1"/>
  <c r="E34" i="12"/>
  <c r="E35" i="12"/>
  <c r="K35" i="12" s="1"/>
  <c r="E36" i="12"/>
  <c r="E37" i="12"/>
  <c r="E38" i="12"/>
  <c r="E39" i="12"/>
  <c r="K39" i="12" s="1"/>
  <c r="E40" i="12"/>
  <c r="K40" i="12" s="1"/>
  <c r="E41" i="12"/>
  <c r="E42" i="12"/>
  <c r="E43" i="12"/>
  <c r="E44" i="12"/>
  <c r="E45" i="12"/>
  <c r="E46" i="12"/>
  <c r="E47" i="12"/>
  <c r="E48" i="12"/>
  <c r="K48" i="12" s="1"/>
  <c r="E49" i="12"/>
  <c r="K49" i="12" s="1"/>
  <c r="E50" i="12"/>
  <c r="E51" i="12"/>
  <c r="E52" i="12"/>
  <c r="E53" i="12"/>
  <c r="E54" i="12"/>
  <c r="E55" i="12"/>
  <c r="K55" i="12" s="1"/>
  <c r="E56" i="12"/>
  <c r="K56" i="12" s="1"/>
  <c r="E57" i="12"/>
  <c r="E58" i="12"/>
  <c r="E59" i="12"/>
  <c r="E60" i="12"/>
  <c r="K60" i="12" s="1"/>
  <c r="E61" i="12"/>
  <c r="E62" i="12"/>
  <c r="E63" i="12"/>
  <c r="E64" i="12"/>
  <c r="E65" i="12"/>
  <c r="E66" i="12"/>
  <c r="E67" i="12"/>
  <c r="E68" i="12"/>
  <c r="K68" i="12" s="1"/>
  <c r="E69" i="12"/>
  <c r="E70" i="12"/>
  <c r="E71" i="12"/>
  <c r="E72" i="12"/>
  <c r="K72" i="12" s="1"/>
  <c r="E73" i="12"/>
  <c r="E74" i="12"/>
  <c r="E75" i="12"/>
  <c r="E76" i="12"/>
  <c r="K76" i="12" s="1"/>
  <c r="E77" i="12"/>
  <c r="E78" i="12"/>
  <c r="E79" i="12"/>
  <c r="E80" i="12"/>
  <c r="E81" i="12"/>
  <c r="E82" i="12"/>
  <c r="E83" i="12"/>
  <c r="E84" i="12"/>
  <c r="K84" i="12" s="1"/>
  <c r="E85" i="12"/>
  <c r="E86" i="12"/>
  <c r="E87" i="12"/>
  <c r="E88" i="12"/>
  <c r="K88" i="12" s="1"/>
  <c r="E89" i="12"/>
  <c r="E90" i="12"/>
  <c r="E91" i="12"/>
  <c r="E92" i="12"/>
  <c r="K92" i="12" s="1"/>
  <c r="E93" i="12"/>
  <c r="E94" i="12"/>
  <c r="E95" i="12"/>
  <c r="E96" i="12"/>
  <c r="E97" i="12"/>
  <c r="E98" i="12"/>
  <c r="E99" i="12"/>
  <c r="E100" i="12"/>
  <c r="K100" i="12" s="1"/>
  <c r="E101" i="12"/>
  <c r="E102" i="12"/>
  <c r="E103" i="12"/>
  <c r="E104" i="12"/>
  <c r="K104" i="12" s="1"/>
  <c r="E105" i="12"/>
  <c r="E106" i="12"/>
  <c r="E107" i="12"/>
  <c r="E108" i="12"/>
  <c r="K108" i="12" s="1"/>
  <c r="E109" i="12"/>
  <c r="E110" i="12"/>
  <c r="E111" i="12"/>
  <c r="E112" i="12"/>
  <c r="E113" i="12"/>
  <c r="E114" i="12"/>
  <c r="E115" i="12"/>
  <c r="E116" i="12"/>
  <c r="K116" i="12" s="1"/>
  <c r="E117" i="12"/>
  <c r="E118" i="12"/>
  <c r="E119" i="12"/>
  <c r="E120" i="12"/>
  <c r="K120" i="12" s="1"/>
  <c r="E121" i="12"/>
  <c r="E122" i="12"/>
  <c r="E123" i="12"/>
  <c r="E124" i="12"/>
  <c r="K124" i="12" s="1"/>
  <c r="E125" i="12"/>
  <c r="E126" i="12"/>
  <c r="E127" i="12"/>
  <c r="E128" i="12"/>
  <c r="E129" i="12"/>
  <c r="E130" i="12"/>
  <c r="E131" i="12"/>
  <c r="E132" i="12"/>
  <c r="K132" i="12" s="1"/>
  <c r="E133" i="12"/>
  <c r="E134" i="12"/>
  <c r="E135" i="12"/>
  <c r="E136" i="12"/>
  <c r="K136" i="12" s="1"/>
  <c r="E137" i="12"/>
  <c r="E138" i="12"/>
  <c r="E139" i="12"/>
  <c r="E140" i="12"/>
  <c r="K140" i="12" s="1"/>
  <c r="E141" i="12"/>
  <c r="E142" i="12"/>
  <c r="E143" i="12"/>
  <c r="E144" i="12"/>
  <c r="E145" i="12"/>
  <c r="E146" i="12"/>
  <c r="E147" i="12"/>
  <c r="E148" i="12"/>
  <c r="K148" i="12" s="1"/>
  <c r="E149" i="12"/>
  <c r="E150" i="12"/>
  <c r="E151" i="12"/>
  <c r="E152" i="12"/>
  <c r="K152" i="12" s="1"/>
  <c r="E153" i="12"/>
  <c r="E154" i="12"/>
  <c r="E155" i="12"/>
  <c r="E156" i="12"/>
  <c r="K156" i="12" s="1"/>
  <c r="E157" i="12"/>
  <c r="K157" i="12" s="1"/>
  <c r="E158" i="12"/>
  <c r="K158" i="12" s="1"/>
  <c r="E159" i="12"/>
  <c r="E160" i="12"/>
  <c r="E161" i="12"/>
  <c r="E162" i="12"/>
  <c r="K162" i="12" s="1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3" i="12"/>
  <c r="E4" i="12"/>
  <c r="E5" i="12"/>
  <c r="E6" i="12"/>
  <c r="E7" i="12"/>
  <c r="E8" i="12"/>
  <c r="E9" i="12"/>
  <c r="E10" i="12"/>
  <c r="E2" i="12"/>
  <c r="I16" i="12"/>
  <c r="I284" i="12"/>
  <c r="I283" i="12"/>
  <c r="I282" i="12"/>
  <c r="I281" i="12"/>
  <c r="I280" i="12"/>
  <c r="I279" i="12"/>
  <c r="I278" i="12"/>
  <c r="I277" i="12"/>
  <c r="I276" i="12"/>
  <c r="I275" i="12"/>
  <c r="I274" i="12"/>
  <c r="I273" i="12"/>
  <c r="I272" i="12"/>
  <c r="I271" i="12"/>
  <c r="I270" i="12"/>
  <c r="I269" i="12"/>
  <c r="I268" i="12"/>
  <c r="I267" i="12"/>
  <c r="I266" i="12"/>
  <c r="I265" i="12"/>
  <c r="I264" i="12"/>
  <c r="I263" i="12"/>
  <c r="I262" i="12"/>
  <c r="I261" i="12"/>
  <c r="I260" i="12"/>
  <c r="I259" i="12"/>
  <c r="I258" i="12"/>
  <c r="I257" i="12"/>
  <c r="I256" i="12"/>
  <c r="I255" i="12"/>
  <c r="I254" i="12"/>
  <c r="I253" i="12"/>
  <c r="I252" i="12"/>
  <c r="I251" i="12"/>
  <c r="I250" i="12"/>
  <c r="I249" i="12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I167" i="12"/>
  <c r="I166" i="12"/>
  <c r="I165" i="12"/>
  <c r="I164" i="12"/>
  <c r="I163" i="12"/>
  <c r="I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" i="6"/>
  <c r="K8" i="12" l="1"/>
  <c r="L8" i="12"/>
  <c r="K4" i="12"/>
  <c r="L4" i="12"/>
  <c r="L282" i="12"/>
  <c r="K282" i="12"/>
  <c r="L278" i="12"/>
  <c r="K278" i="12"/>
  <c r="K274" i="12"/>
  <c r="L274" i="12"/>
  <c r="L270" i="12"/>
  <c r="K270" i="12"/>
  <c r="L266" i="12"/>
  <c r="K266" i="12"/>
  <c r="L262" i="12"/>
  <c r="K262" i="12"/>
  <c r="K258" i="12"/>
  <c r="L258" i="12"/>
  <c r="K254" i="12"/>
  <c r="L254" i="12"/>
  <c r="L250" i="12"/>
  <c r="K250" i="12"/>
  <c r="L246" i="12"/>
  <c r="K246" i="12"/>
  <c r="K242" i="12"/>
  <c r="L242" i="12"/>
  <c r="L238" i="12"/>
  <c r="K238" i="12"/>
  <c r="L234" i="12"/>
  <c r="K234" i="12"/>
  <c r="L230" i="12"/>
  <c r="K230" i="12"/>
  <c r="K226" i="12"/>
  <c r="L226" i="12"/>
  <c r="K222" i="12"/>
  <c r="L222" i="12"/>
  <c r="L218" i="12"/>
  <c r="K218" i="12"/>
  <c r="L214" i="12"/>
  <c r="K214" i="12"/>
  <c r="K210" i="12"/>
  <c r="L210" i="12"/>
  <c r="L206" i="12"/>
  <c r="K206" i="12"/>
  <c r="L202" i="12"/>
  <c r="K202" i="12"/>
  <c r="L198" i="12"/>
  <c r="K198" i="12"/>
  <c r="K194" i="12"/>
  <c r="L194" i="12"/>
  <c r="K190" i="12"/>
  <c r="L190" i="12"/>
  <c r="L186" i="12"/>
  <c r="K186" i="12"/>
  <c r="L182" i="12"/>
  <c r="K182" i="12"/>
  <c r="K178" i="12"/>
  <c r="L178" i="12"/>
  <c r="K174" i="12"/>
  <c r="L174" i="12"/>
  <c r="L170" i="12"/>
  <c r="K170" i="12"/>
  <c r="L2" i="12"/>
  <c r="K2" i="12"/>
  <c r="L7" i="12"/>
  <c r="K7" i="12"/>
  <c r="L3" i="12"/>
  <c r="K3" i="12"/>
  <c r="L281" i="12"/>
  <c r="K281" i="12"/>
  <c r="L277" i="12"/>
  <c r="K277" i="12"/>
  <c r="L273" i="12"/>
  <c r="K273" i="12"/>
  <c r="L269" i="12"/>
  <c r="K269" i="12"/>
  <c r="L265" i="12"/>
  <c r="K265" i="12"/>
  <c r="L261" i="12"/>
  <c r="K261" i="12"/>
  <c r="L257" i="12"/>
  <c r="K257" i="12"/>
  <c r="L253" i="12"/>
  <c r="K253" i="12"/>
  <c r="L249" i="12"/>
  <c r="K249" i="12"/>
  <c r="L245" i="12"/>
  <c r="K245" i="12"/>
  <c r="L241" i="12"/>
  <c r="K241" i="12"/>
  <c r="L237" i="12"/>
  <c r="K237" i="12"/>
  <c r="L233" i="12"/>
  <c r="K233" i="12"/>
  <c r="L229" i="12"/>
  <c r="K229" i="12"/>
  <c r="L225" i="12"/>
  <c r="K225" i="12"/>
  <c r="L221" i="12"/>
  <c r="K221" i="12"/>
  <c r="L217" i="12"/>
  <c r="K217" i="12"/>
  <c r="L213" i="12"/>
  <c r="K213" i="12"/>
  <c r="L209" i="12"/>
  <c r="K209" i="12"/>
  <c r="L205" i="12"/>
  <c r="K205" i="12"/>
  <c r="L201" i="12"/>
  <c r="K201" i="12"/>
  <c r="L197" i="12"/>
  <c r="K197" i="12"/>
  <c r="L193" i="12"/>
  <c r="K193" i="12"/>
  <c r="L189" i="12"/>
  <c r="K189" i="12"/>
  <c r="L185" i="12"/>
  <c r="K185" i="12"/>
  <c r="L181" i="12"/>
  <c r="K181" i="12"/>
  <c r="L177" i="12"/>
  <c r="K177" i="12"/>
  <c r="K173" i="12"/>
  <c r="L173" i="12"/>
  <c r="L169" i="12"/>
  <c r="K169" i="12"/>
  <c r="L165" i="12"/>
  <c r="K165" i="12"/>
  <c r="L153" i="12"/>
  <c r="L145" i="12"/>
  <c r="L137" i="12"/>
  <c r="L129" i="12"/>
  <c r="L121" i="12"/>
  <c r="L113" i="12"/>
  <c r="L105" i="12"/>
  <c r="L97" i="12"/>
  <c r="L89" i="12"/>
  <c r="L81" i="12"/>
  <c r="L73" i="12"/>
  <c r="L65" i="12"/>
  <c r="L57" i="12"/>
  <c r="L41" i="12"/>
  <c r="L25" i="12"/>
  <c r="L10" i="12"/>
  <c r="K10" i="12"/>
  <c r="L6" i="12"/>
  <c r="K6" i="12"/>
  <c r="L284" i="12"/>
  <c r="K284" i="12"/>
  <c r="K280" i="12"/>
  <c r="L280" i="12"/>
  <c r="L276" i="12"/>
  <c r="K276" i="12"/>
  <c r="L272" i="12"/>
  <c r="K272" i="12"/>
  <c r="L268" i="12"/>
  <c r="K268" i="12"/>
  <c r="L264" i="12"/>
  <c r="K264" i="12"/>
  <c r="L260" i="12"/>
  <c r="K260" i="12"/>
  <c r="L256" i="12"/>
  <c r="K256" i="12"/>
  <c r="L252" i="12"/>
  <c r="K252" i="12"/>
  <c r="K248" i="12"/>
  <c r="L248" i="12"/>
  <c r="L244" i="12"/>
  <c r="K244" i="12"/>
  <c r="L240" i="12"/>
  <c r="K240" i="12"/>
  <c r="L236" i="12"/>
  <c r="K236" i="12"/>
  <c r="L232" i="12"/>
  <c r="K232" i="12"/>
  <c r="L228" i="12"/>
  <c r="K228" i="12"/>
  <c r="L224" i="12"/>
  <c r="K224" i="12"/>
  <c r="L220" i="12"/>
  <c r="K220" i="12"/>
  <c r="K216" i="12"/>
  <c r="L216" i="12"/>
  <c r="L212" i="12"/>
  <c r="K212" i="12"/>
  <c r="L208" i="12"/>
  <c r="K208" i="12"/>
  <c r="L204" i="12"/>
  <c r="K204" i="12"/>
  <c r="L200" i="12"/>
  <c r="K200" i="12"/>
  <c r="L196" i="12"/>
  <c r="K196" i="12"/>
  <c r="L192" i="12"/>
  <c r="K192" i="12"/>
  <c r="L188" i="12"/>
  <c r="K188" i="12"/>
  <c r="K184" i="12"/>
  <c r="L184" i="12"/>
  <c r="L180" i="12"/>
  <c r="K180" i="12"/>
  <c r="L176" i="12"/>
  <c r="K176" i="12"/>
  <c r="L172" i="12"/>
  <c r="K172" i="12"/>
  <c r="L168" i="12"/>
  <c r="K168" i="12"/>
  <c r="L164" i="12"/>
  <c r="K164" i="12"/>
  <c r="L160" i="12"/>
  <c r="L144" i="12"/>
  <c r="L128" i="12"/>
  <c r="L112" i="12"/>
  <c r="L96" i="12"/>
  <c r="L80" i="12"/>
  <c r="L64" i="12"/>
  <c r="L9" i="12"/>
  <c r="K9" i="12"/>
  <c r="K5" i="12"/>
  <c r="L5" i="12"/>
  <c r="L283" i="12"/>
  <c r="K283" i="12"/>
  <c r="L279" i="12"/>
  <c r="K279" i="12"/>
  <c r="L275" i="12"/>
  <c r="K275" i="12"/>
  <c r="L271" i="12"/>
  <c r="K271" i="12"/>
  <c r="L267" i="12"/>
  <c r="K267" i="12"/>
  <c r="L263" i="12"/>
  <c r="K263" i="12"/>
  <c r="L259" i="12"/>
  <c r="K259" i="12"/>
  <c r="L255" i="12"/>
  <c r="K255" i="12"/>
  <c r="L251" i="12"/>
  <c r="K251" i="12"/>
  <c r="L247" i="12"/>
  <c r="K247" i="12"/>
  <c r="L243" i="12"/>
  <c r="K243" i="12"/>
  <c r="L239" i="12"/>
  <c r="K239" i="12"/>
  <c r="L235" i="12"/>
  <c r="K235" i="12"/>
  <c r="L231" i="12"/>
  <c r="K231" i="12"/>
  <c r="L227" i="12"/>
  <c r="K227" i="12"/>
  <c r="L223" i="12"/>
  <c r="K223" i="12"/>
  <c r="L219" i="12"/>
  <c r="K219" i="12"/>
  <c r="L215" i="12"/>
  <c r="K215" i="12"/>
  <c r="L211" i="12"/>
  <c r="K211" i="12"/>
  <c r="L207" i="12"/>
  <c r="K207" i="12"/>
  <c r="L203" i="12"/>
  <c r="K203" i="12"/>
  <c r="L199" i="12"/>
  <c r="K199" i="12"/>
  <c r="L195" i="12"/>
  <c r="K195" i="12"/>
  <c r="L191" i="12"/>
  <c r="K191" i="12"/>
  <c r="L187" i="12"/>
  <c r="K187" i="12"/>
  <c r="L183" i="12"/>
  <c r="K183" i="12"/>
  <c r="L179" i="12"/>
  <c r="K179" i="12"/>
  <c r="L175" i="12"/>
  <c r="K175" i="12"/>
  <c r="K166" i="12"/>
  <c r="L166" i="12"/>
  <c r="L154" i="12"/>
  <c r="K154" i="12"/>
  <c r="L150" i="12"/>
  <c r="K150" i="12"/>
  <c r="L146" i="12"/>
  <c r="K146" i="12"/>
  <c r="L142" i="12"/>
  <c r="K142" i="12"/>
  <c r="L138" i="12"/>
  <c r="K138" i="12"/>
  <c r="L134" i="12"/>
  <c r="K134" i="12"/>
  <c r="L130" i="12"/>
  <c r="K130" i="12"/>
  <c r="L126" i="12"/>
  <c r="K126" i="12"/>
  <c r="L122" i="12"/>
  <c r="K122" i="12"/>
  <c r="L118" i="12"/>
  <c r="K118" i="12"/>
  <c r="L114" i="12"/>
  <c r="K114" i="12"/>
  <c r="L110" i="12"/>
  <c r="K110" i="12"/>
  <c r="L106" i="12"/>
  <c r="K106" i="12"/>
  <c r="L102" i="12"/>
  <c r="K102" i="12"/>
  <c r="L98" i="12"/>
  <c r="K98" i="12"/>
  <c r="L94" i="12"/>
  <c r="K94" i="12"/>
  <c r="L90" i="12"/>
  <c r="K90" i="12"/>
  <c r="L86" i="12"/>
  <c r="K86" i="12"/>
  <c r="L82" i="12"/>
  <c r="K82" i="12"/>
  <c r="L78" i="12"/>
  <c r="K78" i="12"/>
  <c r="L74" i="12"/>
  <c r="K74" i="12"/>
  <c r="L70" i="12"/>
  <c r="K70" i="12"/>
  <c r="L66" i="12"/>
  <c r="K66" i="12"/>
  <c r="L62" i="12"/>
  <c r="K62" i="12"/>
  <c r="L58" i="12"/>
  <c r="K58" i="12"/>
  <c r="L54" i="12"/>
  <c r="K54" i="12"/>
  <c r="L50" i="12"/>
  <c r="L46" i="12"/>
  <c r="L42" i="12"/>
  <c r="K42" i="12"/>
  <c r="L38" i="12"/>
  <c r="K38" i="12"/>
  <c r="L34" i="12"/>
  <c r="L30" i="12"/>
  <c r="L26" i="12"/>
  <c r="K26" i="12"/>
  <c r="L22" i="12"/>
  <c r="K22" i="12"/>
  <c r="L18" i="12"/>
  <c r="L14" i="12"/>
  <c r="K50" i="12"/>
  <c r="K18" i="12"/>
  <c r="L162" i="12"/>
  <c r="L152" i="12"/>
  <c r="L136" i="12"/>
  <c r="L120" i="12"/>
  <c r="L104" i="12"/>
  <c r="L88" i="12"/>
  <c r="L72" i="12"/>
  <c r="L56" i="12"/>
  <c r="L40" i="12"/>
  <c r="L24" i="12"/>
  <c r="L161" i="12"/>
  <c r="L149" i="12"/>
  <c r="L141" i="12"/>
  <c r="L133" i="12"/>
  <c r="L125" i="12"/>
  <c r="L117" i="12"/>
  <c r="L109" i="12"/>
  <c r="L101" i="12"/>
  <c r="L93" i="12"/>
  <c r="L85" i="12"/>
  <c r="L77" i="12"/>
  <c r="L69" i="12"/>
  <c r="L61" i="12"/>
  <c r="K53" i="12"/>
  <c r="L53" i="12"/>
  <c r="L45" i="12"/>
  <c r="K37" i="12"/>
  <c r="L37" i="12"/>
  <c r="L29" i="12"/>
  <c r="K21" i="12"/>
  <c r="L21" i="12"/>
  <c r="L13" i="12"/>
  <c r="K161" i="12"/>
  <c r="K153" i="12"/>
  <c r="K145" i="12"/>
  <c r="K137" i="12"/>
  <c r="K129" i="12"/>
  <c r="K121" i="12"/>
  <c r="K113" i="12"/>
  <c r="K105" i="12"/>
  <c r="K97" i="12"/>
  <c r="K89" i="12"/>
  <c r="K81" i="12"/>
  <c r="K73" i="12"/>
  <c r="K65" i="12"/>
  <c r="K57" i="12"/>
  <c r="K46" i="12"/>
  <c r="K25" i="12"/>
  <c r="K14" i="12"/>
  <c r="L158" i="12"/>
  <c r="L49" i="12"/>
  <c r="L33" i="12"/>
  <c r="L17" i="12"/>
  <c r="L156" i="12"/>
  <c r="L148" i="12"/>
  <c r="L140" i="12"/>
  <c r="L132" i="12"/>
  <c r="L124" i="12"/>
  <c r="L116" i="12"/>
  <c r="L108" i="12"/>
  <c r="L100" i="12"/>
  <c r="L92" i="12"/>
  <c r="L84" i="12"/>
  <c r="L76" i="12"/>
  <c r="L68" i="12"/>
  <c r="L60" i="12"/>
  <c r="K52" i="12"/>
  <c r="L52" i="12"/>
  <c r="K44" i="12"/>
  <c r="L44" i="12"/>
  <c r="K36" i="12"/>
  <c r="L36" i="12"/>
  <c r="K28" i="12"/>
  <c r="L28" i="12"/>
  <c r="K20" i="12"/>
  <c r="L20" i="12"/>
  <c r="K12" i="12"/>
  <c r="L12" i="12"/>
  <c r="K160" i="12"/>
  <c r="K144" i="12"/>
  <c r="K128" i="12"/>
  <c r="K112" i="12"/>
  <c r="K96" i="12"/>
  <c r="K80" i="12"/>
  <c r="K64" i="12"/>
  <c r="K45" i="12"/>
  <c r="K34" i="12"/>
  <c r="K13" i="12"/>
  <c r="L157" i="12"/>
  <c r="L48" i="12"/>
  <c r="L32" i="12"/>
  <c r="L16" i="12"/>
  <c r="L171" i="12"/>
  <c r="K171" i="12"/>
  <c r="L167" i="12"/>
  <c r="K167" i="12"/>
  <c r="L163" i="12"/>
  <c r="K163" i="12"/>
  <c r="L159" i="12"/>
  <c r="K159" i="12"/>
  <c r="L155" i="12"/>
  <c r="K155" i="12"/>
  <c r="L151" i="12"/>
  <c r="K151" i="12"/>
  <c r="L147" i="12"/>
  <c r="K147" i="12"/>
  <c r="L143" i="12"/>
  <c r="K143" i="12"/>
  <c r="L139" i="12"/>
  <c r="K139" i="12"/>
  <c r="L135" i="12"/>
  <c r="K135" i="12"/>
  <c r="L131" i="12"/>
  <c r="K131" i="12"/>
  <c r="L127" i="12"/>
  <c r="K127" i="12"/>
  <c r="L123" i="12"/>
  <c r="K123" i="12"/>
  <c r="L119" i="12"/>
  <c r="K119" i="12"/>
  <c r="L115" i="12"/>
  <c r="K115" i="12"/>
  <c r="L111" i="12"/>
  <c r="K111" i="12"/>
  <c r="L107" i="12"/>
  <c r="K107" i="12"/>
  <c r="L103" i="12"/>
  <c r="K103" i="12"/>
  <c r="L99" i="12"/>
  <c r="K99" i="12"/>
  <c r="L95" i="12"/>
  <c r="K95" i="12"/>
  <c r="L91" i="12"/>
  <c r="K91" i="12"/>
  <c r="L87" i="12"/>
  <c r="K87" i="12"/>
  <c r="L83" i="12"/>
  <c r="K83" i="12"/>
  <c r="L79" i="12"/>
  <c r="K79" i="12"/>
  <c r="L75" i="12"/>
  <c r="K75" i="12"/>
  <c r="L71" i="12"/>
  <c r="K71" i="12"/>
  <c r="L67" i="12"/>
  <c r="K67" i="12"/>
  <c r="L63" i="12"/>
  <c r="K63" i="12"/>
  <c r="L59" i="12"/>
  <c r="K59" i="12"/>
  <c r="L55" i="12"/>
  <c r="L51" i="12"/>
  <c r="L47" i="12"/>
  <c r="K47" i="12"/>
  <c r="L43" i="12"/>
  <c r="K43" i="12"/>
  <c r="L39" i="12"/>
  <c r="L35" i="12"/>
  <c r="L31" i="12"/>
  <c r="K31" i="12"/>
  <c r="L27" i="12"/>
  <c r="K27" i="12"/>
  <c r="L23" i="12"/>
  <c r="L19" i="12"/>
  <c r="L15" i="12"/>
  <c r="K15" i="12"/>
  <c r="L11" i="12"/>
  <c r="K11" i="12"/>
  <c r="K149" i="12"/>
  <c r="K141" i="12"/>
  <c r="K133" i="12"/>
  <c r="K125" i="12"/>
  <c r="K117" i="12"/>
  <c r="K109" i="12"/>
  <c r="K101" i="12"/>
  <c r="K93" i="12"/>
  <c r="K85" i="12"/>
  <c r="K77" i="12"/>
  <c r="K69" i="12"/>
  <c r="K61" i="12"/>
  <c r="K51" i="12"/>
  <c r="K41" i="12"/>
  <c r="K30" i="12"/>
  <c r="K19" i="12"/>
  <c r="K285" i="12" l="1"/>
  <c r="L285" i="12"/>
</calcChain>
</file>

<file path=xl/sharedStrings.xml><?xml version="1.0" encoding="utf-8"?>
<sst xmlns="http://schemas.openxmlformats.org/spreadsheetml/2006/main" count="2938" uniqueCount="399">
  <si>
    <t>Industry</t>
  </si>
  <si>
    <t>Salesperson location</t>
  </si>
  <si>
    <t>Retail</t>
  </si>
  <si>
    <t>Astrology</t>
  </si>
  <si>
    <t>Travel</t>
  </si>
  <si>
    <t>Services</t>
  </si>
  <si>
    <t>Taxi</t>
  </si>
  <si>
    <t>Delivery</t>
  </si>
  <si>
    <t>London</t>
  </si>
  <si>
    <t>AI</t>
  </si>
  <si>
    <t>Tickets</t>
  </si>
  <si>
    <t>Rewards</t>
  </si>
  <si>
    <t>consumer</t>
  </si>
  <si>
    <t>travel</t>
  </si>
  <si>
    <t>taxi</t>
  </si>
  <si>
    <t>Gaming</t>
  </si>
  <si>
    <t>Beauty</t>
  </si>
  <si>
    <t>booking</t>
  </si>
  <si>
    <t>Technology Hardware &amp; Equipment</t>
  </si>
  <si>
    <t>Delivery services</t>
  </si>
  <si>
    <t>Consumer Staples</t>
  </si>
  <si>
    <t>Food and Drinks</t>
  </si>
  <si>
    <t>Advertising</t>
  </si>
  <si>
    <t>Fintech</t>
  </si>
  <si>
    <t>Elearning</t>
  </si>
  <si>
    <t>Auto Parts</t>
  </si>
  <si>
    <t>Food Retail</t>
  </si>
  <si>
    <t>Luxury/Wine</t>
  </si>
  <si>
    <t>Houseware</t>
  </si>
  <si>
    <t>Cosmetics</t>
  </si>
  <si>
    <t>Jewellery</t>
  </si>
  <si>
    <t>Luxury</t>
  </si>
  <si>
    <t>Digital Services</t>
  </si>
  <si>
    <t>Egaming</t>
  </si>
  <si>
    <t>Financial Technology</t>
  </si>
  <si>
    <t>Digital goods</t>
  </si>
  <si>
    <t>Insurance</t>
  </si>
  <si>
    <t>Diversified Financial Services</t>
  </si>
  <si>
    <t>Consumer</t>
  </si>
  <si>
    <t>Finance</t>
  </si>
  <si>
    <t>Food Delivery</t>
  </si>
  <si>
    <t>Ticketing</t>
  </si>
  <si>
    <t>Transport</t>
  </si>
  <si>
    <t>Money Remittance</t>
  </si>
  <si>
    <t>Vape/Retail</t>
  </si>
  <si>
    <t>San Francisco</t>
  </si>
  <si>
    <t>Digital</t>
  </si>
  <si>
    <t xml:space="preserve">consultancy </t>
  </si>
  <si>
    <t xml:space="preserve">Travel </t>
  </si>
  <si>
    <t>Dubai</t>
  </si>
  <si>
    <t>Video Streaming</t>
  </si>
  <si>
    <t>Stock Broking</t>
  </si>
  <si>
    <t>Hong Kong</t>
  </si>
  <si>
    <t>Data/IOT</t>
  </si>
  <si>
    <t>Digital Goods</t>
  </si>
  <si>
    <t xml:space="preserve">Digital good </t>
  </si>
  <si>
    <t>Paris</t>
  </si>
  <si>
    <t>Berlin</t>
  </si>
  <si>
    <t>Merchant ID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</si>
  <si>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</si>
  <si>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</si>
  <si>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</si>
  <si>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</si>
  <si>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</si>
  <si>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</si>
  <si>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</si>
  <si>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</si>
  <si>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</si>
  <si>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</si>
  <si>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</si>
  <si>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</si>
  <si>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</si>
  <si>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</si>
  <si>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</si>
  <si>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</si>
  <si>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</si>
  <si>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</si>
  <si>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</si>
  <si>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</si>
  <si>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</si>
  <si>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</si>
  <si>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</si>
  <si>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</si>
  <si>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</si>
  <si>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</si>
  <si>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</si>
  <si>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</si>
  <si>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</si>
  <si>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</si>
  <si>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</si>
  <si>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</si>
  <si>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</si>
  <si>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</si>
  <si>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</si>
  <si>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</si>
  <si>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</si>
  <si>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</si>
  <si>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</si>
  <si>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</si>
  <si>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</si>
  <si>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</si>
  <si>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</si>
  <si>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</si>
  <si>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</si>
  <si>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</si>
  <si>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</si>
  <si>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P-48</t>
  </si>
  <si>
    <t>P-49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</si>
  <si>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</si>
  <si>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</si>
  <si>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</si>
  <si>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</si>
  <si>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</si>
  <si>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</si>
  <si>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</si>
  <si>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</si>
  <si>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</si>
  <si>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</si>
  <si>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</si>
  <si>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</si>
  <si>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</si>
  <si>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</si>
  <si>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</si>
  <si>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</si>
  <si>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</si>
  <si>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</si>
  <si>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</si>
  <si>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</si>
  <si>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</si>
  <si>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</si>
  <si>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</si>
  <si>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</si>
  <si>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</si>
  <si>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</si>
  <si>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P-76</t>
  </si>
  <si>
    <t>P-77</t>
  </si>
  <si>
    <t>P-78</t>
  </si>
  <si>
    <t>P-79</t>
  </si>
  <si>
    <t>P-80</t>
  </si>
  <si>
    <t>P-81</t>
  </si>
  <si>
    <t>P-82</t>
  </si>
  <si>
    <t>P-83</t>
  </si>
  <si>
    <t>P-84</t>
  </si>
  <si>
    <t>P-85</t>
  </si>
  <si>
    <t>P-86</t>
  </si>
  <si>
    <t>P-87</t>
  </si>
  <si>
    <t>P-88</t>
  </si>
  <si>
    <t>P-89</t>
  </si>
  <si>
    <t>P-90</t>
  </si>
  <si>
    <t>P-91</t>
  </si>
  <si>
    <t>P-92</t>
  </si>
  <si>
    <t>P-93</t>
  </si>
  <si>
    <t>P-94</t>
  </si>
  <si>
    <t>P-95</t>
  </si>
  <si>
    <t>P-96</t>
  </si>
  <si>
    <t>P-97</t>
  </si>
  <si>
    <t>P-98</t>
  </si>
  <si>
    <t>P-99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</si>
  <si>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</si>
  <si>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</si>
  <si>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</si>
  <si>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</si>
  <si>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</si>
  <si>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</si>
  <si>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</si>
  <si>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</si>
  <si>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</si>
  <si>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</si>
  <si>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</si>
  <si>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</si>
  <si>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</si>
  <si>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</si>
  <si>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</si>
  <si>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</si>
  <si>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</si>
  <si>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</si>
  <si>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</si>
  <si>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</si>
  <si>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</si>
  <si>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</si>
  <si>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</si>
  <si>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</si>
  <si>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</si>
  <si>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</si>
  <si>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</si>
  <si>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</si>
  <si>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</si>
  <si>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</si>
  <si>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</si>
  <si>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</si>
  <si>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</si>
  <si>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</si>
  <si>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</si>
  <si>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</si>
  <si>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</si>
  <si>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</si>
  <si>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</si>
  <si>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</si>
  <si>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</si>
  <si>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</si>
  <si>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</si>
  <si>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</si>
  <si>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</si>
  <si>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</si>
  <si>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</si>
  <si>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</si>
  <si>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</si>
  <si>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</si>
  <si>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</si>
  <si>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</si>
  <si>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</si>
  <si>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</si>
  <si>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</si>
  <si>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</si>
  <si>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</si>
  <si>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</si>
  <si>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</si>
  <si>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</si>
  <si>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</si>
  <si>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</si>
  <si>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</si>
  <si>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</si>
  <si>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</si>
  <si>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</si>
  <si>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</si>
  <si>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</si>
  <si>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</si>
  <si>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</si>
  <si>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</si>
  <si>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</si>
  <si>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</si>
  <si>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</si>
  <si>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</si>
  <si>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P-175</t>
  </si>
  <si>
    <t>P-176</t>
  </si>
  <si>
    <t>P-177</t>
  </si>
  <si>
    <t>P-178</t>
  </si>
  <si>
    <t>P-179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</si>
  <si>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</si>
  <si>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</si>
  <si>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</si>
  <si>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</si>
  <si>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</si>
  <si>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</si>
  <si>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</si>
  <si>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</si>
  <si>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</si>
  <si>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</si>
  <si>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</si>
  <si>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</si>
  <si>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</si>
  <si>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</si>
  <si>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</si>
  <si>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</si>
  <si>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</si>
  <si>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</si>
  <si>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</si>
  <si>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</si>
  <si>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</si>
  <si>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</si>
  <si>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</si>
  <si>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</si>
  <si>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</si>
  <si>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</si>
  <si>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</si>
  <si>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</si>
  <si>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</si>
  <si>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</si>
  <si>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</si>
  <si>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</si>
  <si>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</si>
  <si>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</si>
  <si>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</si>
  <si>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</si>
  <si>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</si>
  <si>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</si>
  <si>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</si>
  <si>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</si>
  <si>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P-220</t>
  </si>
  <si>
    <t>P-221</t>
  </si>
  <si>
    <t>P-222</t>
  </si>
  <si>
    <t>P-223</t>
  </si>
  <si>
    <t>P-224</t>
  </si>
  <si>
    <t>P-225</t>
  </si>
  <si>
    <t>P-226</t>
  </si>
  <si>
    <t>P-227</t>
  </si>
  <si>
    <t>P-228</t>
  </si>
  <si>
    <t>P-229</t>
  </si>
  <si>
    <t>P-230</t>
  </si>
  <si>
    <t>P-231</t>
  </si>
  <si>
    <t>P-232</t>
  </si>
  <si>
    <t>P-233</t>
  </si>
  <si>
    <t>P-234</t>
  </si>
  <si>
    <t>P-235</t>
  </si>
  <si>
    <t>P-236</t>
  </si>
  <si>
    <t>P-237</t>
  </si>
  <si>
    <t>P-238</t>
  </si>
  <si>
    <t>P-239</t>
  </si>
  <si>
    <t>P-240</t>
  </si>
  <si>
    <t>P-241</t>
  </si>
  <si>
    <t>P-242</t>
  </si>
  <si>
    <t>P-243</t>
  </si>
  <si>
    <t>P-244</t>
  </si>
  <si>
    <t>P-245</t>
  </si>
  <si>
    <t>P-246</t>
  </si>
  <si>
    <t>P-247</t>
  </si>
  <si>
    <t>P-248</t>
  </si>
  <si>
    <t>P-249</t>
  </si>
  <si>
    <t>P-250</t>
  </si>
  <si>
    <t>P-251</t>
  </si>
  <si>
    <t>P-252</t>
  </si>
  <si>
    <t>P-253</t>
  </si>
  <si>
    <t>P-254</t>
  </si>
  <si>
    <t>P-255</t>
  </si>
  <si>
    <t>P-256</t>
  </si>
  <si>
    <t>P-257</t>
  </si>
  <si>
    <t>Age verification</t>
  </si>
  <si>
    <t>Software</t>
  </si>
  <si>
    <t>Remitance</t>
  </si>
  <si>
    <t>Cleaning</t>
  </si>
  <si>
    <t>Government</t>
  </si>
  <si>
    <t>Money</t>
  </si>
  <si>
    <t>Apps</t>
  </si>
  <si>
    <t>london</t>
  </si>
  <si>
    <t>P-258</t>
  </si>
  <si>
    <t>P-259</t>
  </si>
  <si>
    <t>P-260</t>
  </si>
  <si>
    <t>P-261</t>
  </si>
  <si>
    <t>P-262</t>
  </si>
  <si>
    <t>P-263</t>
  </si>
  <si>
    <t>P-264</t>
  </si>
  <si>
    <t>P-265</t>
  </si>
  <si>
    <t>P-266</t>
  </si>
  <si>
    <t>P-267</t>
  </si>
  <si>
    <t>P-268</t>
  </si>
  <si>
    <t>P-269</t>
  </si>
  <si>
    <t>P-270</t>
  </si>
  <si>
    <t>P-271</t>
  </si>
  <si>
    <t>P-272</t>
  </si>
  <si>
    <t>P-273</t>
  </si>
  <si>
    <t>P-274</t>
  </si>
  <si>
    <t>P-275</t>
  </si>
  <si>
    <t>P-276</t>
  </si>
  <si>
    <t>P-277</t>
  </si>
  <si>
    <t>P-278</t>
  </si>
  <si>
    <t>P-279</t>
  </si>
  <si>
    <t>P-280</t>
  </si>
  <si>
    <t>P-281</t>
  </si>
  <si>
    <t>P-282</t>
  </si>
  <si>
    <t>P-283</t>
  </si>
  <si>
    <t>Nutrition</t>
  </si>
  <si>
    <t>4 - Awaiting internal sign-off</t>
  </si>
  <si>
    <t>3 - Reviewing terms</t>
  </si>
  <si>
    <t>2 - In-depth conversation</t>
  </si>
  <si>
    <t>1 - Interested conversation</t>
  </si>
  <si>
    <t>Merchant Type</t>
  </si>
  <si>
    <t>Large</t>
  </si>
  <si>
    <t>5 - Application approved</t>
  </si>
  <si>
    <t>6 - Merchant in integration</t>
  </si>
  <si>
    <t>7 - Ready to go live/live</t>
  </si>
  <si>
    <t xml:space="preserve">Deal Stage </t>
  </si>
  <si>
    <t>Deal Probability of Closing (%)</t>
  </si>
  <si>
    <t>Salesperson Location</t>
  </si>
  <si>
    <t>t ravel</t>
  </si>
  <si>
    <t>SMB</t>
  </si>
  <si>
    <t>MM</t>
  </si>
  <si>
    <t>Field</t>
  </si>
  <si>
    <t>Definition</t>
  </si>
  <si>
    <t>Definitions of the fields on the following tab:</t>
  </si>
  <si>
    <t>Designates a single merchant (aka customer)</t>
  </si>
  <si>
    <t>Liklihood of the deal closing as noted by management</t>
  </si>
  <si>
    <t>Stage of the deal in the pipeline</t>
  </si>
  <si>
    <t>Date by which the merchant is expected to be live on the platform</t>
  </si>
  <si>
    <t>Merchant industry</t>
  </si>
  <si>
    <t>SMB, Mid-market, Large</t>
  </si>
  <si>
    <t>Expected Monthly Net Revenue (USD)</t>
  </si>
  <si>
    <t>Weighted Probability Monthly Net Revenue (USD)</t>
  </si>
  <si>
    <t>Expected Monthly Net Revenue x Deal Probability</t>
  </si>
  <si>
    <t>Expected Go Live Date</t>
  </si>
  <si>
    <t>Finance/Fintech</t>
  </si>
  <si>
    <t xml:space="preserve">E-commerce </t>
  </si>
  <si>
    <t>Luxury/Beauty</t>
  </si>
  <si>
    <t>Gaming/Streaming</t>
  </si>
  <si>
    <t>Net Revenue PortCoX expects to receive from the merchant in a given month</t>
  </si>
  <si>
    <t>Column Labels</t>
  </si>
  <si>
    <t>Grand Total</t>
  </si>
  <si>
    <t>Row Labels</t>
  </si>
  <si>
    <t>Quarter</t>
  </si>
  <si>
    <t>Weighted Probability Net Revenue</t>
  </si>
  <si>
    <t xml:space="preserve">Total Expected Revenue </t>
  </si>
  <si>
    <t>Q1</t>
  </si>
  <si>
    <t>Q2</t>
  </si>
  <si>
    <t>Q3</t>
  </si>
  <si>
    <t>Q4</t>
  </si>
  <si>
    <t>Sum of Weighted Probability Net Revenue</t>
  </si>
  <si>
    <t xml:space="preserve">Consultancy </t>
  </si>
  <si>
    <t>Booking</t>
  </si>
  <si>
    <t xml:space="preserve"> </t>
  </si>
  <si>
    <t>Average of Deal Probability of Closing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</si>
</sst>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&quot;--&quot;_)"/>
    <numFmt numFmtId="165" formatCode="#,##0%_);\(#,##0%\);&quot;--&quot;_)"/>
    <numFmt numFmtId="166" formatCode="&quot;$&quot;#,##0"/>
  </numFmts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4" fontId="2" fillId="0" borderId="0" xfId="0" applyNumberFormat="1" applyFont="1"/>
    <xf numFmtId="0" fontId="1" fillId="0" borderId="0" xfId="0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6" xfId="0" applyFont="1" applyBorder="1"/>
    <xf numFmtId="0" fontId="4" fillId="0" borderId="4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[IVP Sales CoE - Case Data vF (1) (1).xlsx]Sheet1!PivotTable5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Pipeline</a:t>
            </a:r>
            <a:r>
              <a:rPr lang="en-US" sz="1400" baseline="0"/>
              <a:t> by Deal Stage</a:t>
            </a:r>
            <a:endParaRPr lang="en-US" sz="1400"/>
          </a:p>
        </c:rich>
      </c:tx>
      <c:layout>
        <c:manualLayout>
          <c:xMode val="edge"/>
          <c:yMode val="edge"/>
          <c:x val="0.27889588801399823"/>
          <c:y val="1.15794349235757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017109785962946"/>
          <c:y val="0.14257441873837956"/>
          <c:w val="0.64043088363954503"/>
          <c:h val="0.779825708061002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7 - Ready to go live/live</c:v>
                </c:pt>
                <c:pt idx="1">
                  <c:v>5 - Application approved</c:v>
                </c:pt>
                <c:pt idx="2">
                  <c:v>6 - Merchant in integration</c:v>
                </c:pt>
                <c:pt idx="3">
                  <c:v>4 - Awaiting internal sign-off</c:v>
                </c:pt>
                <c:pt idx="4">
                  <c:v>3 - Reviewing terms</c:v>
                </c:pt>
                <c:pt idx="5">
                  <c:v>2 - In-depth conversation</c:v>
                </c:pt>
                <c:pt idx="6">
                  <c:v>1 - Interested conversation</c:v>
                </c:pt>
              </c:strCache>
            </c:strRef>
          </c:cat>
          <c:val>
            <c:numRef>
              <c:f>Sheet1!$B$2:$B$9</c:f>
              <c:numCache>
                <c:formatCode>"$"#,##0</c:formatCode>
                <c:ptCount val="7"/>
                <c:pt idx="0">
                  <c:v>5182208.578125</c:v>
                </c:pt>
                <c:pt idx="1">
                  <c:v>1529576.296875</c:v>
                </c:pt>
                <c:pt idx="2">
                  <c:v>715307.8125</c:v>
                </c:pt>
                <c:pt idx="3">
                  <c:v>541893.92812499998</c:v>
                </c:pt>
                <c:pt idx="4">
                  <c:v>147983.0625</c:v>
                </c:pt>
                <c:pt idx="5">
                  <c:v>74455.59375</c:v>
                </c:pt>
                <c:pt idx="6">
                  <c:v>3187.5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D-40F2-97DC-032DF5A404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81076880"/>
        <c:axId val="1781078960"/>
      </c:barChart>
      <c:catAx>
        <c:axId val="178107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8960"/>
        <c:crosses val="autoZero"/>
        <c:auto val="1"/>
        <c:lblAlgn val="ctr"/>
        <c:lblOffset val="100"/>
        <c:noMultiLvlLbl val="0"/>
      </c:catAx>
      <c:valAx>
        <c:axId val="1781078960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17810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[IVP Sales CoE - Case Data vF (1) (1).xlsx]Sheet2!PivotTable7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Pipeline Value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32475176868759"/>
          <c:y val="0.19522103405196622"/>
          <c:w val="0.82705774278215227"/>
          <c:h val="0.64431700462220987"/>
        </c:manualLayout>
      </c:layout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Sheet2!$E$2:$E$6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Sheet2!$F$2:$F$6</c:f>
              <c:numCache>
                <c:formatCode>"$"#,##0</c:formatCode>
                <c:ptCount val="4"/>
                <c:pt idx="0">
                  <c:v>4726275.75</c:v>
                </c:pt>
                <c:pt idx="1">
                  <c:v>2570648.8968750001</c:v>
                </c:pt>
                <c:pt idx="2">
                  <c:v>784587.9375</c:v>
                </c:pt>
                <c:pt idx="3">
                  <c:v>113100.1875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45F-94F5-FDC03A810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587200"/>
        <c:axId val="1847595104"/>
      </c:lineChart>
      <c:catAx>
        <c:axId val="1847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95104"/>
        <c:crosses val="autoZero"/>
        <c:auto val="1"/>
        <c:lblAlgn val="ctr"/>
        <c:lblOffset val="100"/>
        <c:noMultiLvlLbl val="0"/>
      </c:catAx>
      <c:valAx>
        <c:axId val="184759510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[IVP Sales CoE - Case Data vF (1) (1).xlsx]Sheet3!PivotTable8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7 - Ready to go live/live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MM</c:v>
                </c:pt>
                <c:pt idx="1">
                  <c:v>Large</c:v>
                </c:pt>
                <c:pt idx="2">
                  <c:v>SMB</c:v>
                </c:pt>
              </c:strCache>
            </c:strRef>
          </c:cat>
          <c:val>
            <c:numRef>
              <c:f>Sheet3!$B$3:$B$6</c:f>
              <c:numCache>
                <c:formatCode>#,##0</c:formatCode>
                <c:ptCount val="3"/>
                <c:pt idx="0">
                  <c:v>2406667.359375</c:v>
                </c:pt>
                <c:pt idx="1">
                  <c:v>1990312.5</c:v>
                </c:pt>
                <c:pt idx="2">
                  <c:v>785228.71875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C-4B20-9F8B-F0E06E0A0F10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5 - Application approved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MM</c:v>
                </c:pt>
                <c:pt idx="1">
                  <c:v>Large</c:v>
                </c:pt>
                <c:pt idx="2">
                  <c:v>SMB</c:v>
                </c:pt>
              </c:strCache>
            </c:strRef>
          </c:cat>
          <c:val>
            <c:numRef>
              <c:f>Sheet3!$C$3:$C$6</c:f>
              <c:numCache>
                <c:formatCode>#,##0</c:formatCode>
                <c:ptCount val="3"/>
                <c:pt idx="0">
                  <c:v>988323.140625</c:v>
                </c:pt>
                <c:pt idx="1">
                  <c:v>433125</c:v>
                </c:pt>
                <c:pt idx="2">
                  <c:v>108128.15625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C-4B20-9F8B-F0E06E0A0F10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6 - Merchant in integration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MM</c:v>
                </c:pt>
                <c:pt idx="1">
                  <c:v>Large</c:v>
                </c:pt>
                <c:pt idx="2">
                  <c:v>SMB</c:v>
                </c:pt>
              </c:strCache>
            </c:strRef>
          </c:cat>
          <c:val>
            <c:numRef>
              <c:f>Sheet3!$D$3:$D$6</c:f>
              <c:numCache>
                <c:formatCode>#,##0</c:formatCode>
                <c:ptCount val="3"/>
                <c:pt idx="0">
                  <c:v>623400</c:v>
                </c:pt>
                <c:pt idx="2">
                  <c:v>91907.8125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C-4B20-9F8B-F0E06E0A0F10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4 - Awaiting internal sign-off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MM</c:v>
                </c:pt>
                <c:pt idx="1">
                  <c:v>Large</c:v>
                </c:pt>
                <c:pt idx="2">
                  <c:v>SMB</c:v>
                </c:pt>
              </c:strCache>
            </c:strRef>
          </c:cat>
          <c:val>
            <c:numRef>
              <c:f>Sheet3!$E$3:$E$6</c:f>
              <c:numCache>
                <c:formatCode>#,##0</c:formatCode>
                <c:ptCount val="3"/>
                <c:pt idx="0">
                  <c:v>456105.36562499998</c:v>
                </c:pt>
                <c:pt idx="2">
                  <c:v>85788.5625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C-4B20-9F8B-F0E06E0A0F10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3 - Reviewing terms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MM</c:v>
                </c:pt>
                <c:pt idx="1">
                  <c:v>Large</c:v>
                </c:pt>
                <c:pt idx="2">
                  <c:v>SMB</c:v>
                </c:pt>
              </c:strCache>
            </c:strRef>
          </c:cat>
          <c:val>
            <c:numRef>
              <c:f>Sheet3!$F$3:$F$6</c:f>
              <c:numCache>
                <c:formatCode>#,##0</c:formatCode>
                <c:ptCount val="3"/>
                <c:pt idx="0">
                  <c:v>99711.1875</c:v>
                </c:pt>
                <c:pt idx="2">
                  <c:v>48271.875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C-4B20-9F8B-F0E06E0A0F10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2 - In-depth conversation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MM</c:v>
                </c:pt>
                <c:pt idx="1">
                  <c:v>Large</c:v>
                </c:pt>
                <c:pt idx="2">
                  <c:v>SMB</c:v>
                </c:pt>
              </c:strCache>
            </c:strRef>
          </c:cat>
          <c:val>
            <c:numRef>
              <c:f>Sheet3!$G$3:$G$6</c:f>
              <c:numCache>
                <c:formatCode>#,##0</c:formatCode>
                <c:ptCount val="3"/>
                <c:pt idx="0">
                  <c:v>29705.625</c:v>
                </c:pt>
                <c:pt idx="2">
                  <c:v>44749.96875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FC-4B20-9F8B-F0E06E0A0F10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1 - Interested conversation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Sheet3!$A$3:$A$6</c:f>
              <c:strCache>
                <c:ptCount val="3"/>
                <c:pt idx="0">
                  <c:v>MM</c:v>
                </c:pt>
                <c:pt idx="1">
                  <c:v>Large</c:v>
                </c:pt>
                <c:pt idx="2">
                  <c:v>SMB</c:v>
                </c:pt>
              </c:strCache>
            </c:strRef>
          </c:cat>
          <c:val>
            <c:numRef>
              <c:f>Sheet3!$H$3:$H$6</c:f>
              <c:numCache>
                <c:formatCode>#,##0</c:formatCode>
                <c:ptCount val="3"/>
                <c:pt idx="0">
                  <c:v>1781.25</c:v>
                </c:pt>
                <c:pt idx="2">
                  <c:v>1406.25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C-4B20-9F8B-F0E06E0A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768672"/>
        <c:axId val="1843768256"/>
      </c:barChart>
      <c:catAx>
        <c:axId val="18437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68256"/>
        <c:crosses val="autoZero"/>
        <c:auto val="1"/>
        <c:lblAlgn val="ctr"/>
        <c:lblOffset val="100"/>
        <c:noMultiLvlLbl val="0"/>
      </c:catAx>
      <c:valAx>
        <c:axId val="18437682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[IVP Sales CoE - Case Data vF (1) (1).xlsx]Sheet4!PivotTable10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CONVERSION</a:t>
            </a:r>
            <a:r>
              <a:rPr lang="en-US" sz="1200" baseline="0"/>
              <a:t> RATES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Sheet4!$A$2:$A$9</c:f>
              <c:strCache>
                <c:ptCount val="7"/>
                <c:pt idx="0">
                  <c:v>7 - Ready to go live/live</c:v>
                </c:pt>
                <c:pt idx="1">
                  <c:v>6 - Merchant in integration</c:v>
                </c:pt>
                <c:pt idx="2">
                  <c:v>5 - Application approved</c:v>
                </c:pt>
                <c:pt idx="3">
                  <c:v>4 - Awaiting internal sign-off</c:v>
                </c:pt>
                <c:pt idx="4">
                  <c:v>3 - Reviewing terms</c:v>
                </c:pt>
                <c:pt idx="5">
                  <c:v>2 - In-depth conversation</c:v>
                </c:pt>
                <c:pt idx="6">
                  <c:v>1 - Interested conversation</c:v>
                </c:pt>
              </c:strCache>
            </c:strRef>
          </c:cat>
          <c:val>
            <c:numRef>
              <c:f>Sheet4!$B$2:$B$9</c:f>
              <c:numCache>
                <c:formatCode>0%</c:formatCode>
                <c:ptCount val="7"/>
                <c:pt idx="0">
                  <c:v>0.97083333333333333</c:v>
                </c:pt>
                <c:pt idx="1">
                  <c:v>0.80882352941176483</c:v>
                </c:pt>
                <c:pt idx="2">
                  <c:v>0.625</c:v>
                </c:pt>
                <c:pt idx="3">
                  <c:v>0.31568627450980413</c:v>
                </c:pt>
                <c:pt idx="4">
                  <c:v>0.20689655172413801</c:v>
                </c:pt>
                <c:pt idx="5">
                  <c:v>0.10138888888888893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3-4291-9211-D7B66DD7F1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7573472"/>
        <c:axId val="1847591776"/>
      </c:barChart>
      <c:valAx>
        <c:axId val="1847591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73472"/>
        <c:crosses val="autoZero"/>
        <c:crossBetween val="between"/>
      </c:valAx>
      <c:catAx>
        <c:axId val="184757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9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[IVP Sales CoE - Case Data vF (1) (1).xlsx]Sheet5!PivotTable11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Deal Closing</a:t>
            </a:r>
            <a:r>
              <a:rPr lang="en-US" sz="1200" baseline="0"/>
              <a:t> Probability by Merchant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Sheet5!$A$2:$A$5</c:f>
              <c:strCache>
                <c:ptCount val="3"/>
                <c:pt idx="0">
                  <c:v>Large</c:v>
                </c:pt>
                <c:pt idx="1">
                  <c:v>MM</c:v>
                </c:pt>
                <c:pt idx="2">
                  <c:v>SMB</c:v>
                </c:pt>
              </c:strCache>
            </c:strRef>
          </c:cat>
          <c:val>
            <c:numRef>
              <c:f>Sheet5!$B$2:$B$5</c:f>
              <c:numCache>
                <c:formatCode>0%</c:formatCode>
                <c:ptCount val="3"/>
                <c:pt idx="0">
                  <c:v>0.89999999999999991</c:v>
                </c:pt>
                <c:pt idx="1">
                  <c:v>0.58581395348837206</c:v>
                </c:pt>
                <c:pt idx="2">
                  <c:v>0.55859375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2-4AE5-ADD4-0FC946AB6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81073552"/>
        <c:axId val="1781072720"/>
      </c:barChart>
      <c:catAx>
        <c:axId val="1781073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2720"/>
        <c:crosses val="autoZero"/>
        <c:auto val="1"/>
        <c:lblAlgn val="ctr"/>
        <c:lblOffset val="100"/>
        <c:noMultiLvlLbl val="0"/>
      </c:catAx>
      <c:valAx>
        <c:axId val="17810727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[IVP Sales CoE - Case Data vF (1) (1).xlsx]Sheet6!PivotTable1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Sheet6!$A$2:$A$5</c:f>
              <c:strCache>
                <c:ptCount val="3"/>
                <c:pt idx="0">
                  <c:v>MM</c:v>
                </c:pt>
                <c:pt idx="1">
                  <c:v>Large</c:v>
                </c:pt>
                <c:pt idx="2">
                  <c:v>SMB</c:v>
                </c:pt>
              </c:strCache>
            </c:strRef>
          </c:cat>
          <c:val>
            <c:numRef>
              <c:f>Sheet6!$B$2:$B$5</c:f>
              <c:numCache>
                <c:formatCode>"$"#,##0</c:formatCode>
                <c:ptCount val="3"/>
                <c:pt idx="0">
                  <c:v>4605693.9281249996</c:v>
                </c:pt>
                <c:pt idx="1">
                  <c:v>2423437.5</c:v>
                </c:pt>
                <c:pt idx="2">
                  <c:v>1165481.34375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64A-BE08-66A08256E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4590864"/>
        <c:axId val="1672445168"/>
      </c:barChart>
      <c:catAx>
        <c:axId val="18445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45168"/>
        <c:crosses val="autoZero"/>
        <c:auto val="1"/>
        <c:lblAlgn val="ctr"/>
        <c:lblOffset val="100"/>
        <c:noMultiLvlLbl val="0"/>
      </c:catAx>
      <c:valAx>
        <c:axId val="1672445168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[IVP Sales CoE - Case Data vF (1) (1).xlsx]Sheet7!PivotTable2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Pipeline</a:t>
            </a:r>
            <a:r>
              <a:rPr lang="en-US" baseline="0"/>
              <a:t> by Industry</a:t>
            </a:r>
            <a:endParaRPr lang="en-US"/>
          </a:p>
        </c:rich>
      </c:tx>
      <c:layout>
        <c:manualLayout>
          <c:xMode val="edge"/>
          <c:yMode val="edge"/>
          <c:x val="0.3265943832957725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Sheet7!$A$2:$A$12</c:f>
              <c:strCache>
                <c:ptCount val="10"/>
                <c:pt idx="0">
                  <c:v>Travel</c:v>
                </c:pt>
                <c:pt idx="1">
                  <c:v>Retail</c:v>
                </c:pt>
                <c:pt idx="2">
                  <c:v>E-commerce </c:v>
                </c:pt>
                <c:pt idx="3">
                  <c:v>Financial Technology</c:v>
                </c:pt>
                <c:pt idx="4">
                  <c:v>Gaming</c:v>
                </c:pt>
                <c:pt idx="5">
                  <c:v>Fintech</c:v>
                </c:pt>
                <c:pt idx="6">
                  <c:v>Finance</c:v>
                </c:pt>
                <c:pt idx="7">
                  <c:v>Services</c:v>
                </c:pt>
                <c:pt idx="8">
                  <c:v>Nutrition</c:v>
                </c:pt>
                <c:pt idx="9">
                  <c:v>Tickets</c:v>
                </c:pt>
              </c:strCache>
            </c:strRef>
          </c:cat>
          <c:val>
            <c:numRef>
              <c:f>Sheet7!$B$2:$B$12</c:f>
              <c:numCache>
                <c:formatCode>"$"#,##0</c:formatCode>
                <c:ptCount val="10"/>
                <c:pt idx="0">
                  <c:v>2237757.0375000001</c:v>
                </c:pt>
                <c:pt idx="1">
                  <c:v>1319218.828125</c:v>
                </c:pt>
                <c:pt idx="2">
                  <c:v>482751.5625</c:v>
                </c:pt>
                <c:pt idx="3">
                  <c:v>454687.5</c:v>
                </c:pt>
                <c:pt idx="4">
                  <c:v>398089.6875</c:v>
                </c:pt>
                <c:pt idx="5">
                  <c:v>394429.6875</c:v>
                </c:pt>
                <c:pt idx="6">
                  <c:v>358843.125</c:v>
                </c:pt>
                <c:pt idx="7">
                  <c:v>267128.71875</c:v>
                </c:pt>
                <c:pt idx="8">
                  <c:v>239062.5</c:v>
                </c:pt>
                <c:pt idx="9">
                  <c:v>217312.5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8-4D78-83D3-D302DEBC9D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01299584"/>
        <c:axId val="1901297504"/>
      </c:barChart>
      <c:catAx>
        <c:axId val="190129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97504"/>
        <c:crosses val="autoZero"/>
        <c:auto val="1"/>
        <c:lblAlgn val="ctr"/>
        <c:lblOffset val="100"/>
        <c:noMultiLvlLbl val="0"/>
      </c:catAx>
      <c:valAx>
        <c:axId val="1901297504"/>
        <c:scaling>
          <c:orientation val="minMax"/>
        </c:scaling>
        <c:delete val="0"/>
        <c:axPos val="b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</xdr:rowOff>
    </xdr:from>
    <xdr:to>
      <xdr:col>9</xdr:col>
      <xdr:colOff>676275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2E1E5-7CAF-4976-AB88-99AF4F781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0</xdr:rowOff>
    </xdr:from>
    <xdr:to>
      <xdr:col>3</xdr:col>
      <xdr:colOff>352425</xdr:colOff>
      <xdr:row>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EDB14-70DF-4593-8D08-A0C56EE48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1223962</xdr:colOff>
      <xdr:row>7</xdr:row>
      <xdr:rowOff>9524</xdr:rowOff>
    </xdr:from>
    <xdr:to>
      <xdr:col>4</xdr:col>
      <xdr:colOff>576262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D604D-82A3-4998-A667-6102C9D5A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0</xdr:rowOff>
    </xdr:from>
    <xdr:to>
      <xdr:col>8</xdr:col>
      <xdr:colOff>657224</xdr:colOff>
      <xdr:row>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C3B24-478B-49F4-B27C-47BEA1BBF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242889</xdr:colOff>
      <xdr:row>0</xdr:row>
      <xdr:rowOff>47625</xdr:rowOff>
    </xdr:from>
    <xdr:to>
      <xdr:col>11</xdr:col>
      <xdr:colOff>323851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9460F-D0E9-4E1E-8D73-7D1F3736E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76200</xdr:rowOff>
    </xdr:from>
    <xdr:to>
      <xdr:col>9</xdr:col>
      <xdr:colOff>357187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DD252-42B3-4D4E-926F-9F5A13101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47625</xdr:rowOff>
    </xdr:from>
    <xdr:to>
      <xdr:col>10</xdr:col>
      <xdr:colOff>66675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38EAF-C140-4B07-8C69-228A35441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" refreshedDate="45359.114740046294" createdVersion="7" refreshedVersion="7" minRefreshableVersion="3" recordCount="283" xr:uid="{F699031D-FB70-43AD-8A62-2E1D18DAAF39}">
  <cacheSource type="worksheet">
    <worksheetSource ref="D1:L284" sheet="finaldata"/>
  </cacheSource>
  <cacheFields count="9">
    <cacheField name="Expected Go Live Date" numFmtId="14">
      <sharedItems containsSemiMixedTypes="0" containsNonDate="0" containsDate="1" containsString="0" minDate="2019-01-01T00:00:00" maxDate="2019-12-31T00:00:00"/>
    </cacheField>
    <cacheField name="Quarter" numFmtId="14">
      <sharedItems count="4">
        <s v="Q1"/>
        <s v="Q2"/>
        <s v="Q3"/>
        <s v="Q4"/>
      </sharedItems>
    </cacheField>
    <cacheField name="Expected Monthly Net Revenue (USD)" numFmtId="164">
      <sharedItems containsSemiMixedTypes="0" containsString="0" containsNumber="1" minValue="0" maxValue="220000"/>
    </cacheField>
    <cacheField name="Industry" numFmtId="0">
      <sharedItems containsBlank="1" count="60">
        <s v="Finance/Fintech"/>
        <s v="Consultancy "/>
        <s v="E-commerce "/>
        <s v="Luxury/Beauty"/>
        <s v="Travel"/>
        <s v="Travel "/>
        <s v="Delivery"/>
        <s v="Gaming/Streaming"/>
        <s v="Stock Broking"/>
        <s v="Retail"/>
        <s v="Services"/>
        <s v="Digital"/>
        <m/>
        <s v="Nutrition"/>
        <s v="Data/IOT"/>
        <s v="Technology Hardware &amp; Equipment"/>
        <s v="Delivery services"/>
        <s v="Consumer Staples"/>
        <s v="Food and Drinks"/>
        <s v="Advertising"/>
        <s v="Fintech"/>
        <s v="Video Streaming"/>
        <s v="Gaming"/>
        <s v="Elearning"/>
        <s v="Digital Goods"/>
        <s v="Auto Parts"/>
        <s v="Food Retail"/>
        <s v="Luxury/Wine"/>
        <s v="Houseware"/>
        <s v="Cosmetics"/>
        <s v="Jewellery"/>
        <s v="Luxury"/>
        <s v="Astrology"/>
        <s v="Taxi"/>
        <s v="AI"/>
        <s v="Finance"/>
        <s v="Consumer"/>
        <s v="Insurance"/>
        <s v="Diversified Financial Services"/>
        <s v="Age verification"/>
        <s v="Egaming"/>
        <s v="Financial Technology"/>
        <s v="Software"/>
        <s v="Digital Services"/>
        <s v="Food Delivery"/>
        <s v="Ticketing"/>
        <s v="Transport"/>
        <s v="Money Remittance"/>
        <s v="Vape/Retail"/>
        <s v="Tickets"/>
        <s v="Rewards"/>
        <s v="Remitance"/>
        <s v="Cleaning"/>
        <s v="Government"/>
        <s v="Money"/>
        <s v="Beauty"/>
        <s v="Apps"/>
        <s v="Booking"/>
        <s v="t ravel" u="1"/>
        <s v="Digital good " u="1"/>
      </sharedItems>
    </cacheField>
    <cacheField name="Salesperson Location" numFmtId="0">
      <sharedItems/>
    </cacheField>
    <cacheField name="Weighted Probability Monthly Net Revenue (USD)" numFmtId="164">
      <sharedItems containsSemiMixedTypes="0" containsString="0" containsNumber="1" minValue="0" maxValue="180000"/>
    </cacheField>
    <cacheField name="Merchant Type" numFmtId="0">
      <sharedItems/>
    </cacheField>
    <cacheField name="Total Expected Revenue " numFmtId="0">
      <sharedItems containsSemiMixedTypes="0" containsString="0" containsNumber="1" minValue="0" maxValue="1181250"/>
    </cacheField>
    <cacheField name="Weighted Probability Net Revenue" numFmtId="0">
      <sharedItems containsSemiMixedTypes="0" containsString="0" containsNumber="1" minValue="0" maxValue="118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" refreshedDate="45359.114836689812" createdVersion="7" refreshedVersion="7" minRefreshableVersion="3" recordCount="283" xr:uid="{CF8BFB96-653B-471E-BF8E-F17605BD38FB}">
  <cacheSource type="worksheet">
    <worksheetSource ref="A1:L284" sheet="finaldata"/>
  </cacheSource>
  <cacheFields count="13">
    <cacheField name="Merchant ID" numFmtId="0">
      <sharedItems/>
    </cacheField>
    <cacheField name="Deal Probability of Closing (%)" numFmtId="165">
      <sharedItems containsSemiMixedTypes="0" containsString="0" containsNumber="1" minValue="0.05" maxValue="1"/>
    </cacheField>
    <cacheField name="Deal Stage " numFmtId="0">
      <sharedItems count="7">
        <s v="7 - Ready to go live/live"/>
        <s v="5 - Application approved"/>
        <s v="4 - Awaiting internal sign-off"/>
        <s v="6 - Merchant in integration"/>
        <s v="3 - Reviewing terms"/>
        <s v="2 - In-depth conversation"/>
        <s v="1 - Interested conversation"/>
      </sharedItems>
    </cacheField>
    <cacheField name="Expected Go Live Date" numFmtId="14">
      <sharedItems containsSemiMixedTypes="0" containsNonDate="0" containsDate="1" containsString="0" minDate="2019-01-01T00:00:00" maxDate="2019-12-31T00:00:00" count="187">
        <d v="2019-01-15T00:00:00"/>
        <d v="2019-03-14T00:00:00"/>
        <d v="2019-03-23T00:00:00"/>
        <d v="2019-01-09T00:00:00"/>
        <d v="2019-06-29T00:00:00"/>
        <d v="2019-05-11T00:00:00"/>
        <d v="2019-02-18T00:00:00"/>
        <d v="2019-01-16T00:00:00"/>
        <d v="2019-01-25T00:00:00"/>
        <d v="2019-03-20T00:00:00"/>
        <d v="2019-03-11T00:00:00"/>
        <d v="2019-01-29T00:00:00"/>
        <d v="2019-03-09T00:00:00"/>
        <d v="2019-04-20T00:00:00"/>
        <d v="2019-03-06T00:00:00"/>
        <d v="2019-03-27T00:00:00"/>
        <d v="2019-03-17T00:00:00"/>
        <d v="2019-01-19T00:00:00"/>
        <d v="2019-02-01T00:00:00"/>
        <d v="2019-04-22T00:00:00"/>
        <d v="2019-01-31T00:00:00"/>
        <d v="2019-02-10T00:00:00"/>
        <d v="2019-01-07T00:00:00"/>
        <d v="2019-03-12T00:00:00"/>
        <d v="2019-06-24T00:00:00"/>
        <d v="2019-06-22T00:00:00"/>
        <d v="2019-03-02T00:00:00"/>
        <d v="2019-02-02T00:00:00"/>
        <d v="2019-04-12T00:00:00"/>
        <d v="2019-03-28T00:00:00"/>
        <d v="2019-02-04T00:00:00"/>
        <d v="2019-05-29T00:00:00"/>
        <d v="2019-05-23T00:00:00"/>
        <d v="2019-04-25T00:00:00"/>
        <d v="2019-06-25T00:00:00"/>
        <d v="2019-05-02T00:00:00"/>
        <d v="2019-01-01T00:00:00"/>
        <d v="2019-06-19T00:00:00"/>
        <d v="2019-04-27T00:00:00"/>
        <d v="2019-05-30T00:00:00"/>
        <d v="2019-01-30T00:00:00"/>
        <d v="2019-05-22T00:00:00"/>
        <d v="2019-05-10T00:00:00"/>
        <d v="2019-03-04T00:00:00"/>
        <d v="2019-07-24T00:00:00"/>
        <d v="2019-05-24T00:00:00"/>
        <d v="2019-01-22T00:00:00"/>
        <d v="2019-01-03T00:00:00"/>
        <d v="2019-02-22T00:00:00"/>
        <d v="2019-02-21T00:00:00"/>
        <d v="2019-06-06T00:00:00"/>
        <d v="2019-01-05T00:00:00"/>
        <d v="2019-02-13T00:00:00"/>
        <d v="2019-01-20T00:00:00"/>
        <d v="2019-01-28T00:00:00"/>
        <d v="2019-01-18T00:00:00"/>
        <d v="2019-09-26T00:00:00"/>
        <d v="2019-02-27T00:00:00"/>
        <d v="2019-04-30T00:00:00"/>
        <d v="2019-02-26T00:00:00"/>
        <d v="2019-04-01T00:00:00"/>
        <d v="2019-02-19T00:00:00"/>
        <d v="2019-01-08T00:00:00"/>
        <d v="2019-04-08T00:00:00"/>
        <d v="2019-04-29T00:00:00"/>
        <d v="2019-03-10T00:00:00"/>
        <d v="2019-10-10T00:00:00"/>
        <d v="2019-03-22T00:00:00"/>
        <d v="2019-05-07T00:00:00"/>
        <d v="2019-06-13T00:00:00"/>
        <d v="2019-09-04T00:00:00"/>
        <d v="2019-04-04T00:00:00"/>
        <d v="2019-08-28T00:00:00"/>
        <d v="2019-07-12T00:00:00"/>
        <d v="2019-08-10T00:00:00"/>
        <d v="2019-06-09T00:00:00"/>
        <d v="2019-08-27T00:00:00"/>
        <d v="2019-04-24T00:00:00"/>
        <d v="2019-09-07T00:00:00"/>
        <d v="2019-04-09T00:00:00"/>
        <d v="2019-04-02T00:00:00"/>
        <d v="2019-09-20T00:00:00"/>
        <d v="2019-06-11T00:00:00"/>
        <d v="2019-06-02T00:00:00"/>
        <d v="2019-01-02T00:00:00"/>
        <d v="2019-06-07T00:00:00"/>
        <d v="2019-05-09T00:00:00"/>
        <d v="2019-02-08T00:00:00"/>
        <d v="2019-05-25T00:00:00"/>
        <d v="2019-03-07T00:00:00"/>
        <d v="2019-08-03T00:00:00"/>
        <d v="2019-05-04T00:00:00"/>
        <d v="2019-02-15T00:00:00"/>
        <d v="2019-03-31T00:00:00"/>
        <d v="2019-05-17T00:00:00"/>
        <d v="2019-06-12T00:00:00"/>
        <d v="2019-01-21T00:00:00"/>
        <d v="2019-01-12T00:00:00"/>
        <d v="2019-03-08T00:00:00"/>
        <d v="2019-02-20T00:00:00"/>
        <d v="2019-10-07T00:00:00"/>
        <d v="2019-02-25T00:00:00"/>
        <d v="2019-01-27T00:00:00"/>
        <d v="2019-03-15T00:00:00"/>
        <d v="2019-08-25T00:00:00"/>
        <d v="2019-04-15T00:00:00"/>
        <d v="2019-08-11T00:00:00"/>
        <d v="2019-10-03T00:00:00"/>
        <d v="2019-06-08T00:00:00"/>
        <d v="2019-12-30T00:00:00"/>
        <d v="2019-05-20T00:00:00"/>
        <d v="2019-04-14T00:00:00"/>
        <d v="2019-05-12T00:00:00"/>
        <d v="2019-11-04T00:00:00"/>
        <d v="2019-09-23T00:00:00"/>
        <d v="2019-08-02T00:00:00"/>
        <d v="2019-05-18T00:00:00"/>
        <d v="2019-09-14T00:00:00"/>
        <d v="2019-08-19T00:00:00"/>
        <d v="2019-07-30T00:00:00"/>
        <d v="2019-04-07T00:00:00"/>
        <d v="2019-10-29T00:00:00"/>
        <d v="2019-04-06T00:00:00"/>
        <d v="2019-11-19T00:00:00"/>
        <d v="2019-08-13T00:00:00"/>
        <d v="2019-05-06T00:00:00"/>
        <d v="2019-06-18T00:00:00"/>
        <d v="2019-08-01T00:00:00"/>
        <d v="2019-02-16T00:00:00"/>
        <d v="2019-12-22T00:00:00"/>
        <d v="2019-02-28T00:00:00"/>
        <d v="2019-04-17T00:00:00"/>
        <d v="2019-07-22T00:00:00"/>
        <d v="2019-05-03T00:00:00"/>
        <d v="2019-12-15T00:00:00"/>
        <d v="2019-08-30T00:00:00"/>
        <d v="2019-08-16T00:00:00"/>
        <d v="2019-08-20T00:00:00"/>
        <d v="2019-06-30T00:00:00"/>
        <d v="2019-03-29T00:00:00"/>
        <d v="2019-05-13T00:00:00"/>
        <d v="2019-03-26T00:00:00"/>
        <d v="2019-05-21T00:00:00"/>
        <d v="2019-03-24T00:00:00"/>
        <d v="2019-05-16T00:00:00"/>
        <d v="2019-02-03T00:00:00"/>
        <d v="2019-03-01T00:00:00"/>
        <d v="2019-03-03T00:00:00"/>
        <d v="2019-06-26T00:00:00"/>
        <d v="2019-05-27T00:00:00"/>
        <d v="2019-08-15T00:00:00"/>
        <d v="2019-03-19T00:00:00"/>
        <d v="2019-11-22T00:00:00"/>
        <d v="2019-02-07T00:00:00"/>
        <d v="2019-12-11T00:00:00"/>
        <d v="2019-01-24T00:00:00"/>
        <d v="2019-12-23T00:00:00"/>
        <d v="2019-11-12T00:00:00"/>
        <d v="2019-10-14T00:00:00"/>
        <d v="2019-12-24T00:00:00"/>
        <d v="2019-09-08T00:00:00"/>
        <d v="2019-07-02T00:00:00"/>
        <d v="2019-09-17T00:00:00"/>
        <d v="2019-06-21T00:00:00"/>
        <d v="2019-08-26T00:00:00"/>
        <d v="2019-07-04T00:00:00"/>
        <d v="2019-10-20T00:00:00"/>
        <d v="2019-12-17T00:00:00"/>
        <d v="2019-07-29T00:00:00"/>
        <d v="2019-10-24T00:00:00"/>
        <d v="2019-10-02T00:00:00"/>
        <d v="2019-04-10T00:00:00"/>
        <d v="2019-10-01T00:00:00"/>
        <d v="2019-11-01T00:00:00"/>
        <d v="2019-02-05T00:00:00"/>
        <d v="2019-08-23T00:00:00"/>
        <d v="2019-04-03T00:00:00"/>
        <d v="2019-07-16T00:00:00"/>
        <d v="2019-07-20T00:00:00"/>
        <d v="2019-09-01T00:00:00"/>
        <d v="2019-09-15T00:00:00"/>
        <d v="2019-02-23T00:00:00"/>
        <d v="2019-02-17T00:00:00"/>
        <d v="2019-04-18T00:00:00"/>
        <d v="2019-05-26T00:00:00"/>
        <d v="2019-05-01T00:00:00"/>
        <d v="2019-07-27T00:00:00"/>
      </sharedItems>
      <fieldGroup par="12" base="3">
        <rangePr groupBy="days" startDate="2019-01-01T00:00:00" endDate="2019-12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9"/>
        </groupItems>
      </fieldGroup>
    </cacheField>
    <cacheField name="Quarter" numFmtId="14">
      <sharedItems count="4">
        <s v="Q1"/>
        <s v="Q2"/>
        <s v="Q3"/>
        <s v="Q4"/>
      </sharedItems>
    </cacheField>
    <cacheField name="Expected Monthly Net Revenue (USD)" numFmtId="164">
      <sharedItems containsSemiMixedTypes="0" containsString="0" containsNumber="1" minValue="0" maxValue="220000"/>
    </cacheField>
    <cacheField name="Industry" numFmtId="0">
      <sharedItems containsBlank="1" count="58">
        <s v="Finance/Fintech"/>
        <s v="Consultancy "/>
        <s v="E-commerce "/>
        <s v="Luxury/Beauty"/>
        <s v="Travel"/>
        <s v="Travel "/>
        <s v="Delivery"/>
        <s v="Gaming/Streaming"/>
        <s v="Stock Broking"/>
        <s v="Retail"/>
        <s v="Services"/>
        <s v="Digital"/>
        <m/>
        <s v="Nutrition"/>
        <s v="Data/IOT"/>
        <s v="Technology Hardware &amp; Equipment"/>
        <s v="Delivery services"/>
        <s v="Consumer Staples"/>
        <s v="Food and Drinks"/>
        <s v="Advertising"/>
        <s v="Fintech"/>
        <s v="Video Streaming"/>
        <s v="Gaming"/>
        <s v="Elearning"/>
        <s v="Digital Goods"/>
        <s v="Auto Parts"/>
        <s v="Food Retail"/>
        <s v="Luxury/Wine"/>
        <s v="Houseware"/>
        <s v="Cosmetics"/>
        <s v="Jewellery"/>
        <s v="Luxury"/>
        <s v="Astrology"/>
        <s v="Taxi"/>
        <s v="AI"/>
        <s v="Finance"/>
        <s v="Consumer"/>
        <s v="Insurance"/>
        <s v="Diversified Financial Services"/>
        <s v="Age verification"/>
        <s v="Egaming"/>
        <s v="Financial Technology"/>
        <s v="Software"/>
        <s v="Digital Services"/>
        <s v="Food Delivery"/>
        <s v="Ticketing"/>
        <s v="Transport"/>
        <s v="Money Remittance"/>
        <s v="Vape/Retail"/>
        <s v="Tickets"/>
        <s v="Rewards"/>
        <s v="Remitance"/>
        <s v="Cleaning"/>
        <s v="Government"/>
        <s v="Money"/>
        <s v="Beauty"/>
        <s v="Apps"/>
        <s v="Booking"/>
      </sharedItems>
    </cacheField>
    <cacheField name="Salesperson Location" numFmtId="0">
      <sharedItems/>
    </cacheField>
    <cacheField name="Weighted Probability Monthly Net Revenue (USD)" numFmtId="164">
      <sharedItems containsSemiMixedTypes="0" containsString="0" containsNumber="1" minValue="0" maxValue="180000"/>
    </cacheField>
    <cacheField name="Merchant Type" numFmtId="0">
      <sharedItems count="3">
        <s v="MM"/>
        <s v="SMB"/>
        <s v="Large"/>
      </sharedItems>
    </cacheField>
    <cacheField name="Total Expected Revenue " numFmtId="0">
      <sharedItems containsSemiMixedTypes="0" containsString="0" containsNumber="1" minValue="0" maxValue="1181250"/>
    </cacheField>
    <cacheField name="Weighted Probability Net Revenue" numFmtId="0">
      <sharedItems containsSemiMixedTypes="0" containsString="0" containsNumber="1" minValue="0" maxValue="1181250"/>
    </cacheField>
    <cacheField name="Months" numFmtId="0" databaseField="0">
      <fieldGroup base="3">
        <rangePr groupBy="months" startDate="2019-01-01T00:00:00" endDate="2019-12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d v="2019-01-15T00:00:00"/>
    <x v="0"/>
    <n v="1000"/>
    <x v="0"/>
    <s v="Dubai"/>
    <n v="900"/>
    <s v="MM"/>
    <n v="6562.5"/>
    <n v="5906.25"/>
  </r>
  <r>
    <d v="2019-03-14T00:00:00"/>
    <x v="0"/>
    <n v="2000"/>
    <x v="1"/>
    <s v="Dubai"/>
    <n v="1800"/>
    <s v="SMB"/>
    <n v="13125"/>
    <n v="11812.5"/>
  </r>
  <r>
    <d v="2019-03-23T00:00:00"/>
    <x v="0"/>
    <n v="1000"/>
    <x v="2"/>
    <s v="Dubai"/>
    <n v="900"/>
    <s v="SMB"/>
    <n v="6562.5"/>
    <n v="5906.25"/>
  </r>
  <r>
    <d v="2019-01-09T00:00:00"/>
    <x v="0"/>
    <n v="500"/>
    <x v="3"/>
    <s v="Dubai"/>
    <n v="500"/>
    <s v="MM"/>
    <n v="3281.25"/>
    <n v="3281.25"/>
  </r>
  <r>
    <d v="2019-06-29T00:00:00"/>
    <x v="1"/>
    <n v="1500"/>
    <x v="4"/>
    <s v="Dubai"/>
    <n v="1050"/>
    <s v="MM"/>
    <n v="7031.25"/>
    <n v="4921.875"/>
  </r>
  <r>
    <d v="2019-05-11T00:00:00"/>
    <x v="1"/>
    <n v="1200"/>
    <x v="5"/>
    <s v="Dubai"/>
    <n v="480"/>
    <s v="MM"/>
    <n v="5625"/>
    <n v="2250"/>
  </r>
  <r>
    <d v="2019-02-18T00:00:00"/>
    <x v="0"/>
    <n v="400"/>
    <x v="2"/>
    <s v="Dubai"/>
    <n v="360"/>
    <s v="MM"/>
    <n v="2625"/>
    <n v="2362.5"/>
  </r>
  <r>
    <d v="2019-01-16T00:00:00"/>
    <x v="0"/>
    <n v="1500"/>
    <x v="2"/>
    <s v="Dubai"/>
    <n v="1425"/>
    <s v="MM"/>
    <n v="9843.75"/>
    <n v="9351.5625"/>
  </r>
  <r>
    <d v="2019-01-25T00:00:00"/>
    <x v="0"/>
    <n v="4000"/>
    <x v="2"/>
    <s v="Dubai"/>
    <n v="3200"/>
    <s v="MM"/>
    <n v="26250"/>
    <n v="21000"/>
  </r>
  <r>
    <d v="2019-03-20T00:00:00"/>
    <x v="0"/>
    <n v="7000"/>
    <x v="2"/>
    <s v="Dubai"/>
    <n v="5600"/>
    <s v="SMB"/>
    <n v="45937.5"/>
    <n v="36750"/>
  </r>
  <r>
    <d v="2019-03-11T00:00:00"/>
    <x v="0"/>
    <n v="800"/>
    <x v="4"/>
    <s v="Dubai"/>
    <n v="560"/>
    <s v="SMB"/>
    <n v="5250"/>
    <n v="3675"/>
  </r>
  <r>
    <d v="2019-01-29T00:00:00"/>
    <x v="0"/>
    <n v="3000"/>
    <x v="4"/>
    <s v="Dubai"/>
    <n v="1800"/>
    <s v="MM"/>
    <n v="19687.5"/>
    <n v="11812.5"/>
  </r>
  <r>
    <d v="2019-03-09T00:00:00"/>
    <x v="0"/>
    <n v="7000"/>
    <x v="4"/>
    <s v="Dubai"/>
    <n v="5600"/>
    <s v="SMB"/>
    <n v="45937.5"/>
    <n v="36750"/>
  </r>
  <r>
    <d v="2019-04-20T00:00:00"/>
    <x v="1"/>
    <n v="3000"/>
    <x v="4"/>
    <s v="Dubai"/>
    <n v="2250"/>
    <s v="MM"/>
    <n v="14062.5"/>
    <n v="10546.875"/>
  </r>
  <r>
    <d v="2019-03-06T00:00:00"/>
    <x v="0"/>
    <n v="700"/>
    <x v="4"/>
    <s v="Dubai"/>
    <n v="525"/>
    <s v="SMB"/>
    <n v="4593.75"/>
    <n v="3445.3125"/>
  </r>
  <r>
    <d v="2019-03-27T00:00:00"/>
    <x v="0"/>
    <n v="250"/>
    <x v="4"/>
    <s v="Dubai"/>
    <n v="237.5"/>
    <s v="SMB"/>
    <n v="1640.625"/>
    <n v="1558.59375"/>
  </r>
  <r>
    <d v="2019-03-17T00:00:00"/>
    <x v="0"/>
    <n v="1200"/>
    <x v="4"/>
    <s v="Dubai"/>
    <n v="1080"/>
    <s v="SMB"/>
    <n v="7875"/>
    <n v="7087.5"/>
  </r>
  <r>
    <d v="2019-01-19T00:00:00"/>
    <x v="0"/>
    <n v="2000"/>
    <x v="2"/>
    <s v="Dubai"/>
    <n v="1600"/>
    <s v="MM"/>
    <n v="13125"/>
    <n v="10500"/>
  </r>
  <r>
    <d v="2019-02-01T00:00:00"/>
    <x v="0"/>
    <n v="800"/>
    <x v="2"/>
    <s v="Dubai"/>
    <n v="720"/>
    <s v="MM"/>
    <n v="5250"/>
    <n v="4725"/>
  </r>
  <r>
    <d v="2019-04-22T00:00:00"/>
    <x v="1"/>
    <n v="2000"/>
    <x v="2"/>
    <s v="Dubai"/>
    <n v="1600"/>
    <s v="MM"/>
    <n v="9375"/>
    <n v="7500"/>
  </r>
  <r>
    <d v="2019-01-31T00:00:00"/>
    <x v="0"/>
    <n v="500"/>
    <x v="2"/>
    <s v="Dubai"/>
    <n v="500"/>
    <s v="MM"/>
    <n v="3281.25"/>
    <n v="3281.25"/>
  </r>
  <r>
    <d v="2019-02-10T00:00:00"/>
    <x v="0"/>
    <n v="1200"/>
    <x v="2"/>
    <s v="Dubai"/>
    <n v="1140"/>
    <s v="MM"/>
    <n v="7875"/>
    <n v="7481.25"/>
  </r>
  <r>
    <d v="2019-01-25T00:00:00"/>
    <x v="0"/>
    <n v="750"/>
    <x v="0"/>
    <s v="Dubai"/>
    <n v="600"/>
    <s v="MM"/>
    <n v="4921.875"/>
    <n v="3937.5"/>
  </r>
  <r>
    <d v="2019-01-07T00:00:00"/>
    <x v="0"/>
    <n v="1800"/>
    <x v="2"/>
    <s v="Dubai"/>
    <n v="1260"/>
    <s v="MM"/>
    <n v="11812.5"/>
    <n v="8268.75"/>
  </r>
  <r>
    <d v="2019-01-09T00:00:00"/>
    <x v="0"/>
    <n v="5000"/>
    <x v="6"/>
    <s v="Dubai"/>
    <n v="4500"/>
    <s v="MM"/>
    <n v="32812.5"/>
    <n v="29531.25"/>
  </r>
  <r>
    <d v="2019-03-12T00:00:00"/>
    <x v="0"/>
    <n v="25000"/>
    <x v="7"/>
    <s v="San Francisco"/>
    <n v="23750"/>
    <s v="SMB"/>
    <n v="164062.5"/>
    <n v="155859.375"/>
  </r>
  <r>
    <d v="2019-06-24T00:00:00"/>
    <x v="1"/>
    <n v="15000"/>
    <x v="8"/>
    <s v="San Francisco"/>
    <n v="12000"/>
    <s v="MM"/>
    <n v="70312.5"/>
    <n v="56250"/>
  </r>
  <r>
    <d v="2019-06-22T00:00:00"/>
    <x v="1"/>
    <n v="30000"/>
    <x v="2"/>
    <s v="San Francisco"/>
    <n v="18000"/>
    <s v="MM"/>
    <n v="140625"/>
    <n v="84375"/>
  </r>
  <r>
    <d v="2019-02-18T00:00:00"/>
    <x v="0"/>
    <n v="37500"/>
    <x v="2"/>
    <s v="San Francisco"/>
    <n v="30000"/>
    <s v="MM"/>
    <n v="246093.75"/>
    <n v="196875"/>
  </r>
  <r>
    <d v="2019-03-02T00:00:00"/>
    <x v="0"/>
    <n v="21000"/>
    <x v="6"/>
    <s v="Dubai"/>
    <n v="21000"/>
    <s v="SMB"/>
    <n v="137812.5"/>
    <n v="137812.5"/>
  </r>
  <r>
    <d v="2019-02-02T00:00:00"/>
    <x v="0"/>
    <n v="8000"/>
    <x v="4"/>
    <s v="Hong Kong"/>
    <n v="6400"/>
    <s v="MM"/>
    <n v="52500"/>
    <n v="42000"/>
  </r>
  <r>
    <d v="2019-04-12T00:00:00"/>
    <x v="1"/>
    <n v="24000"/>
    <x v="2"/>
    <s v="Hong Kong"/>
    <n v="18000"/>
    <s v="MM"/>
    <n v="112500"/>
    <n v="84375"/>
  </r>
  <r>
    <d v="2019-03-28T00:00:00"/>
    <x v="0"/>
    <n v="1300"/>
    <x v="9"/>
    <s v="San Francisco"/>
    <n v="1235"/>
    <s v="SMB"/>
    <n v="8531.25"/>
    <n v="8104.6875"/>
  </r>
  <r>
    <d v="2019-02-04T00:00:00"/>
    <x v="0"/>
    <n v="3900"/>
    <x v="9"/>
    <s v="San Francisco"/>
    <n v="975"/>
    <s v="MM"/>
    <n v="25593.75"/>
    <n v="6398.4375"/>
  </r>
  <r>
    <d v="2019-05-29T00:00:00"/>
    <x v="1"/>
    <n v="10000"/>
    <x v="9"/>
    <s v="San Francisco"/>
    <n v="2500"/>
    <s v="MM"/>
    <n v="46875"/>
    <n v="11718.75"/>
  </r>
  <r>
    <d v="2019-05-23T00:00:00"/>
    <x v="1"/>
    <n v="1500"/>
    <x v="9"/>
    <s v="San Francisco"/>
    <n v="150"/>
    <s v="MM"/>
    <n v="7031.25"/>
    <n v="703.125"/>
  </r>
  <r>
    <d v="2019-04-25T00:00:00"/>
    <x v="1"/>
    <n v="3800"/>
    <x v="9"/>
    <s v="San Francisco"/>
    <n v="380"/>
    <s v="MM"/>
    <n v="17812.5"/>
    <n v="1781.25"/>
  </r>
  <r>
    <d v="2019-06-25T00:00:00"/>
    <x v="1"/>
    <n v="4000"/>
    <x v="10"/>
    <s v="San Francisco"/>
    <n v="400"/>
    <s v="MM"/>
    <n v="18750"/>
    <n v="1875"/>
  </r>
  <r>
    <d v="2019-05-02T00:00:00"/>
    <x v="1"/>
    <n v="10000"/>
    <x v="10"/>
    <s v="San Francisco"/>
    <n v="2000"/>
    <s v="MM"/>
    <n v="46875"/>
    <n v="9375"/>
  </r>
  <r>
    <d v="2019-01-01T00:00:00"/>
    <x v="0"/>
    <n v="13500"/>
    <x v="4"/>
    <s v="San Francisco"/>
    <n v="10125"/>
    <s v="MM"/>
    <n v="88593.75"/>
    <n v="66445.3125"/>
  </r>
  <r>
    <d v="2019-06-19T00:00:00"/>
    <x v="1"/>
    <n v="25000"/>
    <x v="11"/>
    <s v="San Francisco"/>
    <n v="18750"/>
    <s v="MM"/>
    <n v="117187.5"/>
    <n v="87890.625"/>
  </r>
  <r>
    <d v="2019-04-27T00:00:00"/>
    <x v="1"/>
    <n v="1600"/>
    <x v="12"/>
    <s v="San Francisco"/>
    <n v="1440"/>
    <s v="MM"/>
    <n v="7500"/>
    <n v="6750"/>
  </r>
  <r>
    <d v="2019-05-30T00:00:00"/>
    <x v="1"/>
    <n v="70000"/>
    <x v="13"/>
    <s v="San Francisco"/>
    <n v="42000"/>
    <s v="MM"/>
    <n v="328125"/>
    <n v="196875"/>
  </r>
  <r>
    <d v="2019-01-30T00:00:00"/>
    <x v="0"/>
    <n v="1430"/>
    <x v="9"/>
    <s v="San Francisco"/>
    <n v="1358.5"/>
    <s v="MM"/>
    <n v="9384.375"/>
    <n v="8915.15625"/>
  </r>
  <r>
    <d v="2019-05-22T00:00:00"/>
    <x v="1"/>
    <n v="20000"/>
    <x v="14"/>
    <s v="San Francisco"/>
    <n v="10000"/>
    <s v="MM"/>
    <n v="93750"/>
    <n v="46875"/>
  </r>
  <r>
    <d v="2019-05-10T00:00:00"/>
    <x v="1"/>
    <n v="5000"/>
    <x v="9"/>
    <s v="San Francisco"/>
    <n v="4000"/>
    <s v="MM"/>
    <n v="23437.5"/>
    <n v="18750"/>
  </r>
  <r>
    <d v="2019-03-04T00:00:00"/>
    <x v="0"/>
    <n v="5500"/>
    <x v="15"/>
    <s v="London"/>
    <n v="5500"/>
    <s v="SMB"/>
    <n v="36093.75"/>
    <n v="36093.75"/>
  </r>
  <r>
    <d v="2019-07-24T00:00:00"/>
    <x v="2"/>
    <n v="8400"/>
    <x v="16"/>
    <s v="London"/>
    <n v="840"/>
    <s v="MM"/>
    <n v="23625"/>
    <n v="2362.5"/>
  </r>
  <r>
    <d v="2019-01-19T00:00:00"/>
    <x v="0"/>
    <n v="2100"/>
    <x v="17"/>
    <s v="London"/>
    <n v="1050"/>
    <s v="MM"/>
    <n v="13781.25"/>
    <n v="6890.625"/>
  </r>
  <r>
    <d v="2019-05-24T00:00:00"/>
    <x v="1"/>
    <n v="5260"/>
    <x v="18"/>
    <s v="London"/>
    <n v="1578"/>
    <s v="MM"/>
    <n v="24656.25"/>
    <n v="7396.875"/>
  </r>
  <r>
    <d v="2019-01-22T00:00:00"/>
    <x v="0"/>
    <n v="3645"/>
    <x v="19"/>
    <s v="London"/>
    <n v="1093.5"/>
    <s v="MM"/>
    <n v="23920.3125"/>
    <n v="7176.09375"/>
  </r>
  <r>
    <d v="2019-01-03T00:00:00"/>
    <x v="0"/>
    <n v="2009"/>
    <x v="9"/>
    <s v="London"/>
    <n v="602.69999999999993"/>
    <s v="MM"/>
    <n v="13184.0625"/>
    <n v="3955.2187499999995"/>
  </r>
  <r>
    <d v="2019-02-04T00:00:00"/>
    <x v="0"/>
    <n v="2750"/>
    <x v="20"/>
    <s v="London"/>
    <n v="825"/>
    <s v="MM"/>
    <n v="18046.875"/>
    <n v="5414.0625"/>
  </r>
  <r>
    <d v="2019-02-22T00:00:00"/>
    <x v="0"/>
    <n v="21000"/>
    <x v="21"/>
    <s v="London"/>
    <n v="21000"/>
    <s v="MM"/>
    <n v="137812.5"/>
    <n v="137812.5"/>
  </r>
  <r>
    <d v="2019-02-21T00:00:00"/>
    <x v="0"/>
    <n v="2000"/>
    <x v="18"/>
    <s v="London"/>
    <n v="600"/>
    <s v="MM"/>
    <n v="13125"/>
    <n v="3937.5"/>
  </r>
  <r>
    <d v="2019-06-06T00:00:00"/>
    <x v="1"/>
    <n v="9258"/>
    <x v="22"/>
    <s v="London"/>
    <n v="925.80000000000007"/>
    <s v="MM"/>
    <n v="43396.875"/>
    <n v="4339.6875"/>
  </r>
  <r>
    <d v="2019-01-22T00:00:00"/>
    <x v="0"/>
    <n v="6372"/>
    <x v="23"/>
    <s v="London"/>
    <n v="6372"/>
    <s v="MM"/>
    <n v="41816.25"/>
    <n v="41816.25"/>
  </r>
  <r>
    <d v="2019-01-16T00:00:00"/>
    <x v="0"/>
    <n v="1871"/>
    <x v="9"/>
    <s v="London"/>
    <n v="1871"/>
    <s v="MM"/>
    <n v="12278.4375"/>
    <n v="12278.4375"/>
  </r>
  <r>
    <d v="2019-01-05T00:00:00"/>
    <x v="0"/>
    <n v="1460"/>
    <x v="24"/>
    <s v="London"/>
    <n v="1460"/>
    <s v="MM"/>
    <n v="9581.25"/>
    <n v="9581.25"/>
  </r>
  <r>
    <d v="2019-02-13T00:00:00"/>
    <x v="0"/>
    <n v="1900"/>
    <x v="25"/>
    <s v="London"/>
    <n v="190"/>
    <s v="MM"/>
    <n v="12468.75"/>
    <n v="1246.875"/>
  </r>
  <r>
    <d v="2019-02-04T00:00:00"/>
    <x v="0"/>
    <n v="6900"/>
    <x v="25"/>
    <s v="London"/>
    <n v="690"/>
    <s v="MM"/>
    <n v="45281.25"/>
    <n v="4528.125"/>
  </r>
  <r>
    <d v="2019-01-20T00:00:00"/>
    <x v="0"/>
    <n v="2200"/>
    <x v="26"/>
    <s v="London"/>
    <n v="660"/>
    <s v="MM"/>
    <n v="14437.5"/>
    <n v="4331.25"/>
  </r>
  <r>
    <d v="2019-03-27T00:00:00"/>
    <x v="0"/>
    <n v="22000"/>
    <x v="27"/>
    <s v="London"/>
    <n v="2200"/>
    <s v="SMB"/>
    <n v="144375"/>
    <n v="14437.5"/>
  </r>
  <r>
    <d v="2019-01-28T00:00:00"/>
    <x v="0"/>
    <n v="13000"/>
    <x v="27"/>
    <s v="London"/>
    <n v="7150.0000000000009"/>
    <s v="MM"/>
    <n v="85312.5"/>
    <n v="46921.875000000007"/>
  </r>
  <r>
    <d v="2019-01-15T00:00:00"/>
    <x v="0"/>
    <n v="110"/>
    <x v="28"/>
    <s v="London"/>
    <n v="104.5"/>
    <s v="MM"/>
    <n v="721.875"/>
    <n v="685.78125"/>
  </r>
  <r>
    <d v="2019-01-18T00:00:00"/>
    <x v="0"/>
    <n v="470"/>
    <x v="29"/>
    <s v="London"/>
    <n v="470"/>
    <s v="MM"/>
    <n v="3084.375"/>
    <n v="3084.375"/>
  </r>
  <r>
    <d v="2019-09-26T00:00:00"/>
    <x v="2"/>
    <n v="6600"/>
    <x v="30"/>
    <s v="London"/>
    <n v="660"/>
    <s v="MM"/>
    <n v="18562.5"/>
    <n v="1856.25"/>
  </r>
  <r>
    <d v="2019-02-27T00:00:00"/>
    <x v="0"/>
    <n v="14000"/>
    <x v="31"/>
    <s v="London"/>
    <n v="13300"/>
    <s v="MM"/>
    <n v="91875"/>
    <n v="87281.25"/>
  </r>
  <r>
    <d v="2019-04-30T00:00:00"/>
    <x v="1"/>
    <n v="2900"/>
    <x v="9"/>
    <s v="London"/>
    <n v="870"/>
    <s v="MM"/>
    <n v="13593.75"/>
    <n v="4078.125"/>
  </r>
  <r>
    <d v="2019-02-26T00:00:00"/>
    <x v="0"/>
    <n v="2400"/>
    <x v="9"/>
    <s v="London"/>
    <n v="2400"/>
    <s v="MM"/>
    <n v="15750"/>
    <n v="15750"/>
  </r>
  <r>
    <d v="2019-02-26T00:00:00"/>
    <x v="0"/>
    <n v="4000"/>
    <x v="32"/>
    <s v="London"/>
    <n v="3600"/>
    <s v="MM"/>
    <n v="26250"/>
    <n v="23625"/>
  </r>
  <r>
    <d v="2019-04-01T00:00:00"/>
    <x v="1"/>
    <n v="34000"/>
    <x v="4"/>
    <s v="London"/>
    <n v="30600"/>
    <s v="MM"/>
    <n v="159375"/>
    <n v="143437.5"/>
  </r>
  <r>
    <d v="2019-02-19T00:00:00"/>
    <x v="0"/>
    <n v="9100"/>
    <x v="9"/>
    <s v="London"/>
    <n v="9100"/>
    <s v="MM"/>
    <n v="59718.75"/>
    <n v="59718.75"/>
  </r>
  <r>
    <d v="2019-01-08T00:00:00"/>
    <x v="0"/>
    <n v="10000"/>
    <x v="10"/>
    <s v="London"/>
    <n v="10000"/>
    <s v="MM"/>
    <n v="65625"/>
    <n v="65625"/>
  </r>
  <r>
    <d v="2019-02-21T00:00:00"/>
    <x v="0"/>
    <n v="10000"/>
    <x v="10"/>
    <s v="London"/>
    <n v="5500"/>
    <s v="MM"/>
    <n v="65625"/>
    <n v="36093.75"/>
  </r>
  <r>
    <d v="2019-01-31T00:00:00"/>
    <x v="0"/>
    <n v="180000"/>
    <x v="4"/>
    <s v="London"/>
    <n v="180000"/>
    <s v="Large"/>
    <n v="1181250"/>
    <n v="1181250"/>
  </r>
  <r>
    <d v="2019-04-08T00:00:00"/>
    <x v="1"/>
    <n v="45000"/>
    <x v="33"/>
    <s v="London"/>
    <n v="38250"/>
    <s v="MM"/>
    <n v="210937.5"/>
    <n v="179296.875"/>
  </r>
  <r>
    <d v="2019-04-29T00:00:00"/>
    <x v="1"/>
    <n v="9000"/>
    <x v="6"/>
    <s v="London"/>
    <n v="7650"/>
    <s v="MM"/>
    <n v="42187.5"/>
    <n v="35859.375"/>
  </r>
  <r>
    <d v="2019-03-10T00:00:00"/>
    <x v="0"/>
    <n v="3300"/>
    <x v="10"/>
    <s v="London"/>
    <n v="2805"/>
    <s v="SMB"/>
    <n v="21656.25"/>
    <n v="18407.8125"/>
  </r>
  <r>
    <d v="2019-02-18T00:00:00"/>
    <x v="0"/>
    <n v="2000"/>
    <x v="34"/>
    <s v="London"/>
    <n v="2000"/>
    <s v="MM"/>
    <n v="13125"/>
    <n v="13125"/>
  </r>
  <r>
    <d v="2019-10-10T00:00:00"/>
    <x v="3"/>
    <n v="160000"/>
    <x v="24"/>
    <s v="London"/>
    <n v="16000"/>
    <s v="SMB"/>
    <n v="150000"/>
    <n v="15000"/>
  </r>
  <r>
    <d v="2019-04-12T00:00:00"/>
    <x v="1"/>
    <n v="25000"/>
    <x v="9"/>
    <s v="London"/>
    <n v="7500"/>
    <s v="MM"/>
    <n v="117187.5"/>
    <n v="35156.25"/>
  </r>
  <r>
    <d v="2019-01-28T00:00:00"/>
    <x v="0"/>
    <n v="6000"/>
    <x v="9"/>
    <s v="London"/>
    <n v="1500"/>
    <s v="MM"/>
    <n v="39375"/>
    <n v="9843.75"/>
  </r>
  <r>
    <d v="2019-05-22T00:00:00"/>
    <x v="1"/>
    <n v="2500"/>
    <x v="9"/>
    <s v="London"/>
    <n v="750"/>
    <s v="MM"/>
    <n v="11718.75"/>
    <n v="3515.625"/>
  </r>
  <r>
    <d v="2019-05-23T00:00:00"/>
    <x v="1"/>
    <n v="10000"/>
    <x v="13"/>
    <s v="London"/>
    <n v="9000"/>
    <s v="MM"/>
    <n v="46875"/>
    <n v="42187.5"/>
  </r>
  <r>
    <d v="2019-03-22T00:00:00"/>
    <x v="0"/>
    <n v="6250"/>
    <x v="9"/>
    <s v="London"/>
    <n v="5625"/>
    <s v="SMB"/>
    <n v="41015.625"/>
    <n v="36914.0625"/>
  </r>
  <r>
    <d v="2019-01-07T00:00:00"/>
    <x v="0"/>
    <n v="60000"/>
    <x v="35"/>
    <s v="London"/>
    <n v="54000"/>
    <s v="Large"/>
    <n v="393750"/>
    <n v="354375"/>
  </r>
  <r>
    <d v="2019-04-12T00:00:00"/>
    <x v="1"/>
    <n v="50000"/>
    <x v="20"/>
    <s v="London"/>
    <n v="45000"/>
    <s v="MM"/>
    <n v="234375"/>
    <n v="210937.5"/>
  </r>
  <r>
    <d v="2019-05-07T00:00:00"/>
    <x v="1"/>
    <n v="6800"/>
    <x v="9"/>
    <s v="London"/>
    <n v="2040"/>
    <s v="MM"/>
    <n v="31875"/>
    <n v="9562.5"/>
  </r>
  <r>
    <d v="2019-01-07T00:00:00"/>
    <x v="0"/>
    <n v="1264"/>
    <x v="36"/>
    <s v="London"/>
    <n v="1200.8"/>
    <s v="MM"/>
    <n v="8295"/>
    <n v="7880.2499999999982"/>
  </r>
  <r>
    <d v="2019-06-13T00:00:00"/>
    <x v="1"/>
    <n v="1575"/>
    <x v="36"/>
    <s v="London"/>
    <n v="1496.25"/>
    <s v="MM"/>
    <n v="7382.8125"/>
    <n v="7013.671875"/>
  </r>
  <r>
    <d v="2019-09-04T00:00:00"/>
    <x v="2"/>
    <n v="2100"/>
    <x v="9"/>
    <s v="London"/>
    <n v="630"/>
    <s v="MM"/>
    <n v="5906.25"/>
    <n v="1771.875"/>
  </r>
  <r>
    <d v="2019-04-04T00:00:00"/>
    <x v="1"/>
    <n v="3854.6999999999994"/>
    <x v="9"/>
    <s v="London"/>
    <n v="1541.8799999999999"/>
    <s v="MM"/>
    <n v="18068.906249999996"/>
    <n v="7227.5624999999991"/>
  </r>
  <r>
    <d v="2019-05-29T00:00:00"/>
    <x v="1"/>
    <n v="1200"/>
    <x v="9"/>
    <s v="London"/>
    <n v="120"/>
    <s v="MM"/>
    <n v="5625"/>
    <n v="562.5"/>
  </r>
  <r>
    <d v="2019-08-28T00:00:00"/>
    <x v="2"/>
    <n v="6720"/>
    <x v="9"/>
    <s v="London"/>
    <n v="1344"/>
    <s v="SMB"/>
    <n v="18900"/>
    <n v="3780"/>
  </r>
  <r>
    <d v="2019-07-12T00:00:00"/>
    <x v="2"/>
    <n v="1500"/>
    <x v="20"/>
    <s v="London"/>
    <n v="300"/>
    <s v="MM"/>
    <n v="4218.75"/>
    <n v="843.75"/>
  </r>
  <r>
    <d v="2019-08-10T00:00:00"/>
    <x v="2"/>
    <n v="600"/>
    <x v="9"/>
    <s v="London"/>
    <n v="60"/>
    <s v="SMB"/>
    <n v="1687.5"/>
    <n v="168.75"/>
  </r>
  <r>
    <d v="2019-06-09T00:00:00"/>
    <x v="1"/>
    <n v="0"/>
    <x v="20"/>
    <s v="London"/>
    <n v="0"/>
    <s v="MM"/>
    <n v="0"/>
    <n v="0"/>
  </r>
  <r>
    <d v="2019-08-27T00:00:00"/>
    <x v="2"/>
    <n v="2500"/>
    <x v="9"/>
    <s v="London"/>
    <n v="250"/>
    <s v="SMB"/>
    <n v="7031.25"/>
    <n v="703.125"/>
  </r>
  <r>
    <d v="2019-04-24T00:00:00"/>
    <x v="1"/>
    <n v="800"/>
    <x v="24"/>
    <s v="London"/>
    <n v="80"/>
    <s v="MM"/>
    <n v="3750"/>
    <n v="375"/>
  </r>
  <r>
    <d v="2019-09-07T00:00:00"/>
    <x v="2"/>
    <n v="2000"/>
    <x v="37"/>
    <s v="London"/>
    <n v="200"/>
    <s v="MM"/>
    <n v="5625"/>
    <n v="562.5"/>
  </r>
  <r>
    <d v="2019-04-09T00:00:00"/>
    <x v="1"/>
    <n v="2000"/>
    <x v="9"/>
    <s v="London"/>
    <n v="200"/>
    <s v="MM"/>
    <n v="9375"/>
    <n v="937.5"/>
  </r>
  <r>
    <d v="2019-04-02T00:00:00"/>
    <x v="1"/>
    <n v="4000"/>
    <x v="9"/>
    <s v="London"/>
    <n v="1200"/>
    <s v="MM"/>
    <n v="18750"/>
    <n v="5625"/>
  </r>
  <r>
    <d v="2019-07-12T00:00:00"/>
    <x v="2"/>
    <n v="240"/>
    <x v="10"/>
    <s v="London"/>
    <n v="24"/>
    <s v="MM"/>
    <n v="675"/>
    <n v="67.5"/>
  </r>
  <r>
    <d v="2019-05-02T00:00:00"/>
    <x v="1"/>
    <n v="0"/>
    <x v="20"/>
    <s v="London"/>
    <n v="0"/>
    <s v="MM"/>
    <n v="0"/>
    <n v="0"/>
  </r>
  <r>
    <d v="2019-09-20T00:00:00"/>
    <x v="2"/>
    <n v="6000"/>
    <x v="24"/>
    <s v="London"/>
    <n v="1200"/>
    <s v="MM"/>
    <n v="16875"/>
    <n v="3375"/>
  </r>
  <r>
    <d v="2019-06-11T00:00:00"/>
    <x v="1"/>
    <n v="400"/>
    <x v="9"/>
    <s v="London"/>
    <n v="80"/>
    <s v="MM"/>
    <n v="1875"/>
    <n v="375"/>
  </r>
  <r>
    <d v="2019-06-02T00:00:00"/>
    <x v="1"/>
    <n v="80"/>
    <x v="24"/>
    <s v="London"/>
    <n v="16"/>
    <s v="MM"/>
    <n v="375"/>
    <n v="75"/>
  </r>
  <r>
    <d v="2019-01-02T00:00:00"/>
    <x v="0"/>
    <n v="600"/>
    <x v="10"/>
    <s v="London"/>
    <n v="180"/>
    <s v="MM"/>
    <n v="3937.5"/>
    <n v="1181.25"/>
  </r>
  <r>
    <d v="2019-06-07T00:00:00"/>
    <x v="1"/>
    <n v="2000"/>
    <x v="37"/>
    <s v="London"/>
    <n v="400"/>
    <s v="MM"/>
    <n v="9375"/>
    <n v="1875"/>
  </r>
  <r>
    <d v="2019-05-09T00:00:00"/>
    <x v="1"/>
    <n v="1000"/>
    <x v="20"/>
    <s v="London"/>
    <n v="100"/>
    <s v="MM"/>
    <n v="4687.5"/>
    <n v="468.75"/>
  </r>
  <r>
    <d v="2019-02-08T00:00:00"/>
    <x v="0"/>
    <n v="1800"/>
    <x v="9"/>
    <s v="London"/>
    <n v="1800"/>
    <s v="MM"/>
    <n v="11812.5"/>
    <n v="11812.5"/>
  </r>
  <r>
    <d v="2019-05-25T00:00:00"/>
    <x v="1"/>
    <n v="5000"/>
    <x v="24"/>
    <s v="London"/>
    <n v="1000"/>
    <s v="MM"/>
    <n v="23437.5"/>
    <n v="4687.5"/>
  </r>
  <r>
    <d v="2019-03-07T00:00:00"/>
    <x v="0"/>
    <n v="400"/>
    <x v="9"/>
    <s v="London"/>
    <n v="400"/>
    <s v="SMB"/>
    <n v="2625"/>
    <n v="2625"/>
  </r>
  <r>
    <d v="2019-08-03T00:00:00"/>
    <x v="2"/>
    <n v="50000"/>
    <x v="24"/>
    <s v="London"/>
    <n v="10000"/>
    <s v="SMB"/>
    <n v="140625"/>
    <n v="28125"/>
  </r>
  <r>
    <d v="2019-05-04T00:00:00"/>
    <x v="1"/>
    <n v="2400"/>
    <x v="9"/>
    <s v="London"/>
    <n v="240"/>
    <s v="MM"/>
    <n v="11250"/>
    <n v="1125"/>
  </r>
  <r>
    <d v="2019-06-11T00:00:00"/>
    <x v="1"/>
    <n v="5000"/>
    <x v="9"/>
    <s v="London"/>
    <n v="1000"/>
    <s v="MM"/>
    <n v="23437.5"/>
    <n v="4687.5"/>
  </r>
  <r>
    <d v="2019-02-15T00:00:00"/>
    <x v="0"/>
    <n v="1400"/>
    <x v="24"/>
    <s v="London"/>
    <n v="1400"/>
    <s v="MM"/>
    <n v="9187.5"/>
    <n v="9187.5"/>
  </r>
  <r>
    <d v="2019-03-31T00:00:00"/>
    <x v="0"/>
    <n v="4800"/>
    <x v="9"/>
    <s v="London"/>
    <n v="1440"/>
    <s v="SMB"/>
    <n v="31500"/>
    <n v="9450"/>
  </r>
  <r>
    <d v="2019-05-17T00:00:00"/>
    <x v="1"/>
    <n v="12800"/>
    <x v="20"/>
    <s v="London"/>
    <n v="5120"/>
    <s v="MM"/>
    <n v="60000"/>
    <n v="24000"/>
  </r>
  <r>
    <d v="2019-06-12T00:00:00"/>
    <x v="1"/>
    <n v="1341.67"/>
    <x v="4"/>
    <s v="London"/>
    <n v="536.66800000000001"/>
    <s v="MM"/>
    <n v="6289.0781250000009"/>
    <n v="2515.6312499999999"/>
  </r>
  <r>
    <d v="2019-01-21T00:00:00"/>
    <x v="0"/>
    <n v="3200"/>
    <x v="9"/>
    <s v="London"/>
    <n v="3200"/>
    <s v="MM"/>
    <n v="21000"/>
    <n v="21000"/>
  </r>
  <r>
    <d v="2019-06-02T00:00:00"/>
    <x v="1"/>
    <n v="5000"/>
    <x v="24"/>
    <s v="London"/>
    <n v="1500"/>
    <s v="MM"/>
    <n v="23437.5"/>
    <n v="7031.25"/>
  </r>
  <r>
    <d v="2019-01-12T00:00:00"/>
    <x v="0"/>
    <n v="1200"/>
    <x v="9"/>
    <s v="London"/>
    <n v="1200"/>
    <s v="MM"/>
    <n v="7875"/>
    <n v="7875"/>
  </r>
  <r>
    <d v="2019-03-11T00:00:00"/>
    <x v="0"/>
    <n v="1000"/>
    <x v="4"/>
    <s v="London"/>
    <n v="100"/>
    <s v="SMB"/>
    <n v="6562.5"/>
    <n v="656.25"/>
  </r>
  <r>
    <d v="2019-03-08T00:00:00"/>
    <x v="0"/>
    <n v="4000"/>
    <x v="20"/>
    <s v="London"/>
    <n v="2400"/>
    <s v="SMB"/>
    <n v="26250"/>
    <n v="15750"/>
  </r>
  <r>
    <d v="2019-02-20T00:00:00"/>
    <x v="0"/>
    <n v="16000"/>
    <x v="9"/>
    <s v="London"/>
    <n v="16000"/>
    <s v="MM"/>
    <n v="105000"/>
    <n v="105000"/>
  </r>
  <r>
    <d v="2019-10-07T00:00:00"/>
    <x v="3"/>
    <n v="3200"/>
    <x v="9"/>
    <s v="London"/>
    <n v="320"/>
    <s v="SMB"/>
    <n v="3000"/>
    <n v="300"/>
  </r>
  <r>
    <d v="2019-09-07T00:00:00"/>
    <x v="2"/>
    <n v="1000"/>
    <x v="24"/>
    <s v="London"/>
    <n v="100"/>
    <s v="MM"/>
    <n v="2812.5"/>
    <n v="281.25"/>
  </r>
  <r>
    <d v="2019-02-25T00:00:00"/>
    <x v="0"/>
    <n v="20000"/>
    <x v="22"/>
    <s v="London"/>
    <n v="6000"/>
    <s v="MM"/>
    <n v="131250"/>
    <n v="39375"/>
  </r>
  <r>
    <d v="2019-02-08T00:00:00"/>
    <x v="0"/>
    <n v="6000"/>
    <x v="20"/>
    <s v="London"/>
    <n v="1800"/>
    <s v="MM"/>
    <n v="39375"/>
    <n v="11812.5"/>
  </r>
  <r>
    <d v="2019-03-07T00:00:00"/>
    <x v="0"/>
    <n v="8000"/>
    <x v="20"/>
    <s v="London"/>
    <n v="800"/>
    <s v="SMB"/>
    <n v="52500"/>
    <n v="5250"/>
  </r>
  <r>
    <d v="2019-01-27T00:00:00"/>
    <x v="0"/>
    <n v="8000"/>
    <x v="9"/>
    <s v="London"/>
    <n v="1600"/>
    <s v="MM"/>
    <n v="52500"/>
    <n v="10500"/>
  </r>
  <r>
    <d v="2019-03-15T00:00:00"/>
    <x v="0"/>
    <n v="10000"/>
    <x v="22"/>
    <s v="London"/>
    <n v="10000"/>
    <s v="SMB"/>
    <n v="65625"/>
    <n v="65625"/>
  </r>
  <r>
    <d v="2019-08-25T00:00:00"/>
    <x v="2"/>
    <n v="5000"/>
    <x v="24"/>
    <s v="London"/>
    <n v="500"/>
    <s v="SMB"/>
    <n v="14062.5"/>
    <n v="1406.25"/>
  </r>
  <r>
    <d v="2019-04-15T00:00:00"/>
    <x v="1"/>
    <n v="20000"/>
    <x v="38"/>
    <s v="London"/>
    <n v="20000"/>
    <s v="MM"/>
    <n v="93750"/>
    <n v="93750"/>
  </r>
  <r>
    <d v="2019-08-11T00:00:00"/>
    <x v="2"/>
    <n v="220000"/>
    <x v="9"/>
    <s v="London"/>
    <n v="154000"/>
    <s v="Large"/>
    <n v="618750"/>
    <n v="433125"/>
  </r>
  <r>
    <d v="2019-10-03T00:00:00"/>
    <x v="3"/>
    <n v="30000"/>
    <x v="4"/>
    <s v="London"/>
    <n v="1500"/>
    <s v="SMB"/>
    <n v="28125"/>
    <n v="1406.25"/>
  </r>
  <r>
    <d v="2019-06-08T00:00:00"/>
    <x v="1"/>
    <n v="7500"/>
    <x v="20"/>
    <s v="London"/>
    <n v="7500"/>
    <s v="MM"/>
    <n v="35156.25"/>
    <n v="35156.25"/>
  </r>
  <r>
    <d v="2019-12-30T00:00:00"/>
    <x v="3"/>
    <n v="6500"/>
    <x v="39"/>
    <s v="London"/>
    <n v="4550"/>
    <s v="MM"/>
    <n v="6093.75"/>
    <n v="4265.625"/>
  </r>
  <r>
    <d v="2019-05-20T00:00:00"/>
    <x v="1"/>
    <n v="3200"/>
    <x v="20"/>
    <s v="London"/>
    <n v="3200"/>
    <s v="MM"/>
    <n v="15000"/>
    <n v="15000"/>
  </r>
  <r>
    <d v="2019-05-30T00:00:00"/>
    <x v="1"/>
    <n v="15000"/>
    <x v="40"/>
    <s v="London"/>
    <n v="15000"/>
    <s v="MM"/>
    <n v="70312.5"/>
    <n v="70312.5"/>
  </r>
  <r>
    <d v="2019-04-02T00:00:00"/>
    <x v="1"/>
    <n v="1000"/>
    <x v="9"/>
    <s v="London"/>
    <n v="1000"/>
    <s v="MM"/>
    <n v="4687.5"/>
    <n v="4687.5"/>
  </r>
  <r>
    <d v="2019-04-14T00:00:00"/>
    <x v="1"/>
    <n v="97000"/>
    <x v="41"/>
    <s v="London"/>
    <n v="97000"/>
    <s v="Large"/>
    <n v="454687.5"/>
    <n v="454687.5"/>
  </r>
  <r>
    <d v="2019-05-12T00:00:00"/>
    <x v="1"/>
    <n v="17570"/>
    <x v="4"/>
    <s v="London"/>
    <n v="15813"/>
    <s v="MM"/>
    <n v="82359.375"/>
    <n v="74123.4375"/>
  </r>
  <r>
    <d v="2019-04-24T00:00:00"/>
    <x v="1"/>
    <n v="6600"/>
    <x v="9"/>
    <s v="London"/>
    <n v="5280"/>
    <s v="MM"/>
    <n v="30937.5"/>
    <n v="24750"/>
  </r>
  <r>
    <d v="2019-11-04T00:00:00"/>
    <x v="3"/>
    <n v="3750"/>
    <x v="42"/>
    <s v="London"/>
    <n v="1875"/>
    <s v="MM"/>
    <n v="3515.625"/>
    <n v="1757.8125"/>
  </r>
  <r>
    <d v="2019-09-23T00:00:00"/>
    <x v="2"/>
    <n v="3750"/>
    <x v="9"/>
    <s v="London"/>
    <n v="1875"/>
    <s v="MM"/>
    <n v="10546.875"/>
    <n v="5273.4375"/>
  </r>
  <r>
    <d v="2019-08-02T00:00:00"/>
    <x v="2"/>
    <n v="1000"/>
    <x v="10"/>
    <s v="London"/>
    <n v="300"/>
    <s v="SMB"/>
    <n v="2812.5"/>
    <n v="843.75"/>
  </r>
  <r>
    <d v="2019-05-07T00:00:00"/>
    <x v="1"/>
    <n v="5000"/>
    <x v="9"/>
    <s v="London"/>
    <n v="5000"/>
    <s v="MM"/>
    <n v="23437.5"/>
    <n v="23437.5"/>
  </r>
  <r>
    <d v="2019-05-18T00:00:00"/>
    <x v="1"/>
    <n v="34000"/>
    <x v="10"/>
    <s v="London"/>
    <n v="17000"/>
    <s v="MM"/>
    <n v="159375"/>
    <n v="79687.5"/>
  </r>
  <r>
    <d v="2019-05-30T00:00:00"/>
    <x v="1"/>
    <n v="4900"/>
    <x v="20"/>
    <s v="London"/>
    <n v="3430"/>
    <s v="MM"/>
    <n v="22968.75"/>
    <n v="16078.125"/>
  </r>
  <r>
    <d v="2019-09-14T00:00:00"/>
    <x v="2"/>
    <n v="3000"/>
    <x v="43"/>
    <s v="London"/>
    <n v="1500"/>
    <s v="MM"/>
    <n v="8437.5"/>
    <n v="4218.75"/>
  </r>
  <r>
    <d v="2019-06-09T00:00:00"/>
    <x v="1"/>
    <n v="1050"/>
    <x v="9"/>
    <s v="London"/>
    <n v="1050"/>
    <s v="MM"/>
    <n v="4921.875"/>
    <n v="4921.875"/>
  </r>
  <r>
    <d v="2019-08-19T00:00:00"/>
    <x v="2"/>
    <n v="6000"/>
    <x v="9"/>
    <s v="London"/>
    <n v="3000"/>
    <s v="SMB"/>
    <n v="16875"/>
    <n v="8437.5"/>
  </r>
  <r>
    <d v="2019-04-20T00:00:00"/>
    <x v="1"/>
    <n v="1000"/>
    <x v="20"/>
    <s v="London"/>
    <n v="1000"/>
    <s v="MM"/>
    <n v="4687.5"/>
    <n v="4687.5"/>
  </r>
  <r>
    <d v="2019-07-30T00:00:00"/>
    <x v="2"/>
    <n v="1000"/>
    <x v="9"/>
    <s v="London"/>
    <n v="500"/>
    <s v="MM"/>
    <n v="2812.5"/>
    <n v="1406.25"/>
  </r>
  <r>
    <d v="2019-04-07T00:00:00"/>
    <x v="1"/>
    <n v="350"/>
    <x v="37"/>
    <s v="London"/>
    <n v="350"/>
    <s v="MM"/>
    <n v="1640.625"/>
    <n v="1640.625"/>
  </r>
  <r>
    <d v="2019-05-18T00:00:00"/>
    <x v="1"/>
    <n v="1300"/>
    <x v="10"/>
    <s v="London"/>
    <n v="1170"/>
    <s v="MM"/>
    <n v="6093.75"/>
    <n v="5484.375"/>
  </r>
  <r>
    <d v="2019-04-25T00:00:00"/>
    <x v="1"/>
    <n v="1600"/>
    <x v="10"/>
    <s v="London"/>
    <n v="1600"/>
    <s v="MM"/>
    <n v="7500"/>
    <n v="7500"/>
  </r>
  <r>
    <d v="2019-04-08T00:00:00"/>
    <x v="1"/>
    <n v="4200"/>
    <x v="20"/>
    <s v="London"/>
    <n v="2940"/>
    <s v="MM"/>
    <n v="19687.5"/>
    <n v="13781.25"/>
  </r>
  <r>
    <d v="2019-10-29T00:00:00"/>
    <x v="3"/>
    <n v="4833"/>
    <x v="10"/>
    <s v="London"/>
    <n v="483.3"/>
    <s v="SMB"/>
    <n v="4530.9375"/>
    <n v="453.09375"/>
  </r>
  <r>
    <d v="2019-04-06T00:00:00"/>
    <x v="1"/>
    <n v="13850"/>
    <x v="9"/>
    <s v="London"/>
    <n v="9695"/>
    <s v="MM"/>
    <n v="64921.875"/>
    <n v="45445.3125"/>
  </r>
  <r>
    <d v="2019-05-23T00:00:00"/>
    <x v="1"/>
    <n v="3520"/>
    <x v="10"/>
    <s v="London"/>
    <n v="2816"/>
    <s v="MM"/>
    <n v="16500"/>
    <n v="13200"/>
  </r>
  <r>
    <d v="2019-11-19T00:00:00"/>
    <x v="3"/>
    <n v="8333"/>
    <x v="9"/>
    <s v="London"/>
    <n v="2499.9"/>
    <s v="MM"/>
    <n v="7812.1875"/>
    <n v="2343.65625"/>
  </r>
  <r>
    <d v="2019-08-13T00:00:00"/>
    <x v="2"/>
    <n v="6470"/>
    <x v="10"/>
    <s v="London"/>
    <n v="4529"/>
    <s v="SMB"/>
    <n v="18196.875"/>
    <n v="12737.8125"/>
  </r>
  <r>
    <d v="2019-05-06T00:00:00"/>
    <x v="1"/>
    <n v="3460"/>
    <x v="10"/>
    <s v="London"/>
    <n v="3114"/>
    <s v="MM"/>
    <n v="16218.75"/>
    <n v="14596.875"/>
  </r>
  <r>
    <d v="2019-06-18T00:00:00"/>
    <x v="1"/>
    <n v="4766"/>
    <x v="35"/>
    <s v="London"/>
    <n v="953.2"/>
    <s v="MM"/>
    <n v="22340.625"/>
    <n v="4468.1250000000009"/>
  </r>
  <r>
    <d v="2019-08-01T00:00:00"/>
    <x v="2"/>
    <n v="27142"/>
    <x v="44"/>
    <s v="London"/>
    <n v="8142.5999999999995"/>
    <s v="SMB"/>
    <n v="76336.875"/>
    <n v="22901.0625"/>
  </r>
  <r>
    <d v="2019-05-25T00:00:00"/>
    <x v="1"/>
    <n v="1233"/>
    <x v="44"/>
    <s v="London"/>
    <n v="369.9"/>
    <s v="MM"/>
    <n v="5779.6875"/>
    <n v="1733.9062499999998"/>
  </r>
  <r>
    <d v="2019-06-22T00:00:00"/>
    <x v="1"/>
    <n v="3599"/>
    <x v="9"/>
    <s v="London"/>
    <n v="1259.6499999999999"/>
    <s v="MM"/>
    <n v="16870.3125"/>
    <n v="5904.609375"/>
  </r>
  <r>
    <d v="2019-02-16T00:00:00"/>
    <x v="0"/>
    <n v="1500"/>
    <x v="9"/>
    <s v="London"/>
    <n v="225"/>
    <s v="MM"/>
    <n v="9843.75"/>
    <n v="1476.5625"/>
  </r>
  <r>
    <d v="2019-12-22T00:00:00"/>
    <x v="3"/>
    <n v="1936"/>
    <x v="9"/>
    <s v="London"/>
    <n v="580.79999999999995"/>
    <s v="MM"/>
    <n v="1815"/>
    <n v="544.5"/>
  </r>
  <r>
    <d v="2019-01-31T00:00:00"/>
    <x v="0"/>
    <n v="309"/>
    <x v="9"/>
    <s v="London"/>
    <n v="123.60000000000001"/>
    <s v="MM"/>
    <n v="2027.8125"/>
    <n v="811.12500000000011"/>
  </r>
  <r>
    <d v="2019-02-21T00:00:00"/>
    <x v="0"/>
    <n v="3013"/>
    <x v="9"/>
    <s v="London"/>
    <n v="1807.8"/>
    <s v="MM"/>
    <n v="19772.8125"/>
    <n v="11863.687499999998"/>
  </r>
  <r>
    <d v="2019-02-28T00:00:00"/>
    <x v="0"/>
    <n v="3404"/>
    <x v="9"/>
    <s v="London"/>
    <n v="3404"/>
    <s v="MM"/>
    <n v="22338.75"/>
    <n v="22338.75"/>
  </r>
  <r>
    <d v="2019-03-12T00:00:00"/>
    <x v="0"/>
    <n v="312"/>
    <x v="9"/>
    <s v="London"/>
    <n v="296.39999999999998"/>
    <s v="SMB"/>
    <n v="2047.5"/>
    <n v="1945.125"/>
  </r>
  <r>
    <d v="2019-04-17T00:00:00"/>
    <x v="1"/>
    <n v="888"/>
    <x v="9"/>
    <s v="London"/>
    <n v="666"/>
    <s v="MM"/>
    <n v="4162.5"/>
    <n v="3121.875"/>
  </r>
  <r>
    <d v="2019-05-20T00:00:00"/>
    <x v="1"/>
    <n v="1488"/>
    <x v="9"/>
    <s v="London"/>
    <n v="744"/>
    <s v="MM"/>
    <n v="6975"/>
    <n v="3487.5"/>
  </r>
  <r>
    <d v="2019-04-12T00:00:00"/>
    <x v="1"/>
    <n v="2310"/>
    <x v="9"/>
    <s v="London"/>
    <n v="693"/>
    <s v="MM"/>
    <n v="10828.125"/>
    <n v="3248.4375"/>
  </r>
  <r>
    <d v="2019-07-22T00:00:00"/>
    <x v="2"/>
    <n v="1396"/>
    <x v="9"/>
    <s v="London"/>
    <n v="418.8"/>
    <s v="MM"/>
    <n v="3926.25"/>
    <n v="1177.875"/>
  </r>
  <r>
    <d v="2019-10-29T00:00:00"/>
    <x v="3"/>
    <n v="1200"/>
    <x v="9"/>
    <s v="London"/>
    <n v="300"/>
    <s v="SMB"/>
    <n v="1125"/>
    <n v="281.25"/>
  </r>
  <r>
    <d v="2019-09-26T00:00:00"/>
    <x v="2"/>
    <n v="1296"/>
    <x v="9"/>
    <s v="London"/>
    <n v="259.2"/>
    <s v="MM"/>
    <n v="3645"/>
    <n v="728.99999999999989"/>
  </r>
  <r>
    <d v="2019-05-03T00:00:00"/>
    <x v="1"/>
    <n v="1610"/>
    <x v="9"/>
    <s v="London"/>
    <n v="322"/>
    <s v="MM"/>
    <n v="7546.875"/>
    <n v="1509.375"/>
  </r>
  <r>
    <d v="2019-12-15T00:00:00"/>
    <x v="3"/>
    <n v="5840"/>
    <x v="45"/>
    <s v="London"/>
    <n v="2043.9999999999998"/>
    <s v="MM"/>
    <n v="5475"/>
    <n v="1916.2499999999998"/>
  </r>
  <r>
    <d v="2019-08-30T00:00:00"/>
    <x v="2"/>
    <n v="1650"/>
    <x v="9"/>
    <s v="London"/>
    <n v="330"/>
    <s v="SMB"/>
    <n v="4640.625"/>
    <n v="928.125"/>
  </r>
  <r>
    <d v="2019-04-24T00:00:00"/>
    <x v="1"/>
    <n v="1060"/>
    <x v="9"/>
    <s v="London"/>
    <n v="954"/>
    <s v="MM"/>
    <n v="4968.75"/>
    <n v="4471.875"/>
  </r>
  <r>
    <d v="2019-08-16T00:00:00"/>
    <x v="2"/>
    <n v="1782"/>
    <x v="9"/>
    <s v="London"/>
    <n v="891"/>
    <s v="SMB"/>
    <n v="5011.875"/>
    <n v="2505.9375"/>
  </r>
  <r>
    <d v="2019-08-20T00:00:00"/>
    <x v="2"/>
    <n v="5099"/>
    <x v="46"/>
    <s v="London"/>
    <n v="2549.5"/>
    <s v="SMB"/>
    <n v="14340.9375"/>
    <n v="7170.46875"/>
  </r>
  <r>
    <d v="2019-06-30T00:00:00"/>
    <x v="1"/>
    <n v="2107"/>
    <x v="9"/>
    <s v="London"/>
    <n v="1474.8999999999999"/>
    <s v="MM"/>
    <n v="9876.5625"/>
    <n v="6913.59375"/>
  </r>
  <r>
    <d v="2019-03-29T00:00:00"/>
    <x v="0"/>
    <n v="3120"/>
    <x v="9"/>
    <s v="London"/>
    <n v="624"/>
    <s v="SMB"/>
    <n v="20475"/>
    <n v="4095"/>
  </r>
  <r>
    <d v="2019-12-22T00:00:00"/>
    <x v="3"/>
    <n v="4800"/>
    <x v="9"/>
    <s v="London"/>
    <n v="3360"/>
    <s v="MM"/>
    <n v="4500"/>
    <n v="3150"/>
  </r>
  <r>
    <d v="2019-05-13T00:00:00"/>
    <x v="1"/>
    <n v="3680"/>
    <x v="46"/>
    <s v="London"/>
    <n v="2576"/>
    <s v="MM"/>
    <n v="17250"/>
    <n v="12075"/>
  </r>
  <r>
    <d v="2019-06-09T00:00:00"/>
    <x v="1"/>
    <n v="1480"/>
    <x v="9"/>
    <s v="London"/>
    <n v="1184"/>
    <s v="MM"/>
    <n v="6937.5"/>
    <n v="5550"/>
  </r>
  <r>
    <d v="2019-05-24T00:00:00"/>
    <x v="1"/>
    <n v="3150"/>
    <x v="45"/>
    <s v="London"/>
    <n v="1575"/>
    <s v="MM"/>
    <n v="14765.625"/>
    <n v="7382.8125"/>
  </r>
  <r>
    <d v="2019-03-26T00:00:00"/>
    <x v="0"/>
    <n v="360"/>
    <x v="9"/>
    <s v="London"/>
    <n v="251.99999999999997"/>
    <s v="SMB"/>
    <n v="2362.5"/>
    <n v="1653.7499999999998"/>
  </r>
  <r>
    <d v="2019-01-21T00:00:00"/>
    <x v="0"/>
    <n v="1600"/>
    <x v="44"/>
    <s v="London"/>
    <n v="1600"/>
    <s v="MM"/>
    <n v="10500"/>
    <n v="10500"/>
  </r>
  <r>
    <d v="2019-05-21T00:00:00"/>
    <x v="1"/>
    <n v="839"/>
    <x v="9"/>
    <s v="London"/>
    <n v="587.29999999999995"/>
    <s v="MM"/>
    <n v="3932.8125"/>
    <n v="2752.96875"/>
  </r>
  <r>
    <d v="2019-03-24T00:00:00"/>
    <x v="0"/>
    <n v="453"/>
    <x v="9"/>
    <s v="London"/>
    <n v="317.09999999999997"/>
    <s v="SMB"/>
    <n v="2972.8125"/>
    <n v="2080.96875"/>
  </r>
  <r>
    <d v="2019-05-16T00:00:00"/>
    <x v="1"/>
    <n v="2256"/>
    <x v="9"/>
    <s v="London"/>
    <n v="2030.4"/>
    <s v="MM"/>
    <n v="10575"/>
    <n v="9517.5000000000018"/>
  </r>
  <r>
    <d v="2019-02-03T00:00:00"/>
    <x v="0"/>
    <n v="1080"/>
    <x v="9"/>
    <s v="London"/>
    <n v="972"/>
    <s v="MM"/>
    <n v="7087.5"/>
    <n v="6378.75"/>
  </r>
  <r>
    <d v="2019-06-19T00:00:00"/>
    <x v="1"/>
    <n v="1040"/>
    <x v="9"/>
    <s v="London"/>
    <n v="936"/>
    <s v="MM"/>
    <n v="4875"/>
    <n v="4387.5"/>
  </r>
  <r>
    <d v="2019-03-01T00:00:00"/>
    <x v="0"/>
    <n v="325"/>
    <x v="9"/>
    <s v="London"/>
    <n v="325"/>
    <s v="SMB"/>
    <n v="2132.8125"/>
    <n v="2132.8125"/>
  </r>
  <r>
    <d v="2019-03-03T00:00:00"/>
    <x v="0"/>
    <n v="2700"/>
    <x v="45"/>
    <s v="London"/>
    <n v="2565"/>
    <s v="SMB"/>
    <n v="17718.75"/>
    <n v="16832.8125"/>
  </r>
  <r>
    <d v="2019-09-23T00:00:00"/>
    <x v="2"/>
    <n v="3525"/>
    <x v="45"/>
    <s v="London"/>
    <n v="2820"/>
    <s v="MM"/>
    <n v="9914.0625"/>
    <n v="7931.25"/>
  </r>
  <r>
    <d v="2019-04-30T00:00:00"/>
    <x v="1"/>
    <n v="831"/>
    <x v="9"/>
    <s v="London"/>
    <n v="789.44999999999993"/>
    <s v="MM"/>
    <n v="3895.3125"/>
    <n v="3700.546875"/>
  </r>
  <r>
    <d v="2019-05-16T00:00:00"/>
    <x v="1"/>
    <n v="3293"/>
    <x v="46"/>
    <s v="London"/>
    <n v="3128.35"/>
    <s v="MM"/>
    <n v="15435.9375"/>
    <n v="14664.140625"/>
  </r>
  <r>
    <d v="2019-06-26T00:00:00"/>
    <x v="1"/>
    <n v="5681"/>
    <x v="9"/>
    <s v="London"/>
    <n v="4260.75"/>
    <s v="MM"/>
    <n v="26629.6875"/>
    <n v="19972.265625"/>
  </r>
  <r>
    <d v="2019-03-24T00:00:00"/>
    <x v="0"/>
    <n v="2059"/>
    <x v="47"/>
    <s v="London"/>
    <n v="2059"/>
    <s v="SMB"/>
    <n v="13512.1875"/>
    <n v="13512.1875"/>
  </r>
  <r>
    <d v="2019-01-05T00:00:00"/>
    <x v="0"/>
    <n v="1170"/>
    <x v="48"/>
    <s v="London"/>
    <n v="702"/>
    <s v="MM"/>
    <n v="7678.125"/>
    <n v="4606.875"/>
  </r>
  <r>
    <d v="2019-05-27T00:00:00"/>
    <x v="1"/>
    <n v="1056"/>
    <x v="9"/>
    <s v="London"/>
    <n v="633.6"/>
    <s v="MM"/>
    <n v="4950"/>
    <n v="2970"/>
  </r>
  <r>
    <d v="2019-03-29T00:00:00"/>
    <x v="0"/>
    <n v="228"/>
    <x v="9"/>
    <s v="London"/>
    <n v="228"/>
    <s v="SMB"/>
    <n v="1496.25"/>
    <n v="1496.25"/>
  </r>
  <r>
    <d v="2019-08-15T00:00:00"/>
    <x v="2"/>
    <n v="2022"/>
    <x v="9"/>
    <s v="London"/>
    <n v="1516.5"/>
    <s v="SMB"/>
    <n v="5686.875"/>
    <n v="4265.15625"/>
  </r>
  <r>
    <d v="2019-03-19T00:00:00"/>
    <x v="0"/>
    <n v="153"/>
    <x v="9"/>
    <s v="London"/>
    <n v="153"/>
    <s v="SMB"/>
    <n v="1004.0625"/>
    <n v="1004.0625"/>
  </r>
  <r>
    <d v="2019-11-22T00:00:00"/>
    <x v="3"/>
    <n v="2318"/>
    <x v="9"/>
    <s v="London"/>
    <n v="927.2"/>
    <s v="MM"/>
    <n v="2173.125"/>
    <n v="869.25000000000011"/>
  </r>
  <r>
    <d v="2019-02-18T00:00:00"/>
    <x v="0"/>
    <n v="10000"/>
    <x v="49"/>
    <s v="London"/>
    <n v="10000"/>
    <s v="MM"/>
    <n v="65625"/>
    <n v="65625"/>
  </r>
  <r>
    <d v="2019-03-15T00:00:00"/>
    <x v="0"/>
    <n v="4500"/>
    <x v="49"/>
    <s v="London"/>
    <n v="4500"/>
    <s v="SMB"/>
    <n v="29531.25"/>
    <n v="29531.25"/>
  </r>
  <r>
    <d v="2019-03-07T00:00:00"/>
    <x v="0"/>
    <n v="1000"/>
    <x v="4"/>
    <s v="London"/>
    <n v="1000"/>
    <s v="SMB"/>
    <n v="6562.5"/>
    <n v="6562.5"/>
  </r>
  <r>
    <d v="2019-01-25T00:00:00"/>
    <x v="0"/>
    <n v="1200"/>
    <x v="4"/>
    <s v="London"/>
    <n v="1200"/>
    <s v="MM"/>
    <n v="7875"/>
    <n v="7875"/>
  </r>
  <r>
    <d v="2019-02-07T00:00:00"/>
    <x v="0"/>
    <n v="2500"/>
    <x v="50"/>
    <s v="London"/>
    <n v="2500"/>
    <s v="MM"/>
    <n v="16406.25"/>
    <n v="16406.25"/>
  </r>
  <r>
    <d v="2019-03-12T00:00:00"/>
    <x v="0"/>
    <n v="14000"/>
    <x v="4"/>
    <s v="London"/>
    <n v="14000"/>
    <s v="SMB"/>
    <n v="91875"/>
    <n v="91875"/>
  </r>
  <r>
    <d v="2019-12-11T00:00:00"/>
    <x v="3"/>
    <n v="14000"/>
    <x v="49"/>
    <s v="London"/>
    <n v="14000"/>
    <s v="MM"/>
    <n v="13125"/>
    <n v="13125"/>
  </r>
  <r>
    <d v="2019-01-24T00:00:00"/>
    <x v="0"/>
    <n v="12000"/>
    <x v="49"/>
    <s v="London"/>
    <n v="12000"/>
    <s v="MM"/>
    <n v="78750"/>
    <n v="78750"/>
  </r>
  <r>
    <d v="2019-03-24T00:00:00"/>
    <x v="0"/>
    <n v="6000"/>
    <x v="49"/>
    <s v="London"/>
    <n v="4500"/>
    <s v="SMB"/>
    <n v="39375"/>
    <n v="29531.25"/>
  </r>
  <r>
    <d v="2019-12-23T00:00:00"/>
    <x v="3"/>
    <n v="5000"/>
    <x v="51"/>
    <s v="London"/>
    <n v="3000"/>
    <s v="MM"/>
    <n v="4687.5"/>
    <n v="2812.5"/>
  </r>
  <r>
    <d v="2019-11-12T00:00:00"/>
    <x v="3"/>
    <n v="7600"/>
    <x v="52"/>
    <s v="London"/>
    <n v="7600"/>
    <s v="MM"/>
    <n v="7125"/>
    <n v="7125"/>
  </r>
  <r>
    <d v="2019-10-14T00:00:00"/>
    <x v="3"/>
    <n v="30000"/>
    <x v="4"/>
    <s v="London"/>
    <n v="18000"/>
    <s v="SMB"/>
    <n v="28125"/>
    <n v="16875"/>
  </r>
  <r>
    <d v="2019-10-07T00:00:00"/>
    <x v="3"/>
    <n v="11000"/>
    <x v="53"/>
    <s v="London"/>
    <n v="2200"/>
    <s v="SMB"/>
    <n v="10312.5"/>
    <n v="2062.5"/>
  </r>
  <r>
    <d v="2019-12-24T00:00:00"/>
    <x v="3"/>
    <n v="10000"/>
    <x v="54"/>
    <s v="London"/>
    <n v="5000"/>
    <s v="MM"/>
    <n v="9375"/>
    <n v="4687.5"/>
  </r>
  <r>
    <d v="2019-09-08T00:00:00"/>
    <x v="2"/>
    <n v="10000"/>
    <x v="4"/>
    <s v="London"/>
    <n v="5000"/>
    <s v="MM"/>
    <n v="28125"/>
    <n v="14062.5"/>
  </r>
  <r>
    <d v="2019-07-02T00:00:00"/>
    <x v="2"/>
    <n v="4000"/>
    <x v="50"/>
    <s v="London"/>
    <n v="2000"/>
    <s v="MM"/>
    <n v="11250"/>
    <n v="5625"/>
  </r>
  <r>
    <d v="2019-09-17T00:00:00"/>
    <x v="2"/>
    <n v="7500"/>
    <x v="50"/>
    <s v="London"/>
    <n v="5625"/>
    <s v="MM"/>
    <n v="21093.75"/>
    <n v="15820.3125"/>
  </r>
  <r>
    <d v="2019-07-02T00:00:00"/>
    <x v="2"/>
    <n v="15000"/>
    <x v="4"/>
    <s v="London"/>
    <n v="3000"/>
    <s v="MM"/>
    <n v="42187.5"/>
    <n v="8437.5"/>
  </r>
  <r>
    <d v="2019-06-21T00:00:00"/>
    <x v="1"/>
    <n v="1200"/>
    <x v="4"/>
    <s v="London"/>
    <n v="600"/>
    <s v="MM"/>
    <n v="5625"/>
    <n v="2812.5"/>
  </r>
  <r>
    <d v="2019-05-03T00:00:00"/>
    <x v="1"/>
    <n v="950"/>
    <x v="36"/>
    <s v="London"/>
    <n v="285"/>
    <s v="MM"/>
    <n v="4453.125"/>
    <n v="1335.9375"/>
  </r>
  <r>
    <d v="2019-10-29T00:00:00"/>
    <x v="3"/>
    <n v="12000"/>
    <x v="4"/>
    <s v="London"/>
    <n v="4800"/>
    <s v="SMB"/>
    <n v="11250"/>
    <n v="4500"/>
  </r>
  <r>
    <d v="2019-02-21T00:00:00"/>
    <x v="0"/>
    <n v="15000"/>
    <x v="4"/>
    <s v="London"/>
    <n v="15000"/>
    <s v="MM"/>
    <n v="98437.5"/>
    <n v="98437.5"/>
  </r>
  <r>
    <d v="2019-08-26T00:00:00"/>
    <x v="2"/>
    <n v="15000"/>
    <x v="33"/>
    <s v="London"/>
    <n v="4500"/>
    <s v="SMB"/>
    <n v="42187.5"/>
    <n v="12656.25"/>
  </r>
  <r>
    <d v="2019-09-07T00:00:00"/>
    <x v="2"/>
    <n v="10000"/>
    <x v="4"/>
    <s v="London"/>
    <n v="10000"/>
    <s v="MM"/>
    <n v="28125"/>
    <n v="28125"/>
  </r>
  <r>
    <d v="2019-07-04T00:00:00"/>
    <x v="2"/>
    <n v="40000"/>
    <x v="4"/>
    <s v="London"/>
    <n v="12000"/>
    <s v="MM"/>
    <n v="112500"/>
    <n v="33750"/>
  </r>
  <r>
    <d v="2019-12-23T00:00:00"/>
    <x v="3"/>
    <n v="18000"/>
    <x v="4"/>
    <s v="London"/>
    <n v="3600"/>
    <s v="MM"/>
    <n v="16875"/>
    <n v="3375"/>
  </r>
  <r>
    <d v="2019-10-20T00:00:00"/>
    <x v="3"/>
    <n v="8000"/>
    <x v="49"/>
    <s v="London"/>
    <n v="800"/>
    <s v="SMB"/>
    <n v="7500"/>
    <n v="750"/>
  </r>
  <r>
    <d v="2019-12-17T00:00:00"/>
    <x v="3"/>
    <n v="48000"/>
    <x v="4"/>
    <s v="London"/>
    <n v="9600"/>
    <s v="MM"/>
    <n v="45000"/>
    <n v="9000"/>
  </r>
  <r>
    <d v="2019-07-29T00:00:00"/>
    <x v="2"/>
    <n v="10000"/>
    <x v="4"/>
    <s v="London"/>
    <n v="3000"/>
    <s v="MM"/>
    <n v="28125"/>
    <n v="8437.5"/>
  </r>
  <r>
    <d v="2019-05-04T00:00:00"/>
    <x v="1"/>
    <n v="7600"/>
    <x v="55"/>
    <s v="London"/>
    <n v="380"/>
    <s v="MM"/>
    <n v="35625"/>
    <n v="1781.25"/>
  </r>
  <r>
    <d v="2019-08-13T00:00:00"/>
    <x v="2"/>
    <n v="22000"/>
    <x v="50"/>
    <s v="London"/>
    <n v="6600"/>
    <s v="SMB"/>
    <n v="61875"/>
    <n v="18562.5"/>
  </r>
  <r>
    <d v="2019-10-24T00:00:00"/>
    <x v="3"/>
    <n v="12000"/>
    <x v="56"/>
    <s v="London"/>
    <n v="2400"/>
    <s v="SMB"/>
    <n v="11250"/>
    <n v="2250"/>
  </r>
  <r>
    <d v="2019-10-02T00:00:00"/>
    <x v="3"/>
    <n v="12000"/>
    <x v="9"/>
    <s v="London"/>
    <n v="2400"/>
    <s v="SMB"/>
    <n v="11250"/>
    <n v="2250"/>
  </r>
  <r>
    <d v="2019-03-29T00:00:00"/>
    <x v="0"/>
    <n v="23000"/>
    <x v="4"/>
    <s v="London"/>
    <n v="23000"/>
    <s v="SMB"/>
    <n v="150937.5"/>
    <n v="150937.5"/>
  </r>
  <r>
    <d v="2019-01-07T00:00:00"/>
    <x v="0"/>
    <n v="18000"/>
    <x v="4"/>
    <s v="London"/>
    <n v="18000"/>
    <s v="MM"/>
    <n v="118125"/>
    <n v="118125"/>
  </r>
  <r>
    <d v="2019-04-10T00:00:00"/>
    <x v="1"/>
    <n v="3000"/>
    <x v="57"/>
    <s v="London"/>
    <n v="600"/>
    <s v="MM"/>
    <n v="14062.5"/>
    <n v="2812.5"/>
  </r>
  <r>
    <d v="2019-11-22T00:00:00"/>
    <x v="3"/>
    <n v="30000"/>
    <x v="4"/>
    <s v="London"/>
    <n v="6000"/>
    <s v="MM"/>
    <n v="28125"/>
    <n v="5625"/>
  </r>
  <r>
    <d v="2019-12-22T00:00:00"/>
    <x v="3"/>
    <n v="12000"/>
    <x v="42"/>
    <s v="London"/>
    <n v="1200"/>
    <s v="MM"/>
    <n v="11250"/>
    <n v="1125"/>
  </r>
  <r>
    <d v="2019-10-01T00:00:00"/>
    <x v="3"/>
    <n v="24000"/>
    <x v="4"/>
    <s v="London"/>
    <n v="4800"/>
    <s v="SMB"/>
    <n v="22500"/>
    <n v="4500"/>
  </r>
  <r>
    <d v="2019-11-01T00:00:00"/>
    <x v="3"/>
    <n v="8000"/>
    <x v="42"/>
    <s v="London"/>
    <n v="800"/>
    <s v="MM"/>
    <n v="7500"/>
    <n v="750"/>
  </r>
  <r>
    <d v="2019-01-21T00:00:00"/>
    <x v="0"/>
    <n v="5000"/>
    <x v="4"/>
    <s v="London"/>
    <n v="5000"/>
    <s v="MM"/>
    <n v="32812.5"/>
    <n v="32812.5"/>
  </r>
  <r>
    <d v="2019-05-11T00:00:00"/>
    <x v="1"/>
    <n v="10000"/>
    <x v="22"/>
    <s v="London"/>
    <n v="3000"/>
    <s v="MM"/>
    <n v="46875"/>
    <n v="14062.5"/>
  </r>
  <r>
    <d v="2019-04-15T00:00:00"/>
    <x v="1"/>
    <n v="1000"/>
    <x v="20"/>
    <s v="London"/>
    <n v="300"/>
    <s v="MM"/>
    <n v="4687.5"/>
    <n v="1406.25"/>
  </r>
  <r>
    <d v="2019-02-18T00:00:00"/>
    <x v="0"/>
    <n v="30000"/>
    <x v="24"/>
    <s v="London"/>
    <n v="9000"/>
    <s v="MM"/>
    <n v="196875"/>
    <n v="59062.5"/>
  </r>
  <r>
    <d v="2019-02-05T00:00:00"/>
    <x v="0"/>
    <n v="10000"/>
    <x v="9"/>
    <s v="London"/>
    <n v="10000"/>
    <s v="MM"/>
    <n v="65625"/>
    <n v="65625"/>
  </r>
  <r>
    <d v="2019-06-24T00:00:00"/>
    <x v="1"/>
    <n v="1000"/>
    <x v="20"/>
    <s v="London"/>
    <n v="100"/>
    <s v="MM"/>
    <n v="4687.5"/>
    <n v="468.75"/>
  </r>
  <r>
    <d v="2019-05-03T00:00:00"/>
    <x v="1"/>
    <n v="1000"/>
    <x v="20"/>
    <s v="London"/>
    <n v="300"/>
    <s v="MM"/>
    <n v="4687.5"/>
    <n v="1406.25"/>
  </r>
  <r>
    <d v="2019-05-29T00:00:00"/>
    <x v="1"/>
    <n v="1000"/>
    <x v="20"/>
    <s v="London"/>
    <n v="100"/>
    <s v="MM"/>
    <n v="4687.5"/>
    <n v="468.75"/>
  </r>
  <r>
    <d v="2019-08-23T00:00:00"/>
    <x v="2"/>
    <n v="20000"/>
    <x v="22"/>
    <s v="London"/>
    <n v="6000"/>
    <s v="SMB"/>
    <n v="56250"/>
    <n v="16875"/>
  </r>
  <r>
    <d v="2019-04-03T00:00:00"/>
    <x v="1"/>
    <n v="2000"/>
    <x v="22"/>
    <s v="London"/>
    <n v="600"/>
    <s v="MM"/>
    <n v="9375"/>
    <n v="2812.5"/>
  </r>
  <r>
    <d v="2019-04-03T00:00:00"/>
    <x v="1"/>
    <n v="2000"/>
    <x v="9"/>
    <s v="London"/>
    <n v="200"/>
    <s v="MM"/>
    <n v="9375"/>
    <n v="937.5"/>
  </r>
  <r>
    <d v="2019-09-17T00:00:00"/>
    <x v="2"/>
    <n v="5000"/>
    <x v="20"/>
    <s v="London"/>
    <n v="1500"/>
    <s v="MM"/>
    <n v="14062.5"/>
    <n v="4218.75"/>
  </r>
  <r>
    <d v="2019-07-16T00:00:00"/>
    <x v="2"/>
    <n v="1000"/>
    <x v="20"/>
    <s v="London"/>
    <n v="100"/>
    <s v="MM"/>
    <n v="2812.5"/>
    <n v="281.25"/>
  </r>
  <r>
    <d v="2019-08-13T00:00:00"/>
    <x v="2"/>
    <n v="20000"/>
    <x v="22"/>
    <s v="London"/>
    <n v="2000"/>
    <s v="SMB"/>
    <n v="56250"/>
    <n v="5625"/>
  </r>
  <r>
    <d v="2019-07-20T00:00:00"/>
    <x v="2"/>
    <n v="10000"/>
    <x v="20"/>
    <s v="London"/>
    <n v="3000"/>
    <s v="MM"/>
    <n v="28125"/>
    <n v="8437.5"/>
  </r>
  <r>
    <d v="2019-09-01T00:00:00"/>
    <x v="2"/>
    <n v="1000"/>
    <x v="20"/>
    <s v="London"/>
    <n v="100"/>
    <s v="MM"/>
    <n v="2812.5"/>
    <n v="281.25"/>
  </r>
  <r>
    <d v="2019-09-15T00:00:00"/>
    <x v="2"/>
    <n v="3000"/>
    <x v="9"/>
    <s v="London"/>
    <n v="300"/>
    <s v="MM"/>
    <n v="8437.5"/>
    <n v="843.75"/>
  </r>
  <r>
    <d v="2019-02-23T00:00:00"/>
    <x v="0"/>
    <n v="35000"/>
    <x v="24"/>
    <s v="London"/>
    <n v="10500"/>
    <s v="MM"/>
    <n v="229687.5"/>
    <n v="68906.25"/>
  </r>
  <r>
    <d v="2019-01-03T00:00:00"/>
    <x v="0"/>
    <n v="25000"/>
    <x v="22"/>
    <s v="London"/>
    <n v="25000"/>
    <s v="MM"/>
    <n v="164062.5"/>
    <n v="164062.5"/>
  </r>
  <r>
    <d v="2019-09-23T00:00:00"/>
    <x v="2"/>
    <n v="20000"/>
    <x v="20"/>
    <s v="London"/>
    <n v="6000"/>
    <s v="MM"/>
    <n v="56250"/>
    <n v="16875"/>
  </r>
  <r>
    <d v="2019-09-15T00:00:00"/>
    <x v="2"/>
    <n v="10000"/>
    <x v="9"/>
    <s v="London"/>
    <n v="3000"/>
    <s v="MM"/>
    <n v="28125"/>
    <n v="8437.5"/>
  </r>
  <r>
    <d v="2019-01-30T00:00:00"/>
    <x v="0"/>
    <n v="10000"/>
    <x v="22"/>
    <s v="London"/>
    <n v="3000"/>
    <s v="MM"/>
    <n v="65625"/>
    <n v="19687.5"/>
  </r>
  <r>
    <d v="2019-02-17T00:00:00"/>
    <x v="0"/>
    <n v="10000"/>
    <x v="22"/>
    <s v="London"/>
    <n v="10000"/>
    <s v="MM"/>
    <n v="65625"/>
    <n v="65625"/>
  </r>
  <r>
    <d v="2019-04-18T00:00:00"/>
    <x v="1"/>
    <n v="1000"/>
    <x v="20"/>
    <s v="London"/>
    <n v="300"/>
    <s v="MM"/>
    <n v="4687.5"/>
    <n v="1406.25"/>
  </r>
  <r>
    <d v="2019-05-26T00:00:00"/>
    <x v="1"/>
    <n v="3250"/>
    <x v="9"/>
    <s v="Paris"/>
    <n v="3250"/>
    <s v="MM"/>
    <n v="15234.375"/>
    <n v="15234.375"/>
  </r>
  <r>
    <d v="2019-02-08T00:00:00"/>
    <x v="0"/>
    <n v="5500"/>
    <x v="9"/>
    <s v="Paris"/>
    <n v="5500"/>
    <s v="MM"/>
    <n v="36093.75"/>
    <n v="36093.75"/>
  </r>
  <r>
    <d v="2019-05-01T00:00:00"/>
    <x v="1"/>
    <n v="5500"/>
    <x v="9"/>
    <s v="Paris"/>
    <n v="5500"/>
    <s v="MM"/>
    <n v="25781.25"/>
    <n v="25781.25"/>
  </r>
  <r>
    <d v="2019-07-27T00:00:00"/>
    <x v="2"/>
    <n v="6500"/>
    <x v="9"/>
    <s v="Berlin"/>
    <n v="6500"/>
    <s v="MM"/>
    <n v="18281.25"/>
    <n v="18281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s v="P-1"/>
    <n v="0.9"/>
    <x v="0"/>
    <x v="0"/>
    <x v="0"/>
    <n v="1000"/>
    <x v="0"/>
    <s v="Dubai"/>
    <n v="900"/>
    <x v="0"/>
    <n v="6562.5"/>
    <n v="5906.25"/>
  </r>
  <r>
    <s v="P-2"/>
    <n v="0.9"/>
    <x v="0"/>
    <x v="1"/>
    <x v="0"/>
    <n v="2000"/>
    <x v="1"/>
    <s v="Dubai"/>
    <n v="1800"/>
    <x v="1"/>
    <n v="13125"/>
    <n v="11812.5"/>
  </r>
  <r>
    <s v="P-3"/>
    <n v="0.9"/>
    <x v="0"/>
    <x v="2"/>
    <x v="0"/>
    <n v="1000"/>
    <x v="2"/>
    <s v="Dubai"/>
    <n v="900"/>
    <x v="1"/>
    <n v="6562.5"/>
    <n v="5906.25"/>
  </r>
  <r>
    <s v="P-4"/>
    <n v="1"/>
    <x v="0"/>
    <x v="3"/>
    <x v="0"/>
    <n v="500"/>
    <x v="3"/>
    <s v="Dubai"/>
    <n v="500"/>
    <x v="0"/>
    <n v="3281.25"/>
    <n v="3281.25"/>
  </r>
  <r>
    <s v="P-5"/>
    <n v="0.7"/>
    <x v="1"/>
    <x v="4"/>
    <x v="1"/>
    <n v="1500"/>
    <x v="4"/>
    <s v="Dubai"/>
    <n v="1050"/>
    <x v="0"/>
    <n v="7031.25"/>
    <n v="4921.875"/>
  </r>
  <r>
    <s v="P-6"/>
    <n v="0.4"/>
    <x v="2"/>
    <x v="5"/>
    <x v="1"/>
    <n v="1200"/>
    <x v="5"/>
    <s v="Dubai"/>
    <n v="480"/>
    <x v="0"/>
    <n v="5625"/>
    <n v="2250"/>
  </r>
  <r>
    <s v="P-7"/>
    <n v="0.9"/>
    <x v="0"/>
    <x v="6"/>
    <x v="0"/>
    <n v="400"/>
    <x v="2"/>
    <s v="Dubai"/>
    <n v="360"/>
    <x v="0"/>
    <n v="2625"/>
    <n v="2362.5"/>
  </r>
  <r>
    <s v="P-8"/>
    <n v="0.95"/>
    <x v="0"/>
    <x v="7"/>
    <x v="0"/>
    <n v="1500"/>
    <x v="2"/>
    <s v="Dubai"/>
    <n v="1425"/>
    <x v="0"/>
    <n v="9843.75"/>
    <n v="9351.5625"/>
  </r>
  <r>
    <s v="P-9"/>
    <n v="0.8"/>
    <x v="3"/>
    <x v="8"/>
    <x v="0"/>
    <n v="4000"/>
    <x v="2"/>
    <s v="Dubai"/>
    <n v="3200"/>
    <x v="0"/>
    <n v="26250"/>
    <n v="21000"/>
  </r>
  <r>
    <s v="P-10"/>
    <n v="0.8"/>
    <x v="3"/>
    <x v="9"/>
    <x v="0"/>
    <n v="7000"/>
    <x v="2"/>
    <s v="Dubai"/>
    <n v="5600"/>
    <x v="1"/>
    <n v="45937.5"/>
    <n v="36750"/>
  </r>
  <r>
    <s v="P-11"/>
    <n v="0.7"/>
    <x v="1"/>
    <x v="10"/>
    <x v="0"/>
    <n v="800"/>
    <x v="4"/>
    <s v="Dubai"/>
    <n v="560"/>
    <x v="1"/>
    <n v="5250"/>
    <n v="3675"/>
  </r>
  <r>
    <s v="P-12"/>
    <n v="0.6"/>
    <x v="1"/>
    <x v="11"/>
    <x v="0"/>
    <n v="3000"/>
    <x v="4"/>
    <s v="Dubai"/>
    <n v="1800"/>
    <x v="0"/>
    <n v="19687.5"/>
    <n v="11812.5"/>
  </r>
  <r>
    <s v="P-13"/>
    <n v="0.8"/>
    <x v="3"/>
    <x v="12"/>
    <x v="0"/>
    <n v="7000"/>
    <x v="4"/>
    <s v="Dubai"/>
    <n v="5600"/>
    <x v="1"/>
    <n v="45937.5"/>
    <n v="36750"/>
  </r>
  <r>
    <s v="P-14"/>
    <n v="0.75"/>
    <x v="1"/>
    <x v="13"/>
    <x v="1"/>
    <n v="3000"/>
    <x v="4"/>
    <s v="Dubai"/>
    <n v="2250"/>
    <x v="0"/>
    <n v="14062.5"/>
    <n v="10546.875"/>
  </r>
  <r>
    <s v="P-15"/>
    <n v="0.75"/>
    <x v="1"/>
    <x v="14"/>
    <x v="0"/>
    <n v="700"/>
    <x v="4"/>
    <s v="Dubai"/>
    <n v="525"/>
    <x v="1"/>
    <n v="4593.75"/>
    <n v="3445.3125"/>
  </r>
  <r>
    <s v="P-16"/>
    <n v="0.95"/>
    <x v="0"/>
    <x v="15"/>
    <x v="0"/>
    <n v="250"/>
    <x v="4"/>
    <s v="Dubai"/>
    <n v="237.5"/>
    <x v="1"/>
    <n v="1640.625"/>
    <n v="1558.59375"/>
  </r>
  <r>
    <s v="P-17"/>
    <n v="0.9"/>
    <x v="0"/>
    <x v="16"/>
    <x v="0"/>
    <n v="1200"/>
    <x v="4"/>
    <s v="Dubai"/>
    <n v="1080"/>
    <x v="1"/>
    <n v="7875"/>
    <n v="7087.5"/>
  </r>
  <r>
    <s v="P-18"/>
    <n v="0.8"/>
    <x v="3"/>
    <x v="17"/>
    <x v="0"/>
    <n v="2000"/>
    <x v="2"/>
    <s v="Dubai"/>
    <n v="1600"/>
    <x v="0"/>
    <n v="13125"/>
    <n v="10500"/>
  </r>
  <r>
    <s v="P-19"/>
    <n v="0.9"/>
    <x v="0"/>
    <x v="18"/>
    <x v="0"/>
    <n v="800"/>
    <x v="2"/>
    <s v="Dubai"/>
    <n v="720"/>
    <x v="0"/>
    <n v="5250"/>
    <n v="4725"/>
  </r>
  <r>
    <s v="P-20"/>
    <n v="0.8"/>
    <x v="3"/>
    <x v="19"/>
    <x v="1"/>
    <n v="2000"/>
    <x v="2"/>
    <s v="Dubai"/>
    <n v="1600"/>
    <x v="0"/>
    <n v="9375"/>
    <n v="7500"/>
  </r>
  <r>
    <s v="P-21"/>
    <n v="1"/>
    <x v="0"/>
    <x v="20"/>
    <x v="0"/>
    <n v="500"/>
    <x v="2"/>
    <s v="Dubai"/>
    <n v="500"/>
    <x v="0"/>
    <n v="3281.25"/>
    <n v="3281.25"/>
  </r>
  <r>
    <s v="P-22"/>
    <n v="0.95"/>
    <x v="0"/>
    <x v="21"/>
    <x v="0"/>
    <n v="1200"/>
    <x v="2"/>
    <s v="Dubai"/>
    <n v="1140"/>
    <x v="0"/>
    <n v="7875"/>
    <n v="7481.25"/>
  </r>
  <r>
    <s v="P-23"/>
    <n v="0.8"/>
    <x v="3"/>
    <x v="8"/>
    <x v="0"/>
    <n v="750"/>
    <x v="0"/>
    <s v="Dubai"/>
    <n v="600"/>
    <x v="0"/>
    <n v="4921.875"/>
    <n v="3937.5"/>
  </r>
  <r>
    <s v="P-24"/>
    <n v="0.7"/>
    <x v="1"/>
    <x v="22"/>
    <x v="0"/>
    <n v="1800"/>
    <x v="2"/>
    <s v="Dubai"/>
    <n v="1260"/>
    <x v="0"/>
    <n v="11812.5"/>
    <n v="8268.75"/>
  </r>
  <r>
    <s v="P-25"/>
    <n v="0.9"/>
    <x v="0"/>
    <x v="3"/>
    <x v="0"/>
    <n v="5000"/>
    <x v="6"/>
    <s v="Dubai"/>
    <n v="4500"/>
    <x v="0"/>
    <n v="32812.5"/>
    <n v="29531.25"/>
  </r>
  <r>
    <s v="P-26"/>
    <n v="0.95"/>
    <x v="0"/>
    <x v="23"/>
    <x v="0"/>
    <n v="25000"/>
    <x v="7"/>
    <s v="San Francisco"/>
    <n v="23750"/>
    <x v="1"/>
    <n v="164062.5"/>
    <n v="155859.375"/>
  </r>
  <r>
    <s v="P-27"/>
    <n v="0.8"/>
    <x v="3"/>
    <x v="24"/>
    <x v="1"/>
    <n v="15000"/>
    <x v="8"/>
    <s v="San Francisco"/>
    <n v="12000"/>
    <x v="0"/>
    <n v="70312.5"/>
    <n v="56250"/>
  </r>
  <r>
    <s v="P-28"/>
    <n v="0.6"/>
    <x v="1"/>
    <x v="25"/>
    <x v="1"/>
    <n v="30000"/>
    <x v="2"/>
    <s v="San Francisco"/>
    <n v="18000"/>
    <x v="0"/>
    <n v="140625"/>
    <n v="84375"/>
  </r>
  <r>
    <s v="P-29"/>
    <n v="0.8"/>
    <x v="3"/>
    <x v="6"/>
    <x v="0"/>
    <n v="37500"/>
    <x v="2"/>
    <s v="San Francisco"/>
    <n v="30000"/>
    <x v="0"/>
    <n v="246093.75"/>
    <n v="196875"/>
  </r>
  <r>
    <s v="P-30"/>
    <n v="1"/>
    <x v="0"/>
    <x v="26"/>
    <x v="0"/>
    <n v="21000"/>
    <x v="6"/>
    <s v="Dubai"/>
    <n v="21000"/>
    <x v="1"/>
    <n v="137812.5"/>
    <n v="137812.5"/>
  </r>
  <r>
    <s v="P-31"/>
    <n v="0.8"/>
    <x v="3"/>
    <x v="27"/>
    <x v="0"/>
    <n v="8000"/>
    <x v="4"/>
    <s v="Hong Kong"/>
    <n v="6400"/>
    <x v="0"/>
    <n v="52500"/>
    <n v="42000"/>
  </r>
  <r>
    <s v="P-32"/>
    <n v="0.75"/>
    <x v="1"/>
    <x v="28"/>
    <x v="1"/>
    <n v="24000"/>
    <x v="2"/>
    <s v="Hong Kong"/>
    <n v="18000"/>
    <x v="0"/>
    <n v="112500"/>
    <n v="84375"/>
  </r>
  <r>
    <s v="P-33"/>
    <n v="0.95"/>
    <x v="0"/>
    <x v="29"/>
    <x v="0"/>
    <n v="1300"/>
    <x v="9"/>
    <s v="San Francisco"/>
    <n v="1235"/>
    <x v="1"/>
    <n v="8531.25"/>
    <n v="8104.6875"/>
  </r>
  <r>
    <s v="P-34"/>
    <n v="0.25"/>
    <x v="4"/>
    <x v="30"/>
    <x v="0"/>
    <n v="3900"/>
    <x v="9"/>
    <s v="San Francisco"/>
    <n v="975"/>
    <x v="0"/>
    <n v="25593.75"/>
    <n v="6398.4375"/>
  </r>
  <r>
    <s v="P-35"/>
    <n v="0.25"/>
    <x v="4"/>
    <x v="31"/>
    <x v="1"/>
    <n v="10000"/>
    <x v="9"/>
    <s v="San Francisco"/>
    <n v="2500"/>
    <x v="0"/>
    <n v="46875"/>
    <n v="11718.75"/>
  </r>
  <r>
    <s v="P-36"/>
    <n v="0.1"/>
    <x v="5"/>
    <x v="32"/>
    <x v="1"/>
    <n v="1500"/>
    <x v="9"/>
    <s v="San Francisco"/>
    <n v="150"/>
    <x v="0"/>
    <n v="7031.25"/>
    <n v="703.125"/>
  </r>
  <r>
    <s v="P-37"/>
    <n v="0.1"/>
    <x v="5"/>
    <x v="33"/>
    <x v="1"/>
    <n v="3800"/>
    <x v="9"/>
    <s v="San Francisco"/>
    <n v="380"/>
    <x v="0"/>
    <n v="17812.5"/>
    <n v="1781.25"/>
  </r>
  <r>
    <s v="P-38"/>
    <n v="0.1"/>
    <x v="5"/>
    <x v="34"/>
    <x v="1"/>
    <n v="4000"/>
    <x v="10"/>
    <s v="San Francisco"/>
    <n v="400"/>
    <x v="0"/>
    <n v="18750"/>
    <n v="1875"/>
  </r>
  <r>
    <s v="P-39"/>
    <n v="0.2"/>
    <x v="4"/>
    <x v="35"/>
    <x v="1"/>
    <n v="10000"/>
    <x v="10"/>
    <s v="San Francisco"/>
    <n v="2000"/>
    <x v="0"/>
    <n v="46875"/>
    <n v="9375"/>
  </r>
  <r>
    <s v="P-40"/>
    <n v="0.75"/>
    <x v="1"/>
    <x v="36"/>
    <x v="0"/>
    <n v="13500"/>
    <x v="4"/>
    <s v="San Francisco"/>
    <n v="10125"/>
    <x v="0"/>
    <n v="88593.75"/>
    <n v="66445.3125"/>
  </r>
  <r>
    <s v="P-41"/>
    <n v="0.75"/>
    <x v="1"/>
    <x v="37"/>
    <x v="1"/>
    <n v="25000"/>
    <x v="11"/>
    <s v="San Francisco"/>
    <n v="18750"/>
    <x v="0"/>
    <n v="117187.5"/>
    <n v="87890.625"/>
  </r>
  <r>
    <s v="P-42"/>
    <n v="0.9"/>
    <x v="0"/>
    <x v="38"/>
    <x v="1"/>
    <n v="1600"/>
    <x v="12"/>
    <s v="San Francisco"/>
    <n v="1440"/>
    <x v="0"/>
    <n v="7500"/>
    <n v="6750"/>
  </r>
  <r>
    <s v="P-43"/>
    <n v="0.6"/>
    <x v="1"/>
    <x v="39"/>
    <x v="1"/>
    <n v="70000"/>
    <x v="13"/>
    <s v="San Francisco"/>
    <n v="42000"/>
    <x v="0"/>
    <n v="328125"/>
    <n v="196875"/>
  </r>
  <r>
    <s v="P-44"/>
    <n v="0.95"/>
    <x v="0"/>
    <x v="40"/>
    <x v="0"/>
    <n v="1430"/>
    <x v="9"/>
    <s v="San Francisco"/>
    <n v="1358.5"/>
    <x v="0"/>
    <n v="9384.375"/>
    <n v="8915.15625"/>
  </r>
  <r>
    <s v="P-45"/>
    <n v="0.5"/>
    <x v="1"/>
    <x v="41"/>
    <x v="1"/>
    <n v="20000"/>
    <x v="14"/>
    <s v="San Francisco"/>
    <n v="10000"/>
    <x v="0"/>
    <n v="93750"/>
    <n v="46875"/>
  </r>
  <r>
    <s v="P-46"/>
    <n v="0.8"/>
    <x v="3"/>
    <x v="42"/>
    <x v="1"/>
    <n v="5000"/>
    <x v="9"/>
    <s v="San Francisco"/>
    <n v="4000"/>
    <x v="0"/>
    <n v="23437.5"/>
    <n v="18750"/>
  </r>
  <r>
    <s v="P-47"/>
    <n v="1"/>
    <x v="0"/>
    <x v="43"/>
    <x v="0"/>
    <n v="5500"/>
    <x v="15"/>
    <s v="London"/>
    <n v="5500"/>
    <x v="1"/>
    <n v="36093.75"/>
    <n v="36093.75"/>
  </r>
  <r>
    <s v="P-48"/>
    <n v="0.1"/>
    <x v="5"/>
    <x v="44"/>
    <x v="2"/>
    <n v="8400"/>
    <x v="16"/>
    <s v="London"/>
    <n v="840"/>
    <x v="0"/>
    <n v="23625"/>
    <n v="2362.5"/>
  </r>
  <r>
    <s v="P-49"/>
    <n v="0.5"/>
    <x v="1"/>
    <x v="17"/>
    <x v="0"/>
    <n v="2100"/>
    <x v="17"/>
    <s v="London"/>
    <n v="1050"/>
    <x v="0"/>
    <n v="13781.25"/>
    <n v="6890.625"/>
  </r>
  <r>
    <s v="P-50"/>
    <n v="0.3"/>
    <x v="2"/>
    <x v="45"/>
    <x v="1"/>
    <n v="5260"/>
    <x v="18"/>
    <s v="London"/>
    <n v="1578"/>
    <x v="0"/>
    <n v="24656.25"/>
    <n v="7396.875"/>
  </r>
  <r>
    <s v="P-51"/>
    <n v="0.3"/>
    <x v="2"/>
    <x v="46"/>
    <x v="0"/>
    <n v="3645"/>
    <x v="19"/>
    <s v="London"/>
    <n v="1093.5"/>
    <x v="0"/>
    <n v="23920.3125"/>
    <n v="7176.09375"/>
  </r>
  <r>
    <s v="P-52"/>
    <n v="0.3"/>
    <x v="2"/>
    <x v="47"/>
    <x v="0"/>
    <n v="2009"/>
    <x v="9"/>
    <s v="London"/>
    <n v="602.69999999999993"/>
    <x v="0"/>
    <n v="13184.0625"/>
    <n v="3955.2187499999995"/>
  </r>
  <r>
    <s v="P-53"/>
    <n v="0.3"/>
    <x v="2"/>
    <x v="30"/>
    <x v="0"/>
    <n v="2750"/>
    <x v="20"/>
    <s v="London"/>
    <n v="825"/>
    <x v="0"/>
    <n v="18046.875"/>
    <n v="5414.0625"/>
  </r>
  <r>
    <s v="P-54"/>
    <n v="1"/>
    <x v="0"/>
    <x v="48"/>
    <x v="0"/>
    <n v="21000"/>
    <x v="21"/>
    <s v="London"/>
    <n v="21000"/>
    <x v="0"/>
    <n v="137812.5"/>
    <n v="137812.5"/>
  </r>
  <r>
    <s v="P-55"/>
    <n v="0.3"/>
    <x v="2"/>
    <x v="49"/>
    <x v="0"/>
    <n v="2000"/>
    <x v="18"/>
    <s v="London"/>
    <n v="600"/>
    <x v="0"/>
    <n v="13125"/>
    <n v="3937.5"/>
  </r>
  <r>
    <s v="P-56"/>
    <n v="0.1"/>
    <x v="5"/>
    <x v="50"/>
    <x v="1"/>
    <n v="9258"/>
    <x v="22"/>
    <s v="London"/>
    <n v="925.80000000000007"/>
    <x v="0"/>
    <n v="43396.875"/>
    <n v="4339.6875"/>
  </r>
  <r>
    <s v="P-57"/>
    <n v="1"/>
    <x v="0"/>
    <x v="46"/>
    <x v="0"/>
    <n v="6372"/>
    <x v="23"/>
    <s v="London"/>
    <n v="6372"/>
    <x v="0"/>
    <n v="41816.25"/>
    <n v="41816.25"/>
  </r>
  <r>
    <s v="P-58"/>
    <n v="1"/>
    <x v="0"/>
    <x v="7"/>
    <x v="0"/>
    <n v="1871"/>
    <x v="9"/>
    <s v="London"/>
    <n v="1871"/>
    <x v="0"/>
    <n v="12278.4375"/>
    <n v="12278.4375"/>
  </r>
  <r>
    <s v="P-59"/>
    <n v="1"/>
    <x v="0"/>
    <x v="51"/>
    <x v="0"/>
    <n v="1460"/>
    <x v="24"/>
    <s v="London"/>
    <n v="1460"/>
    <x v="0"/>
    <n v="9581.25"/>
    <n v="9581.25"/>
  </r>
  <r>
    <s v="P-60"/>
    <n v="0.1"/>
    <x v="5"/>
    <x v="52"/>
    <x v="0"/>
    <n v="1900"/>
    <x v="25"/>
    <s v="London"/>
    <n v="190"/>
    <x v="0"/>
    <n v="12468.75"/>
    <n v="1246.875"/>
  </r>
  <r>
    <s v="P-61"/>
    <n v="0.1"/>
    <x v="5"/>
    <x v="30"/>
    <x v="0"/>
    <n v="6900"/>
    <x v="25"/>
    <s v="London"/>
    <n v="690"/>
    <x v="0"/>
    <n v="45281.25"/>
    <n v="4528.125"/>
  </r>
  <r>
    <s v="P-62"/>
    <n v="0.3"/>
    <x v="2"/>
    <x v="53"/>
    <x v="0"/>
    <n v="2200"/>
    <x v="26"/>
    <s v="London"/>
    <n v="660"/>
    <x v="0"/>
    <n v="14437.5"/>
    <n v="4331.25"/>
  </r>
  <r>
    <s v="P-63"/>
    <n v="0.1"/>
    <x v="5"/>
    <x v="15"/>
    <x v="0"/>
    <n v="22000"/>
    <x v="27"/>
    <s v="London"/>
    <n v="2200"/>
    <x v="1"/>
    <n v="144375"/>
    <n v="14437.5"/>
  </r>
  <r>
    <s v="P-64"/>
    <n v="0.55000000000000004"/>
    <x v="1"/>
    <x v="54"/>
    <x v="0"/>
    <n v="13000"/>
    <x v="27"/>
    <s v="London"/>
    <n v="7150.0000000000009"/>
    <x v="0"/>
    <n v="85312.5"/>
    <n v="46921.875000000007"/>
  </r>
  <r>
    <s v="P-65"/>
    <n v="0.95"/>
    <x v="0"/>
    <x v="0"/>
    <x v="0"/>
    <n v="110"/>
    <x v="28"/>
    <s v="London"/>
    <n v="104.5"/>
    <x v="0"/>
    <n v="721.875"/>
    <n v="685.78125"/>
  </r>
  <r>
    <s v="P-66"/>
    <n v="1"/>
    <x v="0"/>
    <x v="55"/>
    <x v="0"/>
    <n v="470"/>
    <x v="29"/>
    <s v="London"/>
    <n v="470"/>
    <x v="0"/>
    <n v="3084.375"/>
    <n v="3084.375"/>
  </r>
  <r>
    <s v="P-67"/>
    <n v="0.1"/>
    <x v="5"/>
    <x v="56"/>
    <x v="2"/>
    <n v="6600"/>
    <x v="30"/>
    <s v="London"/>
    <n v="660"/>
    <x v="0"/>
    <n v="18562.5"/>
    <n v="1856.25"/>
  </r>
  <r>
    <s v="P-68"/>
    <n v="0.95"/>
    <x v="0"/>
    <x v="57"/>
    <x v="0"/>
    <n v="14000"/>
    <x v="31"/>
    <s v="London"/>
    <n v="13300"/>
    <x v="0"/>
    <n v="91875"/>
    <n v="87281.25"/>
  </r>
  <r>
    <s v="P-69"/>
    <n v="0.3"/>
    <x v="2"/>
    <x v="58"/>
    <x v="1"/>
    <n v="2900"/>
    <x v="9"/>
    <s v="London"/>
    <n v="870"/>
    <x v="0"/>
    <n v="13593.75"/>
    <n v="4078.125"/>
  </r>
  <r>
    <s v="P-70"/>
    <n v="1"/>
    <x v="0"/>
    <x v="59"/>
    <x v="0"/>
    <n v="2400"/>
    <x v="9"/>
    <s v="London"/>
    <n v="2400"/>
    <x v="0"/>
    <n v="15750"/>
    <n v="15750"/>
  </r>
  <r>
    <s v="P-71"/>
    <n v="0.9"/>
    <x v="0"/>
    <x v="59"/>
    <x v="0"/>
    <n v="4000"/>
    <x v="32"/>
    <s v="London"/>
    <n v="3600"/>
    <x v="0"/>
    <n v="26250"/>
    <n v="23625"/>
  </r>
  <r>
    <s v="P-72"/>
    <n v="0.9"/>
    <x v="0"/>
    <x v="60"/>
    <x v="1"/>
    <n v="34000"/>
    <x v="4"/>
    <s v="London"/>
    <n v="30600"/>
    <x v="0"/>
    <n v="159375"/>
    <n v="143437.5"/>
  </r>
  <r>
    <s v="P-73"/>
    <n v="1"/>
    <x v="0"/>
    <x v="61"/>
    <x v="0"/>
    <n v="9100"/>
    <x v="9"/>
    <s v="London"/>
    <n v="9100"/>
    <x v="0"/>
    <n v="59718.75"/>
    <n v="59718.75"/>
  </r>
  <r>
    <s v="P-74"/>
    <n v="1"/>
    <x v="0"/>
    <x v="62"/>
    <x v="0"/>
    <n v="10000"/>
    <x v="10"/>
    <s v="London"/>
    <n v="10000"/>
    <x v="0"/>
    <n v="65625"/>
    <n v="65625"/>
  </r>
  <r>
    <s v="P-75"/>
    <n v="0.55000000000000004"/>
    <x v="1"/>
    <x v="49"/>
    <x v="0"/>
    <n v="10000"/>
    <x v="10"/>
    <s v="London"/>
    <n v="5500"/>
    <x v="0"/>
    <n v="65625"/>
    <n v="36093.75"/>
  </r>
  <r>
    <s v="P-76"/>
    <n v="1"/>
    <x v="0"/>
    <x v="20"/>
    <x v="0"/>
    <n v="180000"/>
    <x v="4"/>
    <s v="London"/>
    <n v="180000"/>
    <x v="2"/>
    <n v="1181250"/>
    <n v="1181250"/>
  </r>
  <r>
    <s v="P-77"/>
    <n v="0.85"/>
    <x v="3"/>
    <x v="63"/>
    <x v="1"/>
    <n v="45000"/>
    <x v="33"/>
    <s v="London"/>
    <n v="38250"/>
    <x v="0"/>
    <n v="210937.5"/>
    <n v="179296.875"/>
  </r>
  <r>
    <s v="P-78"/>
    <n v="0.85"/>
    <x v="3"/>
    <x v="64"/>
    <x v="1"/>
    <n v="9000"/>
    <x v="6"/>
    <s v="London"/>
    <n v="7650"/>
    <x v="0"/>
    <n v="42187.5"/>
    <n v="35859.375"/>
  </r>
  <r>
    <s v="P-79"/>
    <n v="0.85"/>
    <x v="3"/>
    <x v="65"/>
    <x v="0"/>
    <n v="3300"/>
    <x v="10"/>
    <s v="London"/>
    <n v="2805"/>
    <x v="1"/>
    <n v="21656.25"/>
    <n v="18407.8125"/>
  </r>
  <r>
    <s v="P-80"/>
    <n v="1"/>
    <x v="0"/>
    <x v="6"/>
    <x v="0"/>
    <n v="2000"/>
    <x v="34"/>
    <s v="London"/>
    <n v="2000"/>
    <x v="0"/>
    <n v="13125"/>
    <n v="13125"/>
  </r>
  <r>
    <s v="P-81"/>
    <n v="0.1"/>
    <x v="5"/>
    <x v="66"/>
    <x v="3"/>
    <n v="160000"/>
    <x v="24"/>
    <s v="London"/>
    <n v="16000"/>
    <x v="1"/>
    <n v="150000"/>
    <n v="15000"/>
  </r>
  <r>
    <s v="P-82"/>
    <n v="0.3"/>
    <x v="2"/>
    <x v="28"/>
    <x v="1"/>
    <n v="25000"/>
    <x v="9"/>
    <s v="London"/>
    <n v="7500"/>
    <x v="0"/>
    <n v="117187.5"/>
    <n v="35156.25"/>
  </r>
  <r>
    <s v="P-83"/>
    <n v="0.25"/>
    <x v="4"/>
    <x v="54"/>
    <x v="0"/>
    <n v="6000"/>
    <x v="9"/>
    <s v="London"/>
    <n v="1500"/>
    <x v="0"/>
    <n v="39375"/>
    <n v="9843.75"/>
  </r>
  <r>
    <s v="P-84"/>
    <n v="0.3"/>
    <x v="2"/>
    <x v="41"/>
    <x v="1"/>
    <n v="2500"/>
    <x v="9"/>
    <s v="London"/>
    <n v="750"/>
    <x v="0"/>
    <n v="11718.75"/>
    <n v="3515.625"/>
  </r>
  <r>
    <s v="P-85"/>
    <n v="0.9"/>
    <x v="0"/>
    <x v="32"/>
    <x v="1"/>
    <n v="10000"/>
    <x v="13"/>
    <s v="London"/>
    <n v="9000"/>
    <x v="0"/>
    <n v="46875"/>
    <n v="42187.5"/>
  </r>
  <r>
    <s v="P-86"/>
    <n v="0.9"/>
    <x v="0"/>
    <x v="67"/>
    <x v="0"/>
    <n v="6250"/>
    <x v="9"/>
    <s v="London"/>
    <n v="5625"/>
    <x v="1"/>
    <n v="41015.625"/>
    <n v="36914.0625"/>
  </r>
  <r>
    <s v="P-87"/>
    <n v="0.9"/>
    <x v="0"/>
    <x v="22"/>
    <x v="0"/>
    <n v="60000"/>
    <x v="35"/>
    <s v="London"/>
    <n v="54000"/>
    <x v="2"/>
    <n v="393750"/>
    <n v="354375"/>
  </r>
  <r>
    <s v="P-88"/>
    <n v="0.9"/>
    <x v="0"/>
    <x v="28"/>
    <x v="1"/>
    <n v="50000"/>
    <x v="20"/>
    <s v="London"/>
    <n v="45000"/>
    <x v="0"/>
    <n v="234375"/>
    <n v="210937.5"/>
  </r>
  <r>
    <s v="P-89"/>
    <n v="0.3"/>
    <x v="2"/>
    <x v="68"/>
    <x v="1"/>
    <n v="6800"/>
    <x v="9"/>
    <s v="London"/>
    <n v="2040"/>
    <x v="0"/>
    <n v="31875"/>
    <n v="9562.5"/>
  </r>
  <r>
    <s v="P-90"/>
    <n v="0.95"/>
    <x v="0"/>
    <x v="22"/>
    <x v="0"/>
    <n v="1264"/>
    <x v="36"/>
    <s v="London"/>
    <n v="1200.8"/>
    <x v="0"/>
    <n v="8295"/>
    <n v="7880.2499999999982"/>
  </r>
  <r>
    <s v="P-91"/>
    <n v="0.95"/>
    <x v="0"/>
    <x v="69"/>
    <x v="1"/>
    <n v="1575"/>
    <x v="36"/>
    <s v="London"/>
    <n v="1496.25"/>
    <x v="0"/>
    <n v="7382.8125"/>
    <n v="7013.671875"/>
  </r>
  <r>
    <s v="P-92"/>
    <n v="0.3"/>
    <x v="2"/>
    <x v="70"/>
    <x v="2"/>
    <n v="2100"/>
    <x v="9"/>
    <s v="London"/>
    <n v="630"/>
    <x v="0"/>
    <n v="5906.25"/>
    <n v="1771.875"/>
  </r>
  <r>
    <s v="P-93"/>
    <n v="0.4"/>
    <x v="2"/>
    <x v="71"/>
    <x v="1"/>
    <n v="3854.6999999999994"/>
    <x v="9"/>
    <s v="London"/>
    <n v="1541.8799999999999"/>
    <x v="0"/>
    <n v="18068.906249999996"/>
    <n v="7227.5624999999991"/>
  </r>
  <r>
    <s v="P-94"/>
    <n v="0.1"/>
    <x v="5"/>
    <x v="31"/>
    <x v="1"/>
    <n v="1200"/>
    <x v="9"/>
    <s v="London"/>
    <n v="120"/>
    <x v="0"/>
    <n v="5625"/>
    <n v="562.5"/>
  </r>
  <r>
    <s v="P-95"/>
    <n v="0.2"/>
    <x v="4"/>
    <x v="72"/>
    <x v="2"/>
    <n v="6720"/>
    <x v="9"/>
    <s v="London"/>
    <n v="1344"/>
    <x v="1"/>
    <n v="18900"/>
    <n v="3780"/>
  </r>
  <r>
    <s v="P-96"/>
    <n v="0.2"/>
    <x v="4"/>
    <x v="73"/>
    <x v="2"/>
    <n v="1500"/>
    <x v="20"/>
    <s v="London"/>
    <n v="300"/>
    <x v="0"/>
    <n v="4218.75"/>
    <n v="843.75"/>
  </r>
  <r>
    <s v="P-97"/>
    <n v="0.1"/>
    <x v="5"/>
    <x v="74"/>
    <x v="2"/>
    <n v="600"/>
    <x v="9"/>
    <s v="London"/>
    <n v="60"/>
    <x v="1"/>
    <n v="1687.5"/>
    <n v="168.75"/>
  </r>
  <r>
    <s v="P-98"/>
    <n v="1"/>
    <x v="0"/>
    <x v="75"/>
    <x v="1"/>
    <n v="0"/>
    <x v="20"/>
    <s v="London"/>
    <n v="0"/>
    <x v="0"/>
    <n v="0"/>
    <n v="0"/>
  </r>
  <r>
    <s v="P-99"/>
    <n v="0.1"/>
    <x v="5"/>
    <x v="76"/>
    <x v="2"/>
    <n v="2500"/>
    <x v="9"/>
    <s v="London"/>
    <n v="250"/>
    <x v="1"/>
    <n v="7031.25"/>
    <n v="703.125"/>
  </r>
  <r>
    <s v="P-100"/>
    <n v="0.1"/>
    <x v="5"/>
    <x v="77"/>
    <x v="1"/>
    <n v="800"/>
    <x v="24"/>
    <s v="London"/>
    <n v="80"/>
    <x v="0"/>
    <n v="3750"/>
    <n v="375"/>
  </r>
  <r>
    <s v="P-101"/>
    <n v="0.1"/>
    <x v="5"/>
    <x v="78"/>
    <x v="2"/>
    <n v="2000"/>
    <x v="37"/>
    <s v="London"/>
    <n v="200"/>
    <x v="0"/>
    <n v="5625"/>
    <n v="562.5"/>
  </r>
  <r>
    <s v="P-102"/>
    <n v="0.1"/>
    <x v="5"/>
    <x v="79"/>
    <x v="1"/>
    <n v="2000"/>
    <x v="9"/>
    <s v="London"/>
    <n v="200"/>
    <x v="0"/>
    <n v="9375"/>
    <n v="937.5"/>
  </r>
  <r>
    <s v="P-103"/>
    <n v="0.3"/>
    <x v="2"/>
    <x v="80"/>
    <x v="1"/>
    <n v="4000"/>
    <x v="9"/>
    <s v="London"/>
    <n v="1200"/>
    <x v="0"/>
    <n v="18750"/>
    <n v="5625"/>
  </r>
  <r>
    <s v="P-104"/>
    <n v="0.1"/>
    <x v="5"/>
    <x v="73"/>
    <x v="2"/>
    <n v="240"/>
    <x v="10"/>
    <s v="London"/>
    <n v="24"/>
    <x v="0"/>
    <n v="675"/>
    <n v="67.5"/>
  </r>
  <r>
    <s v="P-105"/>
    <n v="1"/>
    <x v="0"/>
    <x v="35"/>
    <x v="1"/>
    <n v="0"/>
    <x v="20"/>
    <s v="London"/>
    <n v="0"/>
    <x v="0"/>
    <n v="0"/>
    <n v="0"/>
  </r>
  <r>
    <s v="P-106"/>
    <n v="0.2"/>
    <x v="4"/>
    <x v="81"/>
    <x v="2"/>
    <n v="6000"/>
    <x v="24"/>
    <s v="London"/>
    <n v="1200"/>
    <x v="0"/>
    <n v="16875"/>
    <n v="3375"/>
  </r>
  <r>
    <s v="P-107"/>
    <n v="0.2"/>
    <x v="4"/>
    <x v="82"/>
    <x v="1"/>
    <n v="400"/>
    <x v="9"/>
    <s v="London"/>
    <n v="80"/>
    <x v="0"/>
    <n v="1875"/>
    <n v="375"/>
  </r>
  <r>
    <s v="P-108"/>
    <n v="0.2"/>
    <x v="4"/>
    <x v="83"/>
    <x v="1"/>
    <n v="80"/>
    <x v="24"/>
    <s v="London"/>
    <n v="16"/>
    <x v="0"/>
    <n v="375"/>
    <n v="75"/>
  </r>
  <r>
    <s v="P-109"/>
    <n v="0.3"/>
    <x v="2"/>
    <x v="84"/>
    <x v="0"/>
    <n v="600"/>
    <x v="10"/>
    <s v="London"/>
    <n v="180"/>
    <x v="0"/>
    <n v="3937.5"/>
    <n v="1181.25"/>
  </r>
  <r>
    <s v="P-110"/>
    <n v="0.2"/>
    <x v="4"/>
    <x v="85"/>
    <x v="1"/>
    <n v="2000"/>
    <x v="37"/>
    <s v="London"/>
    <n v="400"/>
    <x v="0"/>
    <n v="9375"/>
    <n v="1875"/>
  </r>
  <r>
    <s v="P-111"/>
    <n v="0.1"/>
    <x v="5"/>
    <x v="86"/>
    <x v="1"/>
    <n v="1000"/>
    <x v="20"/>
    <s v="London"/>
    <n v="100"/>
    <x v="0"/>
    <n v="4687.5"/>
    <n v="468.75"/>
  </r>
  <r>
    <s v="P-112"/>
    <n v="1"/>
    <x v="0"/>
    <x v="87"/>
    <x v="0"/>
    <n v="1800"/>
    <x v="9"/>
    <s v="London"/>
    <n v="1800"/>
    <x v="0"/>
    <n v="11812.5"/>
    <n v="11812.5"/>
  </r>
  <r>
    <s v="P-113"/>
    <n v="0.2"/>
    <x v="4"/>
    <x v="88"/>
    <x v="1"/>
    <n v="5000"/>
    <x v="24"/>
    <s v="London"/>
    <n v="1000"/>
    <x v="0"/>
    <n v="23437.5"/>
    <n v="4687.5"/>
  </r>
  <r>
    <s v="P-114"/>
    <n v="1"/>
    <x v="0"/>
    <x v="89"/>
    <x v="0"/>
    <n v="400"/>
    <x v="9"/>
    <s v="London"/>
    <n v="400"/>
    <x v="1"/>
    <n v="2625"/>
    <n v="2625"/>
  </r>
  <r>
    <s v="P-115"/>
    <n v="0.2"/>
    <x v="4"/>
    <x v="90"/>
    <x v="2"/>
    <n v="50000"/>
    <x v="24"/>
    <s v="London"/>
    <n v="10000"/>
    <x v="1"/>
    <n v="140625"/>
    <n v="28125"/>
  </r>
  <r>
    <s v="P-116"/>
    <n v="0.1"/>
    <x v="5"/>
    <x v="91"/>
    <x v="1"/>
    <n v="2400"/>
    <x v="9"/>
    <s v="London"/>
    <n v="240"/>
    <x v="0"/>
    <n v="11250"/>
    <n v="1125"/>
  </r>
  <r>
    <s v="P-117"/>
    <n v="0.2"/>
    <x v="4"/>
    <x v="82"/>
    <x v="1"/>
    <n v="5000"/>
    <x v="9"/>
    <s v="London"/>
    <n v="1000"/>
    <x v="0"/>
    <n v="23437.5"/>
    <n v="4687.5"/>
  </r>
  <r>
    <s v="P-118"/>
    <n v="1"/>
    <x v="0"/>
    <x v="92"/>
    <x v="0"/>
    <n v="1400"/>
    <x v="24"/>
    <s v="London"/>
    <n v="1400"/>
    <x v="0"/>
    <n v="9187.5"/>
    <n v="9187.5"/>
  </r>
  <r>
    <s v="P-119"/>
    <n v="0.3"/>
    <x v="2"/>
    <x v="93"/>
    <x v="0"/>
    <n v="4800"/>
    <x v="9"/>
    <s v="London"/>
    <n v="1440"/>
    <x v="1"/>
    <n v="31500"/>
    <n v="9450"/>
  </r>
  <r>
    <s v="P-120"/>
    <n v="0.4"/>
    <x v="2"/>
    <x v="94"/>
    <x v="1"/>
    <n v="12800"/>
    <x v="20"/>
    <s v="London"/>
    <n v="5120"/>
    <x v="0"/>
    <n v="60000"/>
    <n v="24000"/>
  </r>
  <r>
    <s v="P-121"/>
    <n v="0.4"/>
    <x v="2"/>
    <x v="95"/>
    <x v="1"/>
    <n v="1341.67"/>
    <x v="4"/>
    <s v="London"/>
    <n v="536.66800000000001"/>
    <x v="0"/>
    <n v="6289.0781250000009"/>
    <n v="2515.6312499999999"/>
  </r>
  <r>
    <s v="P-122"/>
    <n v="1"/>
    <x v="0"/>
    <x v="96"/>
    <x v="0"/>
    <n v="3200"/>
    <x v="9"/>
    <s v="London"/>
    <n v="3200"/>
    <x v="0"/>
    <n v="21000"/>
    <n v="21000"/>
  </r>
  <r>
    <s v="P-123"/>
    <n v="0.3"/>
    <x v="2"/>
    <x v="83"/>
    <x v="1"/>
    <n v="5000"/>
    <x v="24"/>
    <s v="London"/>
    <n v="1500"/>
    <x v="0"/>
    <n v="23437.5"/>
    <n v="7031.25"/>
  </r>
  <r>
    <s v="P-124"/>
    <n v="1"/>
    <x v="0"/>
    <x v="97"/>
    <x v="0"/>
    <n v="1200"/>
    <x v="9"/>
    <s v="London"/>
    <n v="1200"/>
    <x v="0"/>
    <n v="7875"/>
    <n v="7875"/>
  </r>
  <r>
    <s v="P-125"/>
    <n v="0.1"/>
    <x v="5"/>
    <x v="10"/>
    <x v="0"/>
    <n v="1000"/>
    <x v="4"/>
    <s v="London"/>
    <n v="100"/>
    <x v="1"/>
    <n v="6562.5"/>
    <n v="656.25"/>
  </r>
  <r>
    <s v="P-126"/>
    <n v="0.6"/>
    <x v="1"/>
    <x v="98"/>
    <x v="0"/>
    <n v="4000"/>
    <x v="20"/>
    <s v="London"/>
    <n v="2400"/>
    <x v="1"/>
    <n v="26250"/>
    <n v="15750"/>
  </r>
  <r>
    <s v="P-127"/>
    <n v="1"/>
    <x v="0"/>
    <x v="99"/>
    <x v="0"/>
    <n v="16000"/>
    <x v="9"/>
    <s v="London"/>
    <n v="16000"/>
    <x v="0"/>
    <n v="105000"/>
    <n v="105000"/>
  </r>
  <r>
    <s v="P-128"/>
    <n v="0.1"/>
    <x v="5"/>
    <x v="100"/>
    <x v="3"/>
    <n v="3200"/>
    <x v="9"/>
    <s v="London"/>
    <n v="320"/>
    <x v="1"/>
    <n v="3000"/>
    <n v="300"/>
  </r>
  <r>
    <s v="P-129"/>
    <n v="0.1"/>
    <x v="5"/>
    <x v="78"/>
    <x v="2"/>
    <n v="1000"/>
    <x v="24"/>
    <s v="London"/>
    <n v="100"/>
    <x v="0"/>
    <n v="2812.5"/>
    <n v="281.25"/>
  </r>
  <r>
    <s v="P-130"/>
    <n v="0.3"/>
    <x v="2"/>
    <x v="101"/>
    <x v="0"/>
    <n v="20000"/>
    <x v="22"/>
    <s v="London"/>
    <n v="6000"/>
    <x v="0"/>
    <n v="131250"/>
    <n v="39375"/>
  </r>
  <r>
    <s v="P-131"/>
    <n v="0.3"/>
    <x v="2"/>
    <x v="87"/>
    <x v="0"/>
    <n v="6000"/>
    <x v="20"/>
    <s v="London"/>
    <n v="1800"/>
    <x v="0"/>
    <n v="39375"/>
    <n v="11812.5"/>
  </r>
  <r>
    <s v="P-132"/>
    <n v="0.1"/>
    <x v="5"/>
    <x v="89"/>
    <x v="0"/>
    <n v="8000"/>
    <x v="20"/>
    <s v="London"/>
    <n v="800"/>
    <x v="1"/>
    <n v="52500"/>
    <n v="5250"/>
  </r>
  <r>
    <s v="P-133"/>
    <n v="0.2"/>
    <x v="4"/>
    <x v="102"/>
    <x v="0"/>
    <n v="8000"/>
    <x v="9"/>
    <s v="London"/>
    <n v="1600"/>
    <x v="0"/>
    <n v="52500"/>
    <n v="10500"/>
  </r>
  <r>
    <s v="P-134"/>
    <n v="1"/>
    <x v="0"/>
    <x v="103"/>
    <x v="0"/>
    <n v="10000"/>
    <x v="22"/>
    <s v="London"/>
    <n v="10000"/>
    <x v="1"/>
    <n v="65625"/>
    <n v="65625"/>
  </r>
  <r>
    <s v="P-135"/>
    <n v="0.1"/>
    <x v="5"/>
    <x v="104"/>
    <x v="2"/>
    <n v="5000"/>
    <x v="24"/>
    <s v="London"/>
    <n v="500"/>
    <x v="1"/>
    <n v="14062.5"/>
    <n v="1406.25"/>
  </r>
  <r>
    <s v="P-136"/>
    <n v="1"/>
    <x v="0"/>
    <x v="105"/>
    <x v="1"/>
    <n v="20000"/>
    <x v="38"/>
    <s v="London"/>
    <n v="20000"/>
    <x v="0"/>
    <n v="93750"/>
    <n v="93750"/>
  </r>
  <r>
    <s v="P-137"/>
    <n v="0.7"/>
    <x v="1"/>
    <x v="106"/>
    <x v="2"/>
    <n v="220000"/>
    <x v="9"/>
    <s v="London"/>
    <n v="154000"/>
    <x v="2"/>
    <n v="618750"/>
    <n v="433125"/>
  </r>
  <r>
    <s v="P-138"/>
    <n v="0.05"/>
    <x v="6"/>
    <x v="107"/>
    <x v="3"/>
    <n v="30000"/>
    <x v="4"/>
    <s v="London"/>
    <n v="1500"/>
    <x v="1"/>
    <n v="28125"/>
    <n v="1406.25"/>
  </r>
  <r>
    <s v="P-139"/>
    <n v="1"/>
    <x v="0"/>
    <x v="108"/>
    <x v="1"/>
    <n v="7500"/>
    <x v="20"/>
    <s v="London"/>
    <n v="7500"/>
    <x v="0"/>
    <n v="35156.25"/>
    <n v="35156.25"/>
  </r>
  <r>
    <s v="P-140"/>
    <n v="0.7"/>
    <x v="1"/>
    <x v="109"/>
    <x v="3"/>
    <n v="6500"/>
    <x v="39"/>
    <s v="London"/>
    <n v="4550"/>
    <x v="0"/>
    <n v="6093.75"/>
    <n v="4265.625"/>
  </r>
  <r>
    <s v="P-141"/>
    <n v="1"/>
    <x v="0"/>
    <x v="110"/>
    <x v="1"/>
    <n v="3200"/>
    <x v="20"/>
    <s v="London"/>
    <n v="3200"/>
    <x v="0"/>
    <n v="15000"/>
    <n v="15000"/>
  </r>
  <r>
    <s v="P-142"/>
    <n v="1"/>
    <x v="0"/>
    <x v="39"/>
    <x v="1"/>
    <n v="15000"/>
    <x v="40"/>
    <s v="London"/>
    <n v="15000"/>
    <x v="0"/>
    <n v="70312.5"/>
    <n v="70312.5"/>
  </r>
  <r>
    <s v="P-143"/>
    <n v="1"/>
    <x v="0"/>
    <x v="80"/>
    <x v="1"/>
    <n v="1000"/>
    <x v="9"/>
    <s v="London"/>
    <n v="1000"/>
    <x v="0"/>
    <n v="4687.5"/>
    <n v="4687.5"/>
  </r>
  <r>
    <s v="P-144"/>
    <n v="1"/>
    <x v="0"/>
    <x v="111"/>
    <x v="1"/>
    <n v="97000"/>
    <x v="41"/>
    <s v="London"/>
    <n v="97000"/>
    <x v="2"/>
    <n v="454687.5"/>
    <n v="454687.5"/>
  </r>
  <r>
    <s v="P-145"/>
    <n v="0.9"/>
    <x v="0"/>
    <x v="112"/>
    <x v="1"/>
    <n v="17570"/>
    <x v="4"/>
    <s v="London"/>
    <n v="15813"/>
    <x v="0"/>
    <n v="82359.375"/>
    <n v="74123.4375"/>
  </r>
  <r>
    <s v="P-146"/>
    <n v="0.8"/>
    <x v="3"/>
    <x v="77"/>
    <x v="1"/>
    <n v="6600"/>
    <x v="9"/>
    <s v="London"/>
    <n v="5280"/>
    <x v="0"/>
    <n v="30937.5"/>
    <n v="24750"/>
  </r>
  <r>
    <s v="P-147"/>
    <n v="0.5"/>
    <x v="1"/>
    <x v="113"/>
    <x v="3"/>
    <n v="3750"/>
    <x v="42"/>
    <s v="London"/>
    <n v="1875"/>
    <x v="0"/>
    <n v="3515.625"/>
    <n v="1757.8125"/>
  </r>
  <r>
    <s v="P-148"/>
    <n v="0.5"/>
    <x v="1"/>
    <x v="114"/>
    <x v="2"/>
    <n v="3750"/>
    <x v="9"/>
    <s v="London"/>
    <n v="1875"/>
    <x v="0"/>
    <n v="10546.875"/>
    <n v="5273.4375"/>
  </r>
  <r>
    <s v="P-149"/>
    <n v="0.3"/>
    <x v="2"/>
    <x v="115"/>
    <x v="2"/>
    <n v="1000"/>
    <x v="10"/>
    <s v="London"/>
    <n v="300"/>
    <x v="1"/>
    <n v="2812.5"/>
    <n v="843.75"/>
  </r>
  <r>
    <s v="P-150"/>
    <n v="1"/>
    <x v="0"/>
    <x v="68"/>
    <x v="1"/>
    <n v="5000"/>
    <x v="9"/>
    <s v="London"/>
    <n v="5000"/>
    <x v="0"/>
    <n v="23437.5"/>
    <n v="23437.5"/>
  </r>
  <r>
    <s v="P-151"/>
    <n v="0.5"/>
    <x v="1"/>
    <x v="116"/>
    <x v="1"/>
    <n v="34000"/>
    <x v="10"/>
    <s v="London"/>
    <n v="17000"/>
    <x v="0"/>
    <n v="159375"/>
    <n v="79687.5"/>
  </r>
  <r>
    <s v="P-152"/>
    <n v="0.7"/>
    <x v="1"/>
    <x v="39"/>
    <x v="1"/>
    <n v="4900"/>
    <x v="20"/>
    <s v="London"/>
    <n v="3430"/>
    <x v="0"/>
    <n v="22968.75"/>
    <n v="16078.125"/>
  </r>
  <r>
    <s v="P-153"/>
    <n v="0.5"/>
    <x v="1"/>
    <x v="117"/>
    <x v="2"/>
    <n v="3000"/>
    <x v="43"/>
    <s v="London"/>
    <n v="1500"/>
    <x v="0"/>
    <n v="8437.5"/>
    <n v="4218.75"/>
  </r>
  <r>
    <s v="P-154"/>
    <n v="1"/>
    <x v="0"/>
    <x v="75"/>
    <x v="1"/>
    <n v="1050"/>
    <x v="9"/>
    <s v="London"/>
    <n v="1050"/>
    <x v="0"/>
    <n v="4921.875"/>
    <n v="4921.875"/>
  </r>
  <r>
    <s v="P-155"/>
    <n v="0.5"/>
    <x v="1"/>
    <x v="118"/>
    <x v="2"/>
    <n v="6000"/>
    <x v="9"/>
    <s v="London"/>
    <n v="3000"/>
    <x v="1"/>
    <n v="16875"/>
    <n v="8437.5"/>
  </r>
  <r>
    <s v="P-156"/>
    <n v="1"/>
    <x v="0"/>
    <x v="13"/>
    <x v="1"/>
    <n v="1000"/>
    <x v="20"/>
    <s v="London"/>
    <n v="1000"/>
    <x v="0"/>
    <n v="4687.5"/>
    <n v="4687.5"/>
  </r>
  <r>
    <s v="P-157"/>
    <n v="0.5"/>
    <x v="1"/>
    <x v="119"/>
    <x v="2"/>
    <n v="1000"/>
    <x v="9"/>
    <s v="London"/>
    <n v="500"/>
    <x v="0"/>
    <n v="2812.5"/>
    <n v="1406.25"/>
  </r>
  <r>
    <s v="P-158"/>
    <n v="1"/>
    <x v="0"/>
    <x v="120"/>
    <x v="1"/>
    <n v="350"/>
    <x v="37"/>
    <s v="London"/>
    <n v="350"/>
    <x v="0"/>
    <n v="1640.625"/>
    <n v="1640.625"/>
  </r>
  <r>
    <s v="P-159"/>
    <n v="0.9"/>
    <x v="0"/>
    <x v="116"/>
    <x v="1"/>
    <n v="1300"/>
    <x v="10"/>
    <s v="London"/>
    <n v="1170"/>
    <x v="0"/>
    <n v="6093.75"/>
    <n v="5484.375"/>
  </r>
  <r>
    <s v="P-160"/>
    <n v="1"/>
    <x v="0"/>
    <x v="33"/>
    <x v="1"/>
    <n v="1600"/>
    <x v="10"/>
    <s v="London"/>
    <n v="1600"/>
    <x v="0"/>
    <n v="7500"/>
    <n v="7500"/>
  </r>
  <r>
    <s v="P-161"/>
    <n v="0.7"/>
    <x v="1"/>
    <x v="63"/>
    <x v="1"/>
    <n v="4200"/>
    <x v="20"/>
    <s v="London"/>
    <n v="2940"/>
    <x v="0"/>
    <n v="19687.5"/>
    <n v="13781.25"/>
  </r>
  <r>
    <s v="P-162"/>
    <n v="0.1"/>
    <x v="5"/>
    <x v="121"/>
    <x v="3"/>
    <n v="4833"/>
    <x v="10"/>
    <s v="London"/>
    <n v="483.3"/>
    <x v="1"/>
    <n v="4530.9375"/>
    <n v="453.09375"/>
  </r>
  <r>
    <s v="P-163"/>
    <n v="0.7"/>
    <x v="1"/>
    <x v="122"/>
    <x v="1"/>
    <n v="13850"/>
    <x v="9"/>
    <s v="London"/>
    <n v="9695"/>
    <x v="0"/>
    <n v="64921.875"/>
    <n v="45445.3125"/>
  </r>
  <r>
    <s v="P-164"/>
    <n v="0.8"/>
    <x v="3"/>
    <x v="32"/>
    <x v="1"/>
    <n v="3520"/>
    <x v="10"/>
    <s v="London"/>
    <n v="2816"/>
    <x v="0"/>
    <n v="16500"/>
    <n v="13200"/>
  </r>
  <r>
    <s v="P-165"/>
    <n v="0.3"/>
    <x v="2"/>
    <x v="123"/>
    <x v="3"/>
    <n v="8333"/>
    <x v="9"/>
    <s v="London"/>
    <n v="2499.9"/>
    <x v="0"/>
    <n v="7812.1875"/>
    <n v="2343.65625"/>
  </r>
  <r>
    <s v="P-166"/>
    <n v="0.7"/>
    <x v="1"/>
    <x v="124"/>
    <x v="2"/>
    <n v="6470"/>
    <x v="10"/>
    <s v="London"/>
    <n v="4529"/>
    <x v="1"/>
    <n v="18196.875"/>
    <n v="12737.8125"/>
  </r>
  <r>
    <s v="P-167"/>
    <n v="0.9"/>
    <x v="0"/>
    <x v="125"/>
    <x v="1"/>
    <n v="3460"/>
    <x v="10"/>
    <s v="London"/>
    <n v="3114"/>
    <x v="0"/>
    <n v="16218.75"/>
    <n v="14596.875"/>
  </r>
  <r>
    <s v="P-168"/>
    <n v="0.2"/>
    <x v="4"/>
    <x v="126"/>
    <x v="1"/>
    <n v="4766"/>
    <x v="35"/>
    <s v="London"/>
    <n v="953.2"/>
    <x v="0"/>
    <n v="22340.625"/>
    <n v="4468.1250000000009"/>
  </r>
  <r>
    <s v="P-169"/>
    <n v="0.3"/>
    <x v="2"/>
    <x v="127"/>
    <x v="2"/>
    <n v="27142"/>
    <x v="44"/>
    <s v="London"/>
    <n v="8142.5999999999995"/>
    <x v="1"/>
    <n v="76336.875"/>
    <n v="22901.0625"/>
  </r>
  <r>
    <s v="P-170"/>
    <n v="0.3"/>
    <x v="2"/>
    <x v="88"/>
    <x v="1"/>
    <n v="1233"/>
    <x v="44"/>
    <s v="London"/>
    <n v="369.9"/>
    <x v="0"/>
    <n v="5779.6875"/>
    <n v="1733.9062499999998"/>
  </r>
  <r>
    <s v="P-171"/>
    <n v="0.35"/>
    <x v="2"/>
    <x v="25"/>
    <x v="1"/>
    <n v="3599"/>
    <x v="9"/>
    <s v="London"/>
    <n v="1259.6499999999999"/>
    <x v="0"/>
    <n v="16870.3125"/>
    <n v="5904.609375"/>
  </r>
  <r>
    <s v="P-172"/>
    <n v="0.15"/>
    <x v="5"/>
    <x v="128"/>
    <x v="0"/>
    <n v="1500"/>
    <x v="9"/>
    <s v="London"/>
    <n v="225"/>
    <x v="0"/>
    <n v="9843.75"/>
    <n v="1476.5625"/>
  </r>
  <r>
    <s v="P-173"/>
    <n v="0.3"/>
    <x v="2"/>
    <x v="129"/>
    <x v="3"/>
    <n v="1936"/>
    <x v="9"/>
    <s v="London"/>
    <n v="580.79999999999995"/>
    <x v="0"/>
    <n v="1815"/>
    <n v="544.5"/>
  </r>
  <r>
    <s v="P-174"/>
    <n v="0.4"/>
    <x v="2"/>
    <x v="20"/>
    <x v="0"/>
    <n v="309"/>
    <x v="9"/>
    <s v="London"/>
    <n v="123.60000000000001"/>
    <x v="0"/>
    <n v="2027.8125"/>
    <n v="811.12500000000011"/>
  </r>
  <r>
    <s v="P-175"/>
    <n v="0.6"/>
    <x v="1"/>
    <x v="49"/>
    <x v="0"/>
    <n v="3013"/>
    <x v="9"/>
    <s v="London"/>
    <n v="1807.8"/>
    <x v="0"/>
    <n v="19772.8125"/>
    <n v="11863.687499999998"/>
  </r>
  <r>
    <s v="P-176"/>
    <n v="1"/>
    <x v="0"/>
    <x v="130"/>
    <x v="0"/>
    <n v="3404"/>
    <x v="9"/>
    <s v="London"/>
    <n v="3404"/>
    <x v="0"/>
    <n v="22338.75"/>
    <n v="22338.75"/>
  </r>
  <r>
    <s v="P-177"/>
    <n v="0.95"/>
    <x v="0"/>
    <x v="23"/>
    <x v="0"/>
    <n v="312"/>
    <x v="9"/>
    <s v="London"/>
    <n v="296.39999999999998"/>
    <x v="1"/>
    <n v="2047.5"/>
    <n v="1945.125"/>
  </r>
  <r>
    <s v="P-178"/>
    <n v="0.75"/>
    <x v="1"/>
    <x v="131"/>
    <x v="1"/>
    <n v="888"/>
    <x v="9"/>
    <s v="London"/>
    <n v="666"/>
    <x v="0"/>
    <n v="4162.5"/>
    <n v="3121.875"/>
  </r>
  <r>
    <s v="P-179"/>
    <n v="0.5"/>
    <x v="1"/>
    <x v="110"/>
    <x v="1"/>
    <n v="1488"/>
    <x v="9"/>
    <s v="London"/>
    <n v="744"/>
    <x v="0"/>
    <n v="6975"/>
    <n v="3487.5"/>
  </r>
  <r>
    <s v="P-180"/>
    <n v="0.3"/>
    <x v="2"/>
    <x v="28"/>
    <x v="1"/>
    <n v="2310"/>
    <x v="9"/>
    <s v="London"/>
    <n v="693"/>
    <x v="0"/>
    <n v="10828.125"/>
    <n v="3248.4375"/>
  </r>
  <r>
    <s v="P-181"/>
    <n v="0.3"/>
    <x v="2"/>
    <x v="132"/>
    <x v="2"/>
    <n v="1396"/>
    <x v="9"/>
    <s v="London"/>
    <n v="418.8"/>
    <x v="0"/>
    <n v="3926.25"/>
    <n v="1177.875"/>
  </r>
  <r>
    <s v="P-182"/>
    <n v="0.25"/>
    <x v="4"/>
    <x v="121"/>
    <x v="3"/>
    <n v="1200"/>
    <x v="9"/>
    <s v="London"/>
    <n v="300"/>
    <x v="1"/>
    <n v="1125"/>
    <n v="281.25"/>
  </r>
  <r>
    <s v="P-183"/>
    <n v="0.2"/>
    <x v="4"/>
    <x v="56"/>
    <x v="2"/>
    <n v="1296"/>
    <x v="9"/>
    <s v="London"/>
    <n v="259.2"/>
    <x v="0"/>
    <n v="3645"/>
    <n v="728.99999999999989"/>
  </r>
  <r>
    <s v="P-184"/>
    <n v="0.2"/>
    <x v="4"/>
    <x v="133"/>
    <x v="1"/>
    <n v="1610"/>
    <x v="9"/>
    <s v="London"/>
    <n v="322"/>
    <x v="0"/>
    <n v="7546.875"/>
    <n v="1509.375"/>
  </r>
  <r>
    <s v="P-185"/>
    <n v="0.35"/>
    <x v="2"/>
    <x v="134"/>
    <x v="3"/>
    <n v="5840"/>
    <x v="45"/>
    <s v="London"/>
    <n v="2043.9999999999998"/>
    <x v="0"/>
    <n v="5475"/>
    <n v="1916.2499999999998"/>
  </r>
  <r>
    <s v="P-186"/>
    <n v="0.2"/>
    <x v="4"/>
    <x v="135"/>
    <x v="2"/>
    <n v="1650"/>
    <x v="9"/>
    <s v="London"/>
    <n v="330"/>
    <x v="1"/>
    <n v="4640.625"/>
    <n v="928.125"/>
  </r>
  <r>
    <s v="P-187"/>
    <n v="0.9"/>
    <x v="0"/>
    <x v="77"/>
    <x v="1"/>
    <n v="1060"/>
    <x v="9"/>
    <s v="London"/>
    <n v="954"/>
    <x v="0"/>
    <n v="4968.75"/>
    <n v="4471.875"/>
  </r>
  <r>
    <s v="P-188"/>
    <n v="0.5"/>
    <x v="1"/>
    <x v="136"/>
    <x v="2"/>
    <n v="1782"/>
    <x v="9"/>
    <s v="London"/>
    <n v="891"/>
    <x v="1"/>
    <n v="5011.875"/>
    <n v="2505.9375"/>
  </r>
  <r>
    <s v="P-189"/>
    <n v="0.5"/>
    <x v="1"/>
    <x v="137"/>
    <x v="2"/>
    <n v="5099"/>
    <x v="46"/>
    <s v="London"/>
    <n v="2549.5"/>
    <x v="1"/>
    <n v="14340.9375"/>
    <n v="7170.46875"/>
  </r>
  <r>
    <s v="P-190"/>
    <n v="0.7"/>
    <x v="1"/>
    <x v="138"/>
    <x v="1"/>
    <n v="2107"/>
    <x v="9"/>
    <s v="London"/>
    <n v="1474.8999999999999"/>
    <x v="0"/>
    <n v="9876.5625"/>
    <n v="6913.59375"/>
  </r>
  <r>
    <s v="P-191"/>
    <n v="0.2"/>
    <x v="4"/>
    <x v="139"/>
    <x v="0"/>
    <n v="3120"/>
    <x v="9"/>
    <s v="London"/>
    <n v="624"/>
    <x v="1"/>
    <n v="20475"/>
    <n v="4095"/>
  </r>
  <r>
    <s v="P-192"/>
    <n v="0.7"/>
    <x v="1"/>
    <x v="129"/>
    <x v="3"/>
    <n v="4800"/>
    <x v="9"/>
    <s v="London"/>
    <n v="3360"/>
    <x v="0"/>
    <n v="4500"/>
    <n v="3150"/>
  </r>
  <r>
    <s v="P-193"/>
    <n v="0.7"/>
    <x v="1"/>
    <x v="140"/>
    <x v="1"/>
    <n v="3680"/>
    <x v="46"/>
    <s v="London"/>
    <n v="2576"/>
    <x v="0"/>
    <n v="17250"/>
    <n v="12075"/>
  </r>
  <r>
    <s v="P-194"/>
    <n v="0.8"/>
    <x v="3"/>
    <x v="75"/>
    <x v="1"/>
    <n v="1480"/>
    <x v="9"/>
    <s v="London"/>
    <n v="1184"/>
    <x v="0"/>
    <n v="6937.5"/>
    <n v="5550"/>
  </r>
  <r>
    <s v="P-195"/>
    <n v="0.5"/>
    <x v="1"/>
    <x v="45"/>
    <x v="1"/>
    <n v="3150"/>
    <x v="45"/>
    <s v="London"/>
    <n v="1575"/>
    <x v="0"/>
    <n v="14765.625"/>
    <n v="7382.8125"/>
  </r>
  <r>
    <s v="P-196"/>
    <n v="0.7"/>
    <x v="1"/>
    <x v="141"/>
    <x v="0"/>
    <n v="360"/>
    <x v="9"/>
    <s v="London"/>
    <n v="251.99999999999997"/>
    <x v="1"/>
    <n v="2362.5"/>
    <n v="1653.7499999999998"/>
  </r>
  <r>
    <s v="P-197"/>
    <n v="1"/>
    <x v="0"/>
    <x v="96"/>
    <x v="0"/>
    <n v="1600"/>
    <x v="44"/>
    <s v="London"/>
    <n v="1600"/>
    <x v="0"/>
    <n v="10500"/>
    <n v="10500"/>
  </r>
  <r>
    <s v="P-198"/>
    <n v="0.7"/>
    <x v="1"/>
    <x v="142"/>
    <x v="1"/>
    <n v="839"/>
    <x v="9"/>
    <s v="London"/>
    <n v="587.29999999999995"/>
    <x v="0"/>
    <n v="3932.8125"/>
    <n v="2752.96875"/>
  </r>
  <r>
    <s v="P-199"/>
    <n v="0.7"/>
    <x v="1"/>
    <x v="143"/>
    <x v="0"/>
    <n v="453"/>
    <x v="9"/>
    <s v="London"/>
    <n v="317.09999999999997"/>
    <x v="1"/>
    <n v="2972.8125"/>
    <n v="2080.96875"/>
  </r>
  <r>
    <s v="P-200"/>
    <n v="0.9"/>
    <x v="0"/>
    <x v="144"/>
    <x v="1"/>
    <n v="2256"/>
    <x v="9"/>
    <s v="London"/>
    <n v="2030.4"/>
    <x v="0"/>
    <n v="10575"/>
    <n v="9517.5000000000018"/>
  </r>
  <r>
    <s v="P-201"/>
    <n v="0.9"/>
    <x v="0"/>
    <x v="145"/>
    <x v="0"/>
    <n v="1080"/>
    <x v="9"/>
    <s v="London"/>
    <n v="972"/>
    <x v="0"/>
    <n v="7087.5"/>
    <n v="6378.75"/>
  </r>
  <r>
    <s v="P-202"/>
    <n v="0.9"/>
    <x v="0"/>
    <x v="37"/>
    <x v="1"/>
    <n v="1040"/>
    <x v="9"/>
    <s v="London"/>
    <n v="936"/>
    <x v="0"/>
    <n v="4875"/>
    <n v="4387.5"/>
  </r>
  <r>
    <s v="P-203"/>
    <n v="1"/>
    <x v="0"/>
    <x v="146"/>
    <x v="0"/>
    <n v="325"/>
    <x v="9"/>
    <s v="London"/>
    <n v="325"/>
    <x v="1"/>
    <n v="2132.8125"/>
    <n v="2132.8125"/>
  </r>
  <r>
    <s v="P-204"/>
    <n v="0.95"/>
    <x v="0"/>
    <x v="147"/>
    <x v="0"/>
    <n v="2700"/>
    <x v="45"/>
    <s v="London"/>
    <n v="2565"/>
    <x v="1"/>
    <n v="17718.75"/>
    <n v="16832.8125"/>
  </r>
  <r>
    <s v="P-205"/>
    <n v="0.8"/>
    <x v="3"/>
    <x v="114"/>
    <x v="2"/>
    <n v="3525"/>
    <x v="45"/>
    <s v="London"/>
    <n v="2820"/>
    <x v="0"/>
    <n v="9914.0625"/>
    <n v="7931.25"/>
  </r>
  <r>
    <s v="P-206"/>
    <n v="0.95"/>
    <x v="0"/>
    <x v="58"/>
    <x v="1"/>
    <n v="831"/>
    <x v="9"/>
    <s v="London"/>
    <n v="789.44999999999993"/>
    <x v="0"/>
    <n v="3895.3125"/>
    <n v="3700.546875"/>
  </r>
  <r>
    <s v="P-207"/>
    <n v="0.95"/>
    <x v="0"/>
    <x v="144"/>
    <x v="1"/>
    <n v="3293"/>
    <x v="46"/>
    <s v="London"/>
    <n v="3128.35"/>
    <x v="0"/>
    <n v="15435.9375"/>
    <n v="14664.140625"/>
  </r>
  <r>
    <s v="P-208"/>
    <n v="0.75"/>
    <x v="1"/>
    <x v="148"/>
    <x v="1"/>
    <n v="5681"/>
    <x v="9"/>
    <s v="London"/>
    <n v="4260.75"/>
    <x v="0"/>
    <n v="26629.6875"/>
    <n v="19972.265625"/>
  </r>
  <r>
    <s v="P-209"/>
    <n v="1"/>
    <x v="0"/>
    <x v="143"/>
    <x v="0"/>
    <n v="2059"/>
    <x v="47"/>
    <s v="London"/>
    <n v="2059"/>
    <x v="1"/>
    <n v="13512.1875"/>
    <n v="13512.1875"/>
  </r>
  <r>
    <s v="P-210"/>
    <n v="0.6"/>
    <x v="1"/>
    <x v="51"/>
    <x v="0"/>
    <n v="1170"/>
    <x v="48"/>
    <s v="London"/>
    <n v="702"/>
    <x v="0"/>
    <n v="7678.125"/>
    <n v="4606.875"/>
  </r>
  <r>
    <s v="P-211"/>
    <n v="0.6"/>
    <x v="1"/>
    <x v="149"/>
    <x v="1"/>
    <n v="1056"/>
    <x v="9"/>
    <s v="London"/>
    <n v="633.6"/>
    <x v="0"/>
    <n v="4950"/>
    <n v="2970"/>
  </r>
  <r>
    <s v="P-212"/>
    <n v="1"/>
    <x v="0"/>
    <x v="139"/>
    <x v="0"/>
    <n v="228"/>
    <x v="9"/>
    <s v="London"/>
    <n v="228"/>
    <x v="1"/>
    <n v="1496.25"/>
    <n v="1496.25"/>
  </r>
  <r>
    <s v="P-213"/>
    <n v="0.75"/>
    <x v="1"/>
    <x v="150"/>
    <x v="2"/>
    <n v="2022"/>
    <x v="9"/>
    <s v="London"/>
    <n v="1516.5"/>
    <x v="1"/>
    <n v="5686.875"/>
    <n v="4265.15625"/>
  </r>
  <r>
    <s v="P-214"/>
    <n v="1"/>
    <x v="0"/>
    <x v="151"/>
    <x v="0"/>
    <n v="153"/>
    <x v="9"/>
    <s v="London"/>
    <n v="153"/>
    <x v="1"/>
    <n v="1004.0625"/>
    <n v="1004.0625"/>
  </r>
  <r>
    <s v="P-215"/>
    <n v="0.4"/>
    <x v="2"/>
    <x v="152"/>
    <x v="3"/>
    <n v="2318"/>
    <x v="9"/>
    <s v="London"/>
    <n v="927.2"/>
    <x v="0"/>
    <n v="2173.125"/>
    <n v="869.25000000000011"/>
  </r>
  <r>
    <s v="P-216"/>
    <n v="1"/>
    <x v="0"/>
    <x v="6"/>
    <x v="0"/>
    <n v="10000"/>
    <x v="49"/>
    <s v="London"/>
    <n v="10000"/>
    <x v="0"/>
    <n v="65625"/>
    <n v="65625"/>
  </r>
  <r>
    <s v="P-217"/>
    <n v="1"/>
    <x v="0"/>
    <x v="103"/>
    <x v="0"/>
    <n v="4500"/>
    <x v="49"/>
    <s v="London"/>
    <n v="4500"/>
    <x v="1"/>
    <n v="29531.25"/>
    <n v="29531.25"/>
  </r>
  <r>
    <s v="P-218"/>
    <n v="1"/>
    <x v="0"/>
    <x v="89"/>
    <x v="0"/>
    <n v="1000"/>
    <x v="4"/>
    <s v="London"/>
    <n v="1000"/>
    <x v="1"/>
    <n v="6562.5"/>
    <n v="6562.5"/>
  </r>
  <r>
    <s v="P-219"/>
    <n v="1"/>
    <x v="0"/>
    <x v="8"/>
    <x v="0"/>
    <n v="1200"/>
    <x v="4"/>
    <s v="London"/>
    <n v="1200"/>
    <x v="0"/>
    <n v="7875"/>
    <n v="7875"/>
  </r>
  <r>
    <s v="P-220"/>
    <n v="1"/>
    <x v="0"/>
    <x v="153"/>
    <x v="0"/>
    <n v="2500"/>
    <x v="50"/>
    <s v="London"/>
    <n v="2500"/>
    <x v="0"/>
    <n v="16406.25"/>
    <n v="16406.25"/>
  </r>
  <r>
    <s v="P-221"/>
    <n v="1"/>
    <x v="0"/>
    <x v="23"/>
    <x v="0"/>
    <n v="14000"/>
    <x v="4"/>
    <s v="London"/>
    <n v="14000"/>
    <x v="1"/>
    <n v="91875"/>
    <n v="91875"/>
  </r>
  <r>
    <s v="P-222"/>
    <n v="1"/>
    <x v="0"/>
    <x v="154"/>
    <x v="3"/>
    <n v="14000"/>
    <x v="49"/>
    <s v="London"/>
    <n v="14000"/>
    <x v="0"/>
    <n v="13125"/>
    <n v="13125"/>
  </r>
  <r>
    <s v="P-223"/>
    <n v="1"/>
    <x v="0"/>
    <x v="155"/>
    <x v="0"/>
    <n v="12000"/>
    <x v="49"/>
    <s v="London"/>
    <n v="12000"/>
    <x v="0"/>
    <n v="78750"/>
    <n v="78750"/>
  </r>
  <r>
    <s v="P-224"/>
    <n v="0.75"/>
    <x v="1"/>
    <x v="143"/>
    <x v="0"/>
    <n v="6000"/>
    <x v="49"/>
    <s v="London"/>
    <n v="4500"/>
    <x v="1"/>
    <n v="39375"/>
    <n v="29531.25"/>
  </r>
  <r>
    <s v="P-225"/>
    <n v="0.6"/>
    <x v="1"/>
    <x v="156"/>
    <x v="3"/>
    <n v="5000"/>
    <x v="51"/>
    <s v="London"/>
    <n v="3000"/>
    <x v="0"/>
    <n v="4687.5"/>
    <n v="2812.5"/>
  </r>
  <r>
    <s v="P-226"/>
    <n v="1"/>
    <x v="0"/>
    <x v="157"/>
    <x v="3"/>
    <n v="7600"/>
    <x v="52"/>
    <s v="London"/>
    <n v="7600"/>
    <x v="0"/>
    <n v="7125"/>
    <n v="7125"/>
  </r>
  <r>
    <s v="P-227"/>
    <n v="0.6"/>
    <x v="1"/>
    <x v="158"/>
    <x v="3"/>
    <n v="30000"/>
    <x v="4"/>
    <s v="London"/>
    <n v="18000"/>
    <x v="1"/>
    <n v="28125"/>
    <n v="16875"/>
  </r>
  <r>
    <s v="P-228"/>
    <n v="0.2"/>
    <x v="4"/>
    <x v="100"/>
    <x v="3"/>
    <n v="11000"/>
    <x v="53"/>
    <s v="London"/>
    <n v="2200"/>
    <x v="1"/>
    <n v="10312.5"/>
    <n v="2062.5"/>
  </r>
  <r>
    <s v="P-229"/>
    <n v="0.5"/>
    <x v="1"/>
    <x v="159"/>
    <x v="3"/>
    <n v="10000"/>
    <x v="54"/>
    <s v="London"/>
    <n v="5000"/>
    <x v="0"/>
    <n v="9375"/>
    <n v="4687.5"/>
  </r>
  <r>
    <s v="P-230"/>
    <n v="0.5"/>
    <x v="1"/>
    <x v="160"/>
    <x v="2"/>
    <n v="10000"/>
    <x v="4"/>
    <s v="London"/>
    <n v="5000"/>
    <x v="0"/>
    <n v="28125"/>
    <n v="14062.5"/>
  </r>
  <r>
    <s v="P-231"/>
    <n v="0.5"/>
    <x v="1"/>
    <x v="161"/>
    <x v="2"/>
    <n v="4000"/>
    <x v="50"/>
    <s v="London"/>
    <n v="2000"/>
    <x v="0"/>
    <n v="11250"/>
    <n v="5625"/>
  </r>
  <r>
    <s v="P-232"/>
    <n v="0.75"/>
    <x v="1"/>
    <x v="162"/>
    <x v="2"/>
    <n v="7500"/>
    <x v="50"/>
    <s v="London"/>
    <n v="5625"/>
    <x v="0"/>
    <n v="21093.75"/>
    <n v="15820.3125"/>
  </r>
  <r>
    <s v="P-233"/>
    <n v="0.2"/>
    <x v="4"/>
    <x v="161"/>
    <x v="2"/>
    <n v="15000"/>
    <x v="4"/>
    <s v="London"/>
    <n v="3000"/>
    <x v="0"/>
    <n v="42187.5"/>
    <n v="8437.5"/>
  </r>
  <r>
    <s v="P-234"/>
    <n v="0.5"/>
    <x v="1"/>
    <x v="163"/>
    <x v="1"/>
    <n v="1200"/>
    <x v="4"/>
    <s v="London"/>
    <n v="600"/>
    <x v="0"/>
    <n v="5625"/>
    <n v="2812.5"/>
  </r>
  <r>
    <s v="P-235"/>
    <n v="0.3"/>
    <x v="2"/>
    <x v="133"/>
    <x v="1"/>
    <n v="950"/>
    <x v="36"/>
    <s v="London"/>
    <n v="285"/>
    <x v="0"/>
    <n v="4453.125"/>
    <n v="1335.9375"/>
  </r>
  <r>
    <s v="P-236"/>
    <n v="0.4"/>
    <x v="2"/>
    <x v="121"/>
    <x v="3"/>
    <n v="12000"/>
    <x v="4"/>
    <s v="London"/>
    <n v="4800"/>
    <x v="1"/>
    <n v="11250"/>
    <n v="4500"/>
  </r>
  <r>
    <s v="P-237"/>
    <n v="1"/>
    <x v="0"/>
    <x v="49"/>
    <x v="0"/>
    <n v="15000"/>
    <x v="4"/>
    <s v="London"/>
    <n v="15000"/>
    <x v="0"/>
    <n v="98437.5"/>
    <n v="98437.5"/>
  </r>
  <r>
    <s v="P-238"/>
    <n v="0.3"/>
    <x v="2"/>
    <x v="164"/>
    <x v="2"/>
    <n v="15000"/>
    <x v="33"/>
    <s v="London"/>
    <n v="4500"/>
    <x v="1"/>
    <n v="42187.5"/>
    <n v="12656.25"/>
  </r>
  <r>
    <s v="P-239"/>
    <n v="1"/>
    <x v="0"/>
    <x v="78"/>
    <x v="2"/>
    <n v="10000"/>
    <x v="4"/>
    <s v="London"/>
    <n v="10000"/>
    <x v="0"/>
    <n v="28125"/>
    <n v="28125"/>
  </r>
  <r>
    <s v="P-240"/>
    <n v="0.3"/>
    <x v="2"/>
    <x v="165"/>
    <x v="2"/>
    <n v="40000"/>
    <x v="4"/>
    <s v="London"/>
    <n v="12000"/>
    <x v="0"/>
    <n v="112500"/>
    <n v="33750"/>
  </r>
  <r>
    <s v="P-241"/>
    <n v="0.2"/>
    <x v="4"/>
    <x v="156"/>
    <x v="3"/>
    <n v="18000"/>
    <x v="4"/>
    <s v="London"/>
    <n v="3600"/>
    <x v="0"/>
    <n v="16875"/>
    <n v="3375"/>
  </r>
  <r>
    <s v="P-242"/>
    <n v="0.1"/>
    <x v="5"/>
    <x v="166"/>
    <x v="3"/>
    <n v="8000"/>
    <x v="49"/>
    <s v="London"/>
    <n v="800"/>
    <x v="1"/>
    <n v="7500"/>
    <n v="750"/>
  </r>
  <r>
    <s v="P-243"/>
    <n v="0.2"/>
    <x v="4"/>
    <x v="167"/>
    <x v="3"/>
    <n v="48000"/>
    <x v="4"/>
    <s v="London"/>
    <n v="9600"/>
    <x v="0"/>
    <n v="45000"/>
    <n v="9000"/>
  </r>
  <r>
    <s v="P-244"/>
    <n v="0.3"/>
    <x v="2"/>
    <x v="168"/>
    <x v="2"/>
    <n v="10000"/>
    <x v="4"/>
    <s v="London"/>
    <n v="3000"/>
    <x v="0"/>
    <n v="28125"/>
    <n v="8437.5"/>
  </r>
  <r>
    <s v="P-245"/>
    <n v="0.05"/>
    <x v="6"/>
    <x v="91"/>
    <x v="1"/>
    <n v="7600"/>
    <x v="55"/>
    <s v="London"/>
    <n v="380"/>
    <x v="0"/>
    <n v="35625"/>
    <n v="1781.25"/>
  </r>
  <r>
    <s v="P-246"/>
    <n v="0.3"/>
    <x v="2"/>
    <x v="124"/>
    <x v="2"/>
    <n v="22000"/>
    <x v="50"/>
    <s v="London"/>
    <n v="6600"/>
    <x v="1"/>
    <n v="61875"/>
    <n v="18562.5"/>
  </r>
  <r>
    <s v="P-247"/>
    <n v="0.2"/>
    <x v="4"/>
    <x v="169"/>
    <x v="3"/>
    <n v="12000"/>
    <x v="56"/>
    <s v="London"/>
    <n v="2400"/>
    <x v="1"/>
    <n v="11250"/>
    <n v="2250"/>
  </r>
  <r>
    <s v="P-248"/>
    <n v="0.2"/>
    <x v="4"/>
    <x v="170"/>
    <x v="3"/>
    <n v="12000"/>
    <x v="9"/>
    <s v="London"/>
    <n v="2400"/>
    <x v="1"/>
    <n v="11250"/>
    <n v="2250"/>
  </r>
  <r>
    <s v="P-249"/>
    <n v="1"/>
    <x v="0"/>
    <x v="139"/>
    <x v="0"/>
    <n v="23000"/>
    <x v="4"/>
    <s v="London"/>
    <n v="23000"/>
    <x v="1"/>
    <n v="150937.5"/>
    <n v="150937.5"/>
  </r>
  <r>
    <s v="P-250"/>
    <n v="1"/>
    <x v="0"/>
    <x v="22"/>
    <x v="0"/>
    <n v="18000"/>
    <x v="4"/>
    <s v="London"/>
    <n v="18000"/>
    <x v="0"/>
    <n v="118125"/>
    <n v="118125"/>
  </r>
  <r>
    <s v="P-251"/>
    <n v="0.2"/>
    <x v="4"/>
    <x v="171"/>
    <x v="1"/>
    <n v="3000"/>
    <x v="57"/>
    <s v="London"/>
    <n v="600"/>
    <x v="0"/>
    <n v="14062.5"/>
    <n v="2812.5"/>
  </r>
  <r>
    <s v="P-252"/>
    <n v="0.2"/>
    <x v="4"/>
    <x v="152"/>
    <x v="3"/>
    <n v="30000"/>
    <x v="4"/>
    <s v="London"/>
    <n v="6000"/>
    <x v="0"/>
    <n v="28125"/>
    <n v="5625"/>
  </r>
  <r>
    <s v="P-253"/>
    <n v="0.1"/>
    <x v="5"/>
    <x v="129"/>
    <x v="3"/>
    <n v="12000"/>
    <x v="42"/>
    <s v="London"/>
    <n v="1200"/>
    <x v="0"/>
    <n v="11250"/>
    <n v="1125"/>
  </r>
  <r>
    <s v="P-254"/>
    <n v="0.2"/>
    <x v="4"/>
    <x v="172"/>
    <x v="3"/>
    <n v="24000"/>
    <x v="4"/>
    <s v="London"/>
    <n v="4800"/>
    <x v="1"/>
    <n v="22500"/>
    <n v="4500"/>
  </r>
  <r>
    <s v="P-255"/>
    <n v="0.1"/>
    <x v="5"/>
    <x v="173"/>
    <x v="3"/>
    <n v="8000"/>
    <x v="42"/>
    <s v="London"/>
    <n v="800"/>
    <x v="0"/>
    <n v="7500"/>
    <n v="750"/>
  </r>
  <r>
    <s v="P-256"/>
    <n v="1"/>
    <x v="0"/>
    <x v="96"/>
    <x v="0"/>
    <n v="5000"/>
    <x v="4"/>
    <s v="London"/>
    <n v="5000"/>
    <x v="0"/>
    <n v="32812.5"/>
    <n v="32812.5"/>
  </r>
  <r>
    <s v="P-257"/>
    <n v="0.3"/>
    <x v="2"/>
    <x v="5"/>
    <x v="1"/>
    <n v="10000"/>
    <x v="22"/>
    <s v="London"/>
    <n v="3000"/>
    <x v="0"/>
    <n v="46875"/>
    <n v="14062.5"/>
  </r>
  <r>
    <s v="P-258"/>
    <n v="0.3"/>
    <x v="2"/>
    <x v="105"/>
    <x v="1"/>
    <n v="1000"/>
    <x v="20"/>
    <s v="London"/>
    <n v="300"/>
    <x v="0"/>
    <n v="4687.5"/>
    <n v="1406.25"/>
  </r>
  <r>
    <s v="P-259"/>
    <n v="0.3"/>
    <x v="2"/>
    <x v="6"/>
    <x v="0"/>
    <n v="30000"/>
    <x v="24"/>
    <s v="London"/>
    <n v="9000"/>
    <x v="0"/>
    <n v="196875"/>
    <n v="59062.5"/>
  </r>
  <r>
    <s v="P-260"/>
    <n v="1"/>
    <x v="0"/>
    <x v="174"/>
    <x v="0"/>
    <n v="10000"/>
    <x v="9"/>
    <s v="London"/>
    <n v="10000"/>
    <x v="0"/>
    <n v="65625"/>
    <n v="65625"/>
  </r>
  <r>
    <s v="P-261"/>
    <n v="0.1"/>
    <x v="5"/>
    <x v="24"/>
    <x v="1"/>
    <n v="1000"/>
    <x v="20"/>
    <s v="London"/>
    <n v="100"/>
    <x v="0"/>
    <n v="4687.5"/>
    <n v="468.75"/>
  </r>
  <r>
    <s v="P-262"/>
    <n v="0.3"/>
    <x v="2"/>
    <x v="133"/>
    <x v="1"/>
    <n v="1000"/>
    <x v="20"/>
    <s v="London"/>
    <n v="300"/>
    <x v="0"/>
    <n v="4687.5"/>
    <n v="1406.25"/>
  </r>
  <r>
    <s v="P-263"/>
    <n v="0.1"/>
    <x v="5"/>
    <x v="31"/>
    <x v="1"/>
    <n v="1000"/>
    <x v="20"/>
    <s v="London"/>
    <n v="100"/>
    <x v="0"/>
    <n v="4687.5"/>
    <n v="468.75"/>
  </r>
  <r>
    <s v="P-264"/>
    <n v="0.3"/>
    <x v="2"/>
    <x v="175"/>
    <x v="2"/>
    <n v="20000"/>
    <x v="22"/>
    <s v="London"/>
    <n v="6000"/>
    <x v="1"/>
    <n v="56250"/>
    <n v="16875"/>
  </r>
  <r>
    <s v="P-265"/>
    <n v="0.3"/>
    <x v="2"/>
    <x v="176"/>
    <x v="1"/>
    <n v="2000"/>
    <x v="22"/>
    <s v="London"/>
    <n v="600"/>
    <x v="0"/>
    <n v="9375"/>
    <n v="2812.5"/>
  </r>
  <r>
    <s v="P-266"/>
    <n v="0.1"/>
    <x v="5"/>
    <x v="176"/>
    <x v="1"/>
    <n v="2000"/>
    <x v="9"/>
    <s v="London"/>
    <n v="200"/>
    <x v="0"/>
    <n v="9375"/>
    <n v="937.5"/>
  </r>
  <r>
    <s v="P-267"/>
    <n v="0.3"/>
    <x v="2"/>
    <x v="162"/>
    <x v="2"/>
    <n v="5000"/>
    <x v="20"/>
    <s v="London"/>
    <n v="1500"/>
    <x v="0"/>
    <n v="14062.5"/>
    <n v="4218.75"/>
  </r>
  <r>
    <s v="P-268"/>
    <n v="0.1"/>
    <x v="5"/>
    <x v="177"/>
    <x v="2"/>
    <n v="1000"/>
    <x v="20"/>
    <s v="London"/>
    <n v="100"/>
    <x v="0"/>
    <n v="2812.5"/>
    <n v="281.25"/>
  </r>
  <r>
    <s v="P-269"/>
    <n v="0.1"/>
    <x v="5"/>
    <x v="124"/>
    <x v="2"/>
    <n v="20000"/>
    <x v="22"/>
    <s v="London"/>
    <n v="2000"/>
    <x v="1"/>
    <n v="56250"/>
    <n v="5625"/>
  </r>
  <r>
    <s v="P-270"/>
    <n v="0.3"/>
    <x v="2"/>
    <x v="178"/>
    <x v="2"/>
    <n v="10000"/>
    <x v="20"/>
    <s v="London"/>
    <n v="3000"/>
    <x v="0"/>
    <n v="28125"/>
    <n v="8437.5"/>
  </r>
  <r>
    <s v="P-271"/>
    <n v="0.1"/>
    <x v="5"/>
    <x v="179"/>
    <x v="2"/>
    <n v="1000"/>
    <x v="20"/>
    <s v="London"/>
    <n v="100"/>
    <x v="0"/>
    <n v="2812.5"/>
    <n v="281.25"/>
  </r>
  <r>
    <s v="P-272"/>
    <n v="0.1"/>
    <x v="5"/>
    <x v="180"/>
    <x v="2"/>
    <n v="3000"/>
    <x v="9"/>
    <s v="London"/>
    <n v="300"/>
    <x v="0"/>
    <n v="8437.5"/>
    <n v="843.75"/>
  </r>
  <r>
    <s v="P-273"/>
    <n v="0.3"/>
    <x v="2"/>
    <x v="181"/>
    <x v="0"/>
    <n v="35000"/>
    <x v="24"/>
    <s v="London"/>
    <n v="10500"/>
    <x v="0"/>
    <n v="229687.5"/>
    <n v="68906.25"/>
  </r>
  <r>
    <s v="P-274"/>
    <n v="1"/>
    <x v="0"/>
    <x v="47"/>
    <x v="0"/>
    <n v="25000"/>
    <x v="22"/>
    <s v="London"/>
    <n v="25000"/>
    <x v="0"/>
    <n v="164062.5"/>
    <n v="164062.5"/>
  </r>
  <r>
    <s v="P-275"/>
    <n v="0.3"/>
    <x v="2"/>
    <x v="114"/>
    <x v="2"/>
    <n v="20000"/>
    <x v="20"/>
    <s v="London"/>
    <n v="6000"/>
    <x v="0"/>
    <n v="56250"/>
    <n v="16875"/>
  </r>
  <r>
    <s v="P-276"/>
    <n v="0.3"/>
    <x v="2"/>
    <x v="180"/>
    <x v="2"/>
    <n v="10000"/>
    <x v="9"/>
    <s v="London"/>
    <n v="3000"/>
    <x v="0"/>
    <n v="28125"/>
    <n v="8437.5"/>
  </r>
  <r>
    <s v="P-277"/>
    <n v="0.3"/>
    <x v="2"/>
    <x v="40"/>
    <x v="0"/>
    <n v="10000"/>
    <x v="22"/>
    <s v="London"/>
    <n v="3000"/>
    <x v="0"/>
    <n v="65625"/>
    <n v="19687.5"/>
  </r>
  <r>
    <s v="P-278"/>
    <n v="1"/>
    <x v="0"/>
    <x v="182"/>
    <x v="0"/>
    <n v="10000"/>
    <x v="22"/>
    <s v="London"/>
    <n v="10000"/>
    <x v="0"/>
    <n v="65625"/>
    <n v="65625"/>
  </r>
  <r>
    <s v="P-279"/>
    <n v="0.3"/>
    <x v="2"/>
    <x v="183"/>
    <x v="1"/>
    <n v="1000"/>
    <x v="20"/>
    <s v="London"/>
    <n v="300"/>
    <x v="0"/>
    <n v="4687.5"/>
    <n v="1406.25"/>
  </r>
  <r>
    <s v="P-280"/>
    <n v="1"/>
    <x v="0"/>
    <x v="184"/>
    <x v="1"/>
    <n v="3250"/>
    <x v="9"/>
    <s v="Paris"/>
    <n v="3250"/>
    <x v="0"/>
    <n v="15234.375"/>
    <n v="15234.375"/>
  </r>
  <r>
    <s v="P-281"/>
    <n v="1"/>
    <x v="0"/>
    <x v="87"/>
    <x v="0"/>
    <n v="5500"/>
    <x v="9"/>
    <s v="Paris"/>
    <n v="5500"/>
    <x v="0"/>
    <n v="36093.75"/>
    <n v="36093.75"/>
  </r>
  <r>
    <s v="P-282"/>
    <n v="1"/>
    <x v="0"/>
    <x v="185"/>
    <x v="1"/>
    <n v="5500"/>
    <x v="9"/>
    <s v="Paris"/>
    <n v="5500"/>
    <x v="0"/>
    <n v="25781.25"/>
    <n v="25781.25"/>
  </r>
  <r>
    <s v="P-283"/>
    <n v="1"/>
    <x v="0"/>
    <x v="186"/>
    <x v="2"/>
    <n v="6500"/>
    <x v="9"/>
    <s v="Berlin"/>
    <n v="6500"/>
    <x v="0"/>
    <n v="18281.25"/>
    <n v="18281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2FD3A-4B53-4D98-ABE4-69EBD770D262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1:B9" firstHeaderRow="1" firstDataRow="1" firstDataCol="1"/>
  <pivotFields count="13">
    <pivotField showAll="0"/>
    <pivotField numFmtId="165" showAll="0"/>
    <pivotField axis="axisRow" showAll="0" sortType="descending">
      <items count="8">
        <item x="6"/>
        <item x="5"/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4" showAll="0"/>
    <pivotField showAll="0"/>
    <pivotField showAll="0"/>
    <pivotField numFmtId="164"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8">
    <i>
      <x v="6"/>
    </i>
    <i>
      <x v="4"/>
    </i>
    <i>
      <x v="5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Weighted Probability Net Revenue" fld="11" baseField="0" baseItem="0" numFmtId="166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7A116-5233-4857-92A8-DB7575EF2E1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E1:F6" firstHeaderRow="1" firstDataRow="1" firstDataCol="1"/>
  <pivotFields count="9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showAll="0"/>
    <pivotField showAll="0"/>
    <pivotField numFmtId="164"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Weighted Probability Net Revenue" fld="8" baseField="0" baseItem="0" numFmtId="166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782B1-A08E-45C3-BC49-2B5BCE12A2D0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I6" firstHeaderRow="1" firstDataRow="2" firstDataCol="1"/>
  <pivotFields count="13">
    <pivotField showAll="0"/>
    <pivotField numFmtId="165" showAll="0"/>
    <pivotField axis="axisCol" showAll="0" sortType="descending">
      <items count="8">
        <item x="6"/>
        <item x="5"/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4" showAll="0"/>
    <pivotField showAll="0"/>
    <pivotField showAll="0"/>
    <pivotField numFmtId="164"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 v="1"/>
    </i>
    <i>
      <x/>
    </i>
    <i>
      <x v="2"/>
    </i>
    <i t="grand">
      <x/>
    </i>
  </rowItems>
  <colFields count="1">
    <field x="2"/>
  </colFields>
  <colItems count="8">
    <i>
      <x v="6"/>
    </i>
    <i>
      <x v="4"/>
    </i>
    <i>
      <x v="5"/>
    </i>
    <i>
      <x v="3"/>
    </i>
    <i>
      <x v="2"/>
    </i>
    <i>
      <x v="1"/>
    </i>
    <i>
      <x/>
    </i>
    <i t="grand">
      <x/>
    </i>
  </colItems>
  <dataFields count="1">
    <dataField name="Sum of Weighted Probability Net Revenue" fld="11" baseField="0" baseItem="0" numFmtId="3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F4B20-47D3-4BC0-8DB1-D1BD657C3F11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1:B9" firstHeaderRow="1" firstDataRow="1" firstDataCol="1"/>
  <pivotFields count="13">
    <pivotField showAll="0"/>
    <pivotField dataField="1" numFmtId="165" showAll="0"/>
    <pivotField axis="axisRow" showAll="0" sortType="descending">
      <items count="8">
        <item x="6"/>
        <item x="5"/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8"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Average of Deal Probability of Closing (%)" fld="1" subtotal="average" baseField="2" baseItem="0" numFmtId="9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1432B-3B1E-41C0-B241-8D9E518117EF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B5" firstHeaderRow="1" firstDataRow="1" firstDataCol="1"/>
  <pivotFields count="13">
    <pivotField showAll="0"/>
    <pivotField dataField="1" numFmtId="165" showAll="0"/>
    <pivotField showAll="0" sortType="descending">
      <items count="8">
        <item x="6"/>
        <item x="5"/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4" showAll="0"/>
    <pivotField showAll="0">
      <items count="59">
        <item x="19"/>
        <item x="39"/>
        <item x="34"/>
        <item x="56"/>
        <item x="32"/>
        <item x="25"/>
        <item x="55"/>
        <item x="57"/>
        <item x="52"/>
        <item x="1"/>
        <item x="36"/>
        <item x="17"/>
        <item x="29"/>
        <item x="14"/>
        <item x="6"/>
        <item x="16"/>
        <item x="11"/>
        <item x="24"/>
        <item x="43"/>
        <item x="38"/>
        <item x="2"/>
        <item x="40"/>
        <item x="23"/>
        <item x="35"/>
        <item x="0"/>
        <item x="41"/>
        <item x="20"/>
        <item x="18"/>
        <item x="44"/>
        <item x="26"/>
        <item x="22"/>
        <item x="7"/>
        <item x="53"/>
        <item x="28"/>
        <item x="37"/>
        <item x="30"/>
        <item x="31"/>
        <item x="3"/>
        <item x="27"/>
        <item x="54"/>
        <item x="47"/>
        <item x="13"/>
        <item x="51"/>
        <item x="9"/>
        <item x="50"/>
        <item x="10"/>
        <item x="42"/>
        <item x="8"/>
        <item x="33"/>
        <item x="15"/>
        <item x="45"/>
        <item x="49"/>
        <item x="46"/>
        <item x="4"/>
        <item x="5"/>
        <item x="48"/>
        <item x="21"/>
        <item x="12"/>
        <item t="default"/>
      </items>
    </pivotField>
    <pivotField showAll="0"/>
    <pivotField numFmtId="164"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eal Probability of Closing (%)" fld="1" subtotal="average" baseField="2" baseItem="0" numFmtId="9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CA9E1-A873-4AFA-9B83-CD88A29624C8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5" firstHeaderRow="1" firstDataRow="1" firstDataCol="1"/>
  <pivotFields count="13">
    <pivotField showAll="0"/>
    <pivotField numFmtId="165" showAll="0"/>
    <pivotField showAll="0"/>
    <pivotField numFmtId="14" showAll="0"/>
    <pivotField showAll="0"/>
    <pivotField numFmtId="164" showAll="0"/>
    <pivotField showAll="0"/>
    <pivotField showAll="0"/>
    <pivotField numFmtId="164"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 defaultSubtotal="0"/>
  </pivotFields>
  <rowFields count="1">
    <field x="9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Weighted Probability Net Revenue" fld="11" baseField="0" baseItem="0" numFmtId="166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F102A-A249-48C7-81AC-E8EEEB9F489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1:B12" firstHeaderRow="1" firstDataRow="1" firstDataCol="1"/>
  <pivotFields count="13">
    <pivotField showAll="0"/>
    <pivotField numFmtId="165" showAll="0"/>
    <pivotField showAll="0"/>
    <pivotField numFmtId="14" showAll="0"/>
    <pivotField showAll="0"/>
    <pivotField numFmtId="164" showAll="0"/>
    <pivotField axis="axisRow" showAll="0" measureFilter="1" sortType="descending">
      <items count="59">
        <item x="19"/>
        <item x="39"/>
        <item x="34"/>
        <item x="56"/>
        <item x="32"/>
        <item x="25"/>
        <item x="55"/>
        <item x="57"/>
        <item x="52"/>
        <item x="1"/>
        <item x="36"/>
        <item x="17"/>
        <item x="29"/>
        <item x="14"/>
        <item x="6"/>
        <item x="16"/>
        <item x="11"/>
        <item x="24"/>
        <item x="43"/>
        <item x="38"/>
        <item x="2"/>
        <item x="40"/>
        <item x="23"/>
        <item x="35"/>
        <item x="0"/>
        <item x="41"/>
        <item x="20"/>
        <item x="18"/>
        <item x="44"/>
        <item x="26"/>
        <item x="22"/>
        <item x="7"/>
        <item x="53"/>
        <item x="28"/>
        <item x="37"/>
        <item x="30"/>
        <item x="31"/>
        <item x="3"/>
        <item x="27"/>
        <item x="54"/>
        <item x="47"/>
        <item x="13"/>
        <item x="51"/>
        <item x="9"/>
        <item x="50"/>
        <item x="10"/>
        <item x="42"/>
        <item x="8"/>
        <item x="33"/>
        <item x="15"/>
        <item x="45"/>
        <item x="49"/>
        <item x="46"/>
        <item x="4"/>
        <item x="5"/>
        <item x="48"/>
        <item x="2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showAll="0"/>
    <pivotField dataField="1" showAll="0"/>
    <pivotField showAll="0" defaultSubtotal="0"/>
  </pivotFields>
  <rowFields count="1">
    <field x="6"/>
  </rowFields>
  <rowItems count="11">
    <i>
      <x v="53"/>
    </i>
    <i>
      <x v="43"/>
    </i>
    <i>
      <x v="20"/>
    </i>
    <i>
      <x v="25"/>
    </i>
    <i>
      <x v="30"/>
    </i>
    <i>
      <x v="26"/>
    </i>
    <i>
      <x v="23"/>
    </i>
    <i>
      <x v="45"/>
    </i>
    <i>
      <x v="41"/>
    </i>
    <i>
      <x v="51"/>
    </i>
    <i t="grand">
      <x/>
    </i>
  </rowItems>
  <colItems count="1">
    <i/>
  </colItems>
  <dataFields count="1">
    <dataField name="Sum of Weighted Probability Net Revenue" fld="11" baseField="0" baseItem="0" numFmtId="166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D017-E916-441F-9E99-C3AF374D518B}">
  <dimension ref="A1:C14"/>
  <sheetViews>
    <sheetView workbookViewId="0">
      <selection activeCell="B17" sqref="B17"/>
    </sheetView>
  </sheetViews>
  <sheetFormatPr defaultRowHeight="15.75" x14ac:dyDescent="0.25"/>
  <cols>
    <col min="1" max="1" width="41.25" customWidth="1"/>
    <col min="2" max="2" width="59.625" bestFit="1" customWidth="1"/>
  </cols>
  <sheetData>
    <row r="1" spans="1:3" x14ac:dyDescent="0.25">
      <c r="A1" s="8"/>
      <c r="B1" s="9"/>
      <c r="C1" s="9"/>
    </row>
    <row r="2" spans="1:3" x14ac:dyDescent="0.25">
      <c r="A2" s="9"/>
      <c r="B2" s="9"/>
    </row>
    <row r="3" spans="1:3" x14ac:dyDescent="0.25">
      <c r="A3" s="9"/>
      <c r="B3" s="9"/>
    </row>
    <row r="4" spans="1:3" x14ac:dyDescent="0.25">
      <c r="A4" s="10" t="s">
        <v>368</v>
      </c>
      <c r="B4" s="9"/>
    </row>
    <row r="5" spans="1:3" x14ac:dyDescent="0.25">
      <c r="A5" s="11" t="s">
        <v>366</v>
      </c>
      <c r="B5" s="12" t="s">
        <v>367</v>
      </c>
    </row>
    <row r="6" spans="1:3" x14ac:dyDescent="0.25">
      <c r="A6" s="13" t="s">
        <v>58</v>
      </c>
      <c r="B6" s="14" t="s">
        <v>369</v>
      </c>
    </row>
    <row r="7" spans="1:3" x14ac:dyDescent="0.25">
      <c r="A7" s="13" t="s">
        <v>361</v>
      </c>
      <c r="B7" s="14" t="s">
        <v>370</v>
      </c>
    </row>
    <row r="8" spans="1:3" x14ac:dyDescent="0.25">
      <c r="A8" s="13" t="s">
        <v>360</v>
      </c>
      <c r="B8" s="14" t="s">
        <v>371</v>
      </c>
    </row>
    <row r="9" spans="1:3" x14ac:dyDescent="0.25">
      <c r="A9" s="13" t="s">
        <v>378</v>
      </c>
      <c r="B9" s="14" t="s">
        <v>372</v>
      </c>
    </row>
    <row r="10" spans="1:3" x14ac:dyDescent="0.25">
      <c r="A10" s="13" t="s">
        <v>375</v>
      </c>
      <c r="B10" s="14" t="s">
        <v>383</v>
      </c>
    </row>
    <row r="11" spans="1:3" x14ac:dyDescent="0.25">
      <c r="A11" s="13" t="s">
        <v>0</v>
      </c>
      <c r="B11" s="14" t="s">
        <v>373</v>
      </c>
    </row>
    <row r="12" spans="1:3" x14ac:dyDescent="0.25">
      <c r="A12" s="13" t="s">
        <v>362</v>
      </c>
      <c r="B12" s="14" t="s">
        <v>1</v>
      </c>
    </row>
    <row r="13" spans="1:3" x14ac:dyDescent="0.25">
      <c r="A13" s="13" t="s">
        <v>376</v>
      </c>
      <c r="B13" s="14" t="s">
        <v>377</v>
      </c>
    </row>
    <row r="14" spans="1:3" x14ac:dyDescent="0.25">
      <c r="A14" s="15" t="s">
        <v>355</v>
      </c>
      <c r="B14" s="16" t="s">
        <v>374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5189-9443-4AFD-BD99-78BB01972E74}">
  <dimension ref="A1:B12"/>
  <sheetViews>
    <sheetView tabSelected="1" workbookViewId="0">
      <selection activeCell="F20" sqref="F20"/>
    </sheetView>
  </sheetViews>
  <sheetFormatPr defaultRowHeight="15.75" x14ac:dyDescent="0.25"/>
  <cols>
    <col min="1" max="1" width="18.125" bestFit="1" customWidth="1"/>
    <col min="2" max="2" width="38.125" bestFit="1" customWidth="1"/>
  </cols>
  <sheetData>
    <row r="1" spans="1:2" x14ac:dyDescent="0.25">
      <c r="A1" s="17" t="s">
        <v>386</v>
      </c>
      <c r="B1" t="s">
        <v>394</v>
      </c>
    </row>
    <row r="2" spans="1:2" x14ac:dyDescent="0.25">
      <c r="A2" s="18" t="s">
        <v>4</v>
      </c>
      <c r="B2" s="21">
        <v>2237757.0375000001</v>
      </c>
    </row>
    <row r="3" spans="1:2" x14ac:dyDescent="0.25">
      <c r="A3" s="18" t="s">
        <v>2</v>
      </c>
      <c r="B3" s="21">
        <v>1319218.828125</v>
      </c>
    </row>
    <row r="4" spans="1:2" x14ac:dyDescent="0.25">
      <c r="A4" s="18" t="s">
        <v>380</v>
      </c>
      <c r="B4" s="21">
        <v>482751.5625</v>
      </c>
    </row>
    <row r="5" spans="1:2" x14ac:dyDescent="0.25">
      <c r="A5" s="18" t="s">
        <v>34</v>
      </c>
      <c r="B5" s="21">
        <v>454687.5</v>
      </c>
    </row>
    <row r="6" spans="1:2" x14ac:dyDescent="0.25">
      <c r="A6" s="18" t="s">
        <v>15</v>
      </c>
      <c r="B6" s="21">
        <v>398089.6875</v>
      </c>
    </row>
    <row r="7" spans="1:2" x14ac:dyDescent="0.25">
      <c r="A7" s="18" t="s">
        <v>23</v>
      </c>
      <c r="B7" s="21">
        <v>394429.6875</v>
      </c>
    </row>
    <row r="8" spans="1:2" x14ac:dyDescent="0.25">
      <c r="A8" s="18" t="s">
        <v>39</v>
      </c>
      <c r="B8" s="21">
        <v>358843.125</v>
      </c>
    </row>
    <row r="9" spans="1:2" x14ac:dyDescent="0.25">
      <c r="A9" s="18" t="s">
        <v>5</v>
      </c>
      <c r="B9" s="21">
        <v>267128.71875</v>
      </c>
    </row>
    <row r="10" spans="1:2" x14ac:dyDescent="0.25">
      <c r="A10" s="18" t="s">
        <v>350</v>
      </c>
      <c r="B10" s="21">
        <v>239062.5</v>
      </c>
    </row>
    <row r="11" spans="1:2" x14ac:dyDescent="0.25">
      <c r="A11" s="18" t="s">
        <v>10</v>
      </c>
      <c r="B11" s="21">
        <v>217312.5</v>
      </c>
    </row>
    <row r="12" spans="1:2" x14ac:dyDescent="0.25">
      <c r="A12" s="18" t="s">
        <v>385</v>
      </c>
      <c r="B12" s="21">
        <v>6369281.1468749996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A40A-4FD7-5F41-9A35-BACABAAF4D0D}">
  <dimension ref="A1:I286"/>
  <sheetViews>
    <sheetView zoomScaleNormal="100" workbookViewId="0">
      <selection activeCell="E2" sqref="E2"/>
    </sheetView>
  </sheetViews>
  <sheetFormatPr defaultColWidth="10.875" defaultRowHeight="12.75" x14ac:dyDescent="0.2"/>
  <cols>
    <col min="1" max="1" width="12.5" style="1" bestFit="1" customWidth="1"/>
    <col min="2" max="3" width="15.125" style="1" customWidth="1"/>
    <col min="4" max="4" width="15.125" style="5" customWidth="1"/>
    <col min="5" max="5" width="15.125" style="3" customWidth="1"/>
    <col min="6" max="7" width="15.125" style="1" customWidth="1"/>
    <col min="8" max="8" width="15.125" style="4" customWidth="1"/>
    <col min="9" max="9" width="15.125" style="1" customWidth="1"/>
    <col min="10" max="16384" width="10.875" style="1"/>
  </cols>
  <sheetData>
    <row r="1" spans="1:9" ht="51" x14ac:dyDescent="0.2">
      <c r="A1" s="6" t="s">
        <v>58</v>
      </c>
      <c r="B1" s="6" t="s">
        <v>361</v>
      </c>
      <c r="C1" s="7" t="s">
        <v>360</v>
      </c>
      <c r="D1" s="6" t="s">
        <v>378</v>
      </c>
      <c r="E1" s="7" t="s">
        <v>375</v>
      </c>
      <c r="F1" s="6" t="s">
        <v>0</v>
      </c>
      <c r="G1" s="6" t="s">
        <v>362</v>
      </c>
      <c r="H1" s="7" t="s">
        <v>376</v>
      </c>
      <c r="I1" s="7" t="s">
        <v>355</v>
      </c>
    </row>
    <row r="2" spans="1:9" ht="13.5" customHeight="1" x14ac:dyDescent="0.2">
      <c r="A2" s="1" t="s">
        <v>59</v>
      </c>
      <c r="B2" s="2">
        <v>0.9</v>
      </c>
      <c r="C2" s="1" t="s">
        <v>359</v>
      </c>
      <c r="D2" s="5">
        <v>43480</v>
      </c>
      <c r="E2" s="3">
        <v>1000</v>
      </c>
      <c r="F2" s="1" t="s">
        <v>379</v>
      </c>
      <c r="G2" s="1" t="s">
        <v>49</v>
      </c>
      <c r="H2" s="4">
        <f t="shared" ref="H2:H65" si="0">E2*B2</f>
        <v>900</v>
      </c>
      <c r="I2" s="1" t="s">
        <v>365</v>
      </c>
    </row>
    <row r="3" spans="1:9" x14ac:dyDescent="0.2">
      <c r="A3" s="1" t="s">
        <v>60</v>
      </c>
      <c r="B3" s="2">
        <v>0.9</v>
      </c>
      <c r="C3" s="1" t="s">
        <v>359</v>
      </c>
      <c r="D3" s="5">
        <v>43538</v>
      </c>
      <c r="E3" s="3">
        <v>2000</v>
      </c>
      <c r="F3" s="1" t="s">
        <v>47</v>
      </c>
      <c r="G3" s="1" t="s">
        <v>49</v>
      </c>
      <c r="H3" s="4">
        <f t="shared" si="0"/>
        <v>1800</v>
      </c>
      <c r="I3" s="1" t="s">
        <v>364</v>
      </c>
    </row>
    <row r="4" spans="1:9" x14ac:dyDescent="0.2">
      <c r="A4" s="1" t="s">
        <v>61</v>
      </c>
      <c r="B4" s="2">
        <v>0.9</v>
      </c>
      <c r="C4" s="1" t="s">
        <v>359</v>
      </c>
      <c r="D4" s="5">
        <v>43547</v>
      </c>
      <c r="E4" s="3">
        <v>1000</v>
      </c>
      <c r="F4" s="1" t="s">
        <v>380</v>
      </c>
      <c r="G4" s="1" t="s">
        <v>49</v>
      </c>
      <c r="H4" s="4">
        <f t="shared" si="0"/>
        <v>900</v>
      </c>
      <c r="I4" s="1" t="s">
        <v>364</v>
      </c>
    </row>
    <row r="5" spans="1:9" x14ac:dyDescent="0.2">
      <c r="A5" s="1" t="s">
        <v>62</v>
      </c>
      <c r="B5" s="2">
        <v>1</v>
      </c>
      <c r="C5" s="1" t="s">
        <v>359</v>
      </c>
      <c r="D5" s="5">
        <v>43474</v>
      </c>
      <c r="E5" s="3">
        <v>500</v>
      </c>
      <c r="F5" s="1" t="s">
        <v>381</v>
      </c>
      <c r="G5" s="1" t="s">
        <v>49</v>
      </c>
      <c r="H5" s="4">
        <f t="shared" si="0"/>
        <v>500</v>
      </c>
      <c r="I5" s="1" t="s">
        <v>365</v>
      </c>
    </row>
    <row r="6" spans="1:9" x14ac:dyDescent="0.2">
      <c r="A6" s="1" t="s">
        <v>63</v>
      </c>
      <c r="B6" s="2">
        <v>0.7</v>
      </c>
      <c r="C6" s="1" t="s">
        <v>357</v>
      </c>
      <c r="D6" s="5">
        <v>43645</v>
      </c>
      <c r="E6" s="3">
        <v>1500</v>
      </c>
      <c r="F6" s="1" t="s">
        <v>4</v>
      </c>
      <c r="G6" s="1" t="s">
        <v>49</v>
      </c>
      <c r="H6" s="4">
        <f t="shared" si="0"/>
        <v>1050</v>
      </c>
      <c r="I6" s="1" t="s">
        <v>365</v>
      </c>
    </row>
    <row r="7" spans="1:9" x14ac:dyDescent="0.2">
      <c r="A7" s="1" t="s">
        <v>64</v>
      </c>
      <c r="B7" s="2">
        <v>0.4</v>
      </c>
      <c r="C7" s="1" t="s">
        <v>351</v>
      </c>
      <c r="D7" s="5">
        <v>43596</v>
      </c>
      <c r="E7" s="3">
        <v>1200</v>
      </c>
      <c r="F7" s="1" t="s">
        <v>48</v>
      </c>
      <c r="G7" s="1" t="s">
        <v>49</v>
      </c>
      <c r="H7" s="4">
        <f t="shared" si="0"/>
        <v>480</v>
      </c>
      <c r="I7" s="1" t="s">
        <v>365</v>
      </c>
    </row>
    <row r="8" spans="1:9" x14ac:dyDescent="0.2">
      <c r="A8" s="1" t="s">
        <v>65</v>
      </c>
      <c r="B8" s="2">
        <v>0.9</v>
      </c>
      <c r="C8" s="1" t="s">
        <v>359</v>
      </c>
      <c r="D8" s="5">
        <v>43514</v>
      </c>
      <c r="E8" s="3">
        <v>400</v>
      </c>
      <c r="F8" s="1" t="s">
        <v>380</v>
      </c>
      <c r="G8" s="1" t="s">
        <v>49</v>
      </c>
      <c r="H8" s="4">
        <f t="shared" si="0"/>
        <v>360</v>
      </c>
      <c r="I8" s="1" t="s">
        <v>365</v>
      </c>
    </row>
    <row r="9" spans="1:9" x14ac:dyDescent="0.2">
      <c r="A9" s="1" t="s">
        <v>66</v>
      </c>
      <c r="B9" s="2">
        <v>0.95</v>
      </c>
      <c r="C9" s="1" t="s">
        <v>359</v>
      </c>
      <c r="D9" s="5">
        <v>43481</v>
      </c>
      <c r="E9" s="3">
        <v>1500</v>
      </c>
      <c r="F9" s="1" t="s">
        <v>380</v>
      </c>
      <c r="G9" s="1" t="s">
        <v>49</v>
      </c>
      <c r="H9" s="4">
        <f t="shared" si="0"/>
        <v>1425</v>
      </c>
      <c r="I9" s="1" t="s">
        <v>365</v>
      </c>
    </row>
    <row r="10" spans="1:9" x14ac:dyDescent="0.2">
      <c r="A10" s="1" t="s">
        <v>67</v>
      </c>
      <c r="B10" s="2">
        <v>0.8</v>
      </c>
      <c r="C10" s="1" t="s">
        <v>358</v>
      </c>
      <c r="D10" s="5">
        <v>43490</v>
      </c>
      <c r="E10" s="3">
        <v>4000</v>
      </c>
      <c r="F10" s="1" t="s">
        <v>380</v>
      </c>
      <c r="G10" s="1" t="s">
        <v>49</v>
      </c>
      <c r="H10" s="4">
        <f t="shared" si="0"/>
        <v>3200</v>
      </c>
      <c r="I10" s="1" t="s">
        <v>365</v>
      </c>
    </row>
    <row r="11" spans="1:9" x14ac:dyDescent="0.2">
      <c r="A11" s="1" t="s">
        <v>68</v>
      </c>
      <c r="B11" s="2">
        <v>0.8</v>
      </c>
      <c r="C11" s="1" t="s">
        <v>358</v>
      </c>
      <c r="D11" s="5">
        <v>43544</v>
      </c>
      <c r="E11" s="3">
        <v>7000</v>
      </c>
      <c r="F11" s="1" t="s">
        <v>380</v>
      </c>
      <c r="G11" s="1" t="s">
        <v>49</v>
      </c>
      <c r="H11" s="4">
        <f t="shared" si="0"/>
        <v>5600</v>
      </c>
      <c r="I11" s="1" t="s">
        <v>364</v>
      </c>
    </row>
    <row r="12" spans="1:9" x14ac:dyDescent="0.2">
      <c r="A12" s="1" t="s">
        <v>69</v>
      </c>
      <c r="B12" s="2">
        <v>0.7</v>
      </c>
      <c r="C12" s="1" t="s">
        <v>357</v>
      </c>
      <c r="D12" s="5">
        <v>43535</v>
      </c>
      <c r="E12" s="3">
        <v>800</v>
      </c>
      <c r="F12" s="1" t="s">
        <v>4</v>
      </c>
      <c r="G12" s="1" t="s">
        <v>49</v>
      </c>
      <c r="H12" s="4">
        <f t="shared" si="0"/>
        <v>560</v>
      </c>
      <c r="I12" s="1" t="s">
        <v>364</v>
      </c>
    </row>
    <row r="13" spans="1:9" x14ac:dyDescent="0.2">
      <c r="A13" s="1" t="s">
        <v>70</v>
      </c>
      <c r="B13" s="2">
        <v>0.6</v>
      </c>
      <c r="C13" s="1" t="s">
        <v>357</v>
      </c>
      <c r="D13" s="5">
        <v>43494</v>
      </c>
      <c r="E13" s="3">
        <v>3000</v>
      </c>
      <c r="F13" s="1" t="s">
        <v>4</v>
      </c>
      <c r="G13" s="1" t="s">
        <v>49</v>
      </c>
      <c r="H13" s="4">
        <f t="shared" si="0"/>
        <v>1800</v>
      </c>
      <c r="I13" s="1" t="s">
        <v>365</v>
      </c>
    </row>
    <row r="14" spans="1:9" x14ac:dyDescent="0.2">
      <c r="A14" s="1" t="s">
        <v>71</v>
      </c>
      <c r="B14" s="2">
        <v>0.8</v>
      </c>
      <c r="C14" s="1" t="s">
        <v>358</v>
      </c>
      <c r="D14" s="5">
        <v>43533</v>
      </c>
      <c r="E14" s="3">
        <v>7000</v>
      </c>
      <c r="F14" s="1" t="s">
        <v>4</v>
      </c>
      <c r="G14" s="1" t="s">
        <v>49</v>
      </c>
      <c r="H14" s="4">
        <f t="shared" si="0"/>
        <v>5600</v>
      </c>
      <c r="I14" s="1" t="s">
        <v>364</v>
      </c>
    </row>
    <row r="15" spans="1:9" x14ac:dyDescent="0.2">
      <c r="A15" s="1" t="s">
        <v>72</v>
      </c>
      <c r="B15" s="2">
        <v>0.75</v>
      </c>
      <c r="C15" s="1" t="s">
        <v>357</v>
      </c>
      <c r="D15" s="5">
        <v>43575</v>
      </c>
      <c r="E15" s="3">
        <v>3000</v>
      </c>
      <c r="F15" s="1" t="s">
        <v>4</v>
      </c>
      <c r="G15" s="1" t="s">
        <v>49</v>
      </c>
      <c r="H15" s="4">
        <f t="shared" si="0"/>
        <v>2250</v>
      </c>
      <c r="I15" s="1" t="s">
        <v>365</v>
      </c>
    </row>
    <row r="16" spans="1:9" x14ac:dyDescent="0.2">
      <c r="A16" s="1" t="s">
        <v>73</v>
      </c>
      <c r="B16" s="2">
        <v>0.75</v>
      </c>
      <c r="C16" s="1" t="s">
        <v>357</v>
      </c>
      <c r="D16" s="5">
        <v>43530</v>
      </c>
      <c r="E16" s="3">
        <v>700</v>
      </c>
      <c r="F16" s="1" t="s">
        <v>4</v>
      </c>
      <c r="G16" s="1" t="s">
        <v>49</v>
      </c>
      <c r="H16" s="4">
        <f t="shared" si="0"/>
        <v>525</v>
      </c>
      <c r="I16" s="1" t="s">
        <v>364</v>
      </c>
    </row>
    <row r="17" spans="1:9" x14ac:dyDescent="0.2">
      <c r="A17" s="1" t="s">
        <v>74</v>
      </c>
      <c r="B17" s="2">
        <v>0.95</v>
      </c>
      <c r="C17" s="1" t="s">
        <v>359</v>
      </c>
      <c r="D17" s="5">
        <v>43551</v>
      </c>
      <c r="E17" s="3">
        <v>250</v>
      </c>
      <c r="F17" s="1" t="s">
        <v>4</v>
      </c>
      <c r="G17" s="1" t="s">
        <v>49</v>
      </c>
      <c r="H17" s="4">
        <f t="shared" si="0"/>
        <v>237.5</v>
      </c>
      <c r="I17" s="1" t="s">
        <v>364</v>
      </c>
    </row>
    <row r="18" spans="1:9" x14ac:dyDescent="0.2">
      <c r="A18" s="1" t="s">
        <v>75</v>
      </c>
      <c r="B18" s="2">
        <v>0.9</v>
      </c>
      <c r="C18" s="1" t="s">
        <v>359</v>
      </c>
      <c r="D18" s="5">
        <v>43541</v>
      </c>
      <c r="E18" s="3">
        <v>1200</v>
      </c>
      <c r="F18" s="1" t="s">
        <v>4</v>
      </c>
      <c r="G18" s="1" t="s">
        <v>49</v>
      </c>
      <c r="H18" s="4">
        <f t="shared" si="0"/>
        <v>1080</v>
      </c>
      <c r="I18" s="1" t="s">
        <v>364</v>
      </c>
    </row>
    <row r="19" spans="1:9" x14ac:dyDescent="0.2">
      <c r="A19" s="1" t="s">
        <v>76</v>
      </c>
      <c r="B19" s="2">
        <v>0.8</v>
      </c>
      <c r="C19" s="1" t="s">
        <v>358</v>
      </c>
      <c r="D19" s="5">
        <v>43484</v>
      </c>
      <c r="E19" s="3">
        <v>2000</v>
      </c>
      <c r="F19" s="1" t="s">
        <v>380</v>
      </c>
      <c r="G19" s="1" t="s">
        <v>49</v>
      </c>
      <c r="H19" s="4">
        <f t="shared" si="0"/>
        <v>1600</v>
      </c>
      <c r="I19" s="1" t="s">
        <v>365</v>
      </c>
    </row>
    <row r="20" spans="1:9" x14ac:dyDescent="0.2">
      <c r="A20" s="1" t="s">
        <v>77</v>
      </c>
      <c r="B20" s="2">
        <v>0.9</v>
      </c>
      <c r="C20" s="1" t="s">
        <v>359</v>
      </c>
      <c r="D20" s="5">
        <v>43497</v>
      </c>
      <c r="E20" s="3">
        <v>800</v>
      </c>
      <c r="F20" s="1" t="s">
        <v>380</v>
      </c>
      <c r="G20" s="1" t="s">
        <v>49</v>
      </c>
      <c r="H20" s="4">
        <f t="shared" si="0"/>
        <v>720</v>
      </c>
      <c r="I20" s="1" t="s">
        <v>365</v>
      </c>
    </row>
    <row r="21" spans="1:9" x14ac:dyDescent="0.2">
      <c r="A21" s="1" t="s">
        <v>78</v>
      </c>
      <c r="B21" s="2">
        <v>0.8</v>
      </c>
      <c r="C21" s="1" t="s">
        <v>358</v>
      </c>
      <c r="D21" s="5">
        <v>43577</v>
      </c>
      <c r="E21" s="3">
        <v>2000</v>
      </c>
      <c r="F21" s="1" t="s">
        <v>380</v>
      </c>
      <c r="G21" s="1" t="s">
        <v>49</v>
      </c>
      <c r="H21" s="4">
        <f t="shared" si="0"/>
        <v>1600</v>
      </c>
      <c r="I21" s="1" t="s">
        <v>365</v>
      </c>
    </row>
    <row r="22" spans="1:9" x14ac:dyDescent="0.2">
      <c r="A22" s="1" t="s">
        <v>79</v>
      </c>
      <c r="B22" s="2">
        <v>1</v>
      </c>
      <c r="C22" s="1" t="s">
        <v>359</v>
      </c>
      <c r="D22" s="5">
        <v>43496</v>
      </c>
      <c r="E22" s="3">
        <v>500</v>
      </c>
      <c r="F22" s="1" t="s">
        <v>380</v>
      </c>
      <c r="G22" s="1" t="s">
        <v>49</v>
      </c>
      <c r="H22" s="4">
        <f t="shared" si="0"/>
        <v>500</v>
      </c>
      <c r="I22" s="1" t="s">
        <v>365</v>
      </c>
    </row>
    <row r="23" spans="1:9" x14ac:dyDescent="0.2">
      <c r="A23" s="1" t="s">
        <v>80</v>
      </c>
      <c r="B23" s="2">
        <v>0.95</v>
      </c>
      <c r="C23" s="1" t="s">
        <v>359</v>
      </c>
      <c r="D23" s="5">
        <v>43506</v>
      </c>
      <c r="E23" s="3">
        <v>1200</v>
      </c>
      <c r="F23" s="1" t="s">
        <v>380</v>
      </c>
      <c r="G23" s="1" t="s">
        <v>49</v>
      </c>
      <c r="H23" s="4">
        <f t="shared" si="0"/>
        <v>1140</v>
      </c>
      <c r="I23" s="1" t="s">
        <v>365</v>
      </c>
    </row>
    <row r="24" spans="1:9" x14ac:dyDescent="0.2">
      <c r="A24" s="1" t="s">
        <v>81</v>
      </c>
      <c r="B24" s="2">
        <v>0.8</v>
      </c>
      <c r="C24" s="1" t="s">
        <v>358</v>
      </c>
      <c r="D24" s="5">
        <v>43490</v>
      </c>
      <c r="E24" s="3">
        <v>750</v>
      </c>
      <c r="F24" s="1" t="s">
        <v>379</v>
      </c>
      <c r="G24" s="1" t="s">
        <v>49</v>
      </c>
      <c r="H24" s="4">
        <f t="shared" si="0"/>
        <v>600</v>
      </c>
      <c r="I24" s="1" t="s">
        <v>365</v>
      </c>
    </row>
    <row r="25" spans="1:9" x14ac:dyDescent="0.2">
      <c r="A25" s="1" t="s">
        <v>82</v>
      </c>
      <c r="B25" s="2">
        <v>0.7</v>
      </c>
      <c r="C25" s="1" t="s">
        <v>357</v>
      </c>
      <c r="D25" s="5">
        <v>43472</v>
      </c>
      <c r="E25" s="3">
        <v>1800</v>
      </c>
      <c r="F25" s="1" t="s">
        <v>380</v>
      </c>
      <c r="G25" s="1" t="s">
        <v>49</v>
      </c>
      <c r="H25" s="4">
        <f t="shared" si="0"/>
        <v>1260</v>
      </c>
      <c r="I25" s="1" t="s">
        <v>365</v>
      </c>
    </row>
    <row r="26" spans="1:9" x14ac:dyDescent="0.2">
      <c r="A26" s="1" t="s">
        <v>83</v>
      </c>
      <c r="B26" s="2">
        <v>0.9</v>
      </c>
      <c r="C26" s="1" t="s">
        <v>359</v>
      </c>
      <c r="D26" s="5">
        <v>43474</v>
      </c>
      <c r="E26" s="3">
        <v>5000</v>
      </c>
      <c r="F26" s="1" t="s">
        <v>7</v>
      </c>
      <c r="G26" s="1" t="s">
        <v>49</v>
      </c>
      <c r="H26" s="4">
        <f t="shared" si="0"/>
        <v>4500</v>
      </c>
      <c r="I26" s="1" t="s">
        <v>365</v>
      </c>
    </row>
    <row r="27" spans="1:9" x14ac:dyDescent="0.2">
      <c r="A27" s="1" t="s">
        <v>84</v>
      </c>
      <c r="B27" s="2">
        <v>0.95</v>
      </c>
      <c r="C27" s="1" t="s">
        <v>359</v>
      </c>
      <c r="D27" s="5">
        <v>43536</v>
      </c>
      <c r="E27" s="3">
        <v>25000</v>
      </c>
      <c r="F27" s="1" t="s">
        <v>382</v>
      </c>
      <c r="G27" s="1" t="s">
        <v>45</v>
      </c>
      <c r="H27" s="4">
        <f t="shared" si="0"/>
        <v>23750</v>
      </c>
      <c r="I27" s="1" t="s">
        <v>364</v>
      </c>
    </row>
    <row r="28" spans="1:9" x14ac:dyDescent="0.2">
      <c r="A28" s="1" t="s">
        <v>85</v>
      </c>
      <c r="B28" s="2">
        <v>0.8</v>
      </c>
      <c r="C28" s="1" t="s">
        <v>358</v>
      </c>
      <c r="D28" s="5">
        <v>43640</v>
      </c>
      <c r="E28" s="3">
        <v>15000</v>
      </c>
      <c r="F28" s="1" t="s">
        <v>51</v>
      </c>
      <c r="G28" s="1" t="s">
        <v>45</v>
      </c>
      <c r="H28" s="4">
        <f t="shared" si="0"/>
        <v>12000</v>
      </c>
      <c r="I28" s="1" t="s">
        <v>365</v>
      </c>
    </row>
    <row r="29" spans="1:9" x14ac:dyDescent="0.2">
      <c r="A29" s="1" t="s">
        <v>86</v>
      </c>
      <c r="B29" s="2">
        <v>0.6</v>
      </c>
      <c r="C29" s="1" t="s">
        <v>357</v>
      </c>
      <c r="D29" s="5">
        <v>43638</v>
      </c>
      <c r="E29" s="3">
        <v>30000</v>
      </c>
      <c r="F29" s="1" t="s">
        <v>380</v>
      </c>
      <c r="G29" s="1" t="s">
        <v>45</v>
      </c>
      <c r="H29" s="4">
        <f t="shared" si="0"/>
        <v>18000</v>
      </c>
      <c r="I29" s="1" t="s">
        <v>365</v>
      </c>
    </row>
    <row r="30" spans="1:9" x14ac:dyDescent="0.2">
      <c r="A30" s="1" t="s">
        <v>87</v>
      </c>
      <c r="B30" s="2">
        <v>0.8</v>
      </c>
      <c r="C30" s="1" t="s">
        <v>358</v>
      </c>
      <c r="D30" s="5">
        <v>43514</v>
      </c>
      <c r="E30" s="3">
        <v>37500</v>
      </c>
      <c r="F30" s="1" t="s">
        <v>380</v>
      </c>
      <c r="G30" s="1" t="s">
        <v>45</v>
      </c>
      <c r="H30" s="4">
        <f t="shared" si="0"/>
        <v>30000</v>
      </c>
      <c r="I30" s="1" t="s">
        <v>365</v>
      </c>
    </row>
    <row r="31" spans="1:9" x14ac:dyDescent="0.2">
      <c r="A31" s="1" t="s">
        <v>88</v>
      </c>
      <c r="B31" s="2">
        <v>1</v>
      </c>
      <c r="C31" s="1" t="s">
        <v>359</v>
      </c>
      <c r="D31" s="5">
        <v>43526</v>
      </c>
      <c r="E31" s="3">
        <v>21000</v>
      </c>
      <c r="F31" s="1" t="s">
        <v>7</v>
      </c>
      <c r="G31" s="1" t="s">
        <v>49</v>
      </c>
      <c r="H31" s="4">
        <f t="shared" si="0"/>
        <v>21000</v>
      </c>
      <c r="I31" s="1" t="s">
        <v>364</v>
      </c>
    </row>
    <row r="32" spans="1:9" x14ac:dyDescent="0.2">
      <c r="A32" s="1" t="s">
        <v>89</v>
      </c>
      <c r="B32" s="2">
        <v>0.8</v>
      </c>
      <c r="C32" s="1" t="s">
        <v>358</v>
      </c>
      <c r="D32" s="5">
        <v>43498</v>
      </c>
      <c r="E32" s="3">
        <v>8000</v>
      </c>
      <c r="F32" s="1" t="s">
        <v>4</v>
      </c>
      <c r="G32" s="1" t="s">
        <v>52</v>
      </c>
      <c r="H32" s="4">
        <f t="shared" si="0"/>
        <v>6400</v>
      </c>
      <c r="I32" s="1" t="s">
        <v>365</v>
      </c>
    </row>
    <row r="33" spans="1:9" x14ac:dyDescent="0.2">
      <c r="A33" s="1" t="s">
        <v>90</v>
      </c>
      <c r="B33" s="2">
        <v>0.75</v>
      </c>
      <c r="C33" s="1" t="s">
        <v>357</v>
      </c>
      <c r="D33" s="5">
        <v>43567</v>
      </c>
      <c r="E33" s="3">
        <v>24000</v>
      </c>
      <c r="F33" s="1" t="s">
        <v>380</v>
      </c>
      <c r="G33" s="1" t="s">
        <v>52</v>
      </c>
      <c r="H33" s="4">
        <f t="shared" si="0"/>
        <v>18000</v>
      </c>
      <c r="I33" s="1" t="s">
        <v>365</v>
      </c>
    </row>
    <row r="34" spans="1:9" x14ac:dyDescent="0.2">
      <c r="A34" s="1" t="s">
        <v>91</v>
      </c>
      <c r="B34" s="2">
        <v>0.95</v>
      </c>
      <c r="C34" s="1" t="s">
        <v>359</v>
      </c>
      <c r="D34" s="5">
        <v>43552</v>
      </c>
      <c r="E34" s="3">
        <v>1300</v>
      </c>
      <c r="F34" s="1" t="s">
        <v>2</v>
      </c>
      <c r="G34" s="1" t="s">
        <v>45</v>
      </c>
      <c r="H34" s="4">
        <f t="shared" si="0"/>
        <v>1235</v>
      </c>
      <c r="I34" s="1" t="s">
        <v>364</v>
      </c>
    </row>
    <row r="35" spans="1:9" x14ac:dyDescent="0.2">
      <c r="A35" s="1" t="s">
        <v>92</v>
      </c>
      <c r="B35" s="2">
        <v>0.25</v>
      </c>
      <c r="C35" s="1" t="s">
        <v>352</v>
      </c>
      <c r="D35" s="5">
        <v>43500</v>
      </c>
      <c r="E35" s="3">
        <v>3900</v>
      </c>
      <c r="F35" s="1" t="s">
        <v>2</v>
      </c>
      <c r="G35" s="1" t="s">
        <v>45</v>
      </c>
      <c r="H35" s="4">
        <f t="shared" si="0"/>
        <v>975</v>
      </c>
      <c r="I35" s="1" t="s">
        <v>365</v>
      </c>
    </row>
    <row r="36" spans="1:9" x14ac:dyDescent="0.2">
      <c r="A36" s="1" t="s">
        <v>93</v>
      </c>
      <c r="B36" s="2">
        <v>0.25</v>
      </c>
      <c r="C36" s="1" t="s">
        <v>352</v>
      </c>
      <c r="D36" s="5">
        <v>43614</v>
      </c>
      <c r="E36" s="3">
        <v>10000</v>
      </c>
      <c r="F36" s="1" t="s">
        <v>2</v>
      </c>
      <c r="G36" s="1" t="s">
        <v>45</v>
      </c>
      <c r="H36" s="4">
        <f t="shared" si="0"/>
        <v>2500</v>
      </c>
      <c r="I36" s="1" t="s">
        <v>365</v>
      </c>
    </row>
    <row r="37" spans="1:9" x14ac:dyDescent="0.2">
      <c r="A37" s="1" t="s">
        <v>94</v>
      </c>
      <c r="B37" s="2">
        <v>0.1</v>
      </c>
      <c r="C37" s="1" t="s">
        <v>353</v>
      </c>
      <c r="D37" s="5">
        <v>43608</v>
      </c>
      <c r="E37" s="3">
        <v>1500</v>
      </c>
      <c r="F37" s="1" t="s">
        <v>2</v>
      </c>
      <c r="G37" s="1" t="s">
        <v>45</v>
      </c>
      <c r="H37" s="4">
        <f t="shared" si="0"/>
        <v>150</v>
      </c>
      <c r="I37" s="1" t="s">
        <v>365</v>
      </c>
    </row>
    <row r="38" spans="1:9" x14ac:dyDescent="0.2">
      <c r="A38" s="1" t="s">
        <v>95</v>
      </c>
      <c r="B38" s="2">
        <v>0.1</v>
      </c>
      <c r="C38" s="1" t="s">
        <v>353</v>
      </c>
      <c r="D38" s="5">
        <v>43580</v>
      </c>
      <c r="E38" s="3">
        <v>3800</v>
      </c>
      <c r="F38" s="1" t="s">
        <v>2</v>
      </c>
      <c r="G38" s="1" t="s">
        <v>45</v>
      </c>
      <c r="H38" s="4">
        <f t="shared" si="0"/>
        <v>380</v>
      </c>
      <c r="I38" s="1" t="s">
        <v>365</v>
      </c>
    </row>
    <row r="39" spans="1:9" x14ac:dyDescent="0.2">
      <c r="A39" s="1" t="s">
        <v>96</v>
      </c>
      <c r="B39" s="2">
        <v>0.1</v>
      </c>
      <c r="C39" s="1" t="s">
        <v>353</v>
      </c>
      <c r="D39" s="5">
        <v>43641</v>
      </c>
      <c r="E39" s="3">
        <v>4000</v>
      </c>
      <c r="F39" s="1" t="s">
        <v>5</v>
      </c>
      <c r="G39" s="1" t="s">
        <v>45</v>
      </c>
      <c r="H39" s="4">
        <f t="shared" si="0"/>
        <v>400</v>
      </c>
      <c r="I39" s="1" t="s">
        <v>365</v>
      </c>
    </row>
    <row r="40" spans="1:9" x14ac:dyDescent="0.2">
      <c r="A40" s="1" t="s">
        <v>97</v>
      </c>
      <c r="B40" s="2">
        <v>0.2</v>
      </c>
      <c r="C40" s="1" t="s">
        <v>352</v>
      </c>
      <c r="D40" s="5">
        <v>43587</v>
      </c>
      <c r="E40" s="3">
        <v>10000</v>
      </c>
      <c r="F40" s="1" t="s">
        <v>5</v>
      </c>
      <c r="G40" s="1" t="s">
        <v>45</v>
      </c>
      <c r="H40" s="4">
        <f t="shared" si="0"/>
        <v>2000</v>
      </c>
      <c r="I40" s="1" t="s">
        <v>365</v>
      </c>
    </row>
    <row r="41" spans="1:9" x14ac:dyDescent="0.2">
      <c r="A41" s="1" t="s">
        <v>98</v>
      </c>
      <c r="B41" s="2">
        <v>0.75</v>
      </c>
      <c r="C41" s="1" t="s">
        <v>357</v>
      </c>
      <c r="D41" s="5">
        <v>43466</v>
      </c>
      <c r="E41" s="3">
        <v>13500</v>
      </c>
      <c r="F41" s="1" t="s">
        <v>4</v>
      </c>
      <c r="G41" s="1" t="s">
        <v>45</v>
      </c>
      <c r="H41" s="4">
        <f t="shared" si="0"/>
        <v>10125</v>
      </c>
      <c r="I41" s="1" t="s">
        <v>365</v>
      </c>
    </row>
    <row r="42" spans="1:9" x14ac:dyDescent="0.2">
      <c r="A42" s="1" t="s">
        <v>99</v>
      </c>
      <c r="B42" s="2">
        <v>0.75</v>
      </c>
      <c r="C42" s="1" t="s">
        <v>357</v>
      </c>
      <c r="D42" s="5">
        <v>43635</v>
      </c>
      <c r="E42" s="3">
        <v>25000</v>
      </c>
      <c r="F42" s="1" t="s">
        <v>46</v>
      </c>
      <c r="G42" s="1" t="s">
        <v>45</v>
      </c>
      <c r="H42" s="4">
        <f t="shared" si="0"/>
        <v>18750</v>
      </c>
      <c r="I42" s="1" t="s">
        <v>365</v>
      </c>
    </row>
    <row r="43" spans="1:9" x14ac:dyDescent="0.2">
      <c r="A43" s="1" t="s">
        <v>100</v>
      </c>
      <c r="B43" s="2">
        <v>0.9</v>
      </c>
      <c r="C43" s="1" t="s">
        <v>359</v>
      </c>
      <c r="D43" s="5">
        <v>43582</v>
      </c>
      <c r="E43" s="3">
        <v>1600</v>
      </c>
      <c r="G43" s="1" t="s">
        <v>45</v>
      </c>
      <c r="H43" s="4">
        <f t="shared" si="0"/>
        <v>1440</v>
      </c>
      <c r="I43" s="1" t="s">
        <v>365</v>
      </c>
    </row>
    <row r="44" spans="1:9" x14ac:dyDescent="0.2">
      <c r="A44" s="1" t="s">
        <v>101</v>
      </c>
      <c r="B44" s="2">
        <v>0.6</v>
      </c>
      <c r="C44" s="1" t="s">
        <v>357</v>
      </c>
      <c r="D44" s="5">
        <v>43615</v>
      </c>
      <c r="E44" s="3">
        <v>70000</v>
      </c>
      <c r="F44" s="1" t="s">
        <v>350</v>
      </c>
      <c r="G44" s="1" t="s">
        <v>45</v>
      </c>
      <c r="H44" s="4">
        <f t="shared" si="0"/>
        <v>42000</v>
      </c>
      <c r="I44" s="1" t="s">
        <v>365</v>
      </c>
    </row>
    <row r="45" spans="1:9" x14ac:dyDescent="0.2">
      <c r="A45" s="1" t="s">
        <v>102</v>
      </c>
      <c r="B45" s="2">
        <v>0.95</v>
      </c>
      <c r="C45" s="1" t="s">
        <v>359</v>
      </c>
      <c r="D45" s="5">
        <v>43495</v>
      </c>
      <c r="E45" s="3">
        <v>1430</v>
      </c>
      <c r="F45" s="1" t="s">
        <v>2</v>
      </c>
      <c r="G45" s="1" t="s">
        <v>45</v>
      </c>
      <c r="H45" s="4">
        <f t="shared" si="0"/>
        <v>1358.5</v>
      </c>
      <c r="I45" s="1" t="s">
        <v>365</v>
      </c>
    </row>
    <row r="46" spans="1:9" x14ac:dyDescent="0.2">
      <c r="A46" s="1" t="s">
        <v>103</v>
      </c>
      <c r="B46" s="2">
        <v>0.5</v>
      </c>
      <c r="C46" s="1" t="s">
        <v>357</v>
      </c>
      <c r="D46" s="5">
        <v>43607</v>
      </c>
      <c r="E46" s="3">
        <v>20000</v>
      </c>
      <c r="F46" s="1" t="s">
        <v>53</v>
      </c>
      <c r="G46" s="1" t="s">
        <v>45</v>
      </c>
      <c r="H46" s="4">
        <f t="shared" si="0"/>
        <v>10000</v>
      </c>
      <c r="I46" s="1" t="s">
        <v>365</v>
      </c>
    </row>
    <row r="47" spans="1:9" x14ac:dyDescent="0.2">
      <c r="A47" s="1" t="s">
        <v>104</v>
      </c>
      <c r="B47" s="2">
        <v>0.8</v>
      </c>
      <c r="C47" s="1" t="s">
        <v>358</v>
      </c>
      <c r="D47" s="5">
        <v>43595</v>
      </c>
      <c r="E47" s="3">
        <v>5000</v>
      </c>
      <c r="F47" s="1" t="s">
        <v>2</v>
      </c>
      <c r="G47" s="1" t="s">
        <v>45</v>
      </c>
      <c r="H47" s="4">
        <f t="shared" si="0"/>
        <v>4000</v>
      </c>
      <c r="I47" s="1" t="s">
        <v>365</v>
      </c>
    </row>
    <row r="48" spans="1:9" x14ac:dyDescent="0.2">
      <c r="A48" s="1" t="s">
        <v>105</v>
      </c>
      <c r="B48" s="2">
        <v>1</v>
      </c>
      <c r="C48" s="1" t="s">
        <v>359</v>
      </c>
      <c r="D48" s="5">
        <v>43528</v>
      </c>
      <c r="E48" s="3">
        <v>5500</v>
      </c>
      <c r="F48" s="1" t="s">
        <v>18</v>
      </c>
      <c r="G48" s="1" t="s">
        <v>8</v>
      </c>
      <c r="H48" s="4">
        <f t="shared" si="0"/>
        <v>5500</v>
      </c>
      <c r="I48" s="1" t="s">
        <v>364</v>
      </c>
    </row>
    <row r="49" spans="1:9" x14ac:dyDescent="0.2">
      <c r="A49" s="1" t="s">
        <v>106</v>
      </c>
      <c r="B49" s="2">
        <v>0.1</v>
      </c>
      <c r="C49" s="1" t="s">
        <v>353</v>
      </c>
      <c r="D49" s="5">
        <v>43670</v>
      </c>
      <c r="E49" s="3">
        <v>8400</v>
      </c>
      <c r="F49" s="1" t="s">
        <v>19</v>
      </c>
      <c r="G49" s="1" t="s">
        <v>8</v>
      </c>
      <c r="H49" s="4">
        <f t="shared" si="0"/>
        <v>840</v>
      </c>
      <c r="I49" s="1" t="s">
        <v>365</v>
      </c>
    </row>
    <row r="50" spans="1:9" x14ac:dyDescent="0.2">
      <c r="A50" s="1" t="s">
        <v>107</v>
      </c>
      <c r="B50" s="2">
        <v>0.5</v>
      </c>
      <c r="C50" s="1" t="s">
        <v>357</v>
      </c>
      <c r="D50" s="5">
        <v>43484</v>
      </c>
      <c r="E50" s="3">
        <v>2100</v>
      </c>
      <c r="F50" s="1" t="s">
        <v>20</v>
      </c>
      <c r="G50" s="1" t="s">
        <v>8</v>
      </c>
      <c r="H50" s="4">
        <f t="shared" si="0"/>
        <v>1050</v>
      </c>
      <c r="I50" s="1" t="s">
        <v>365</v>
      </c>
    </row>
    <row r="51" spans="1:9" x14ac:dyDescent="0.2">
      <c r="A51" s="1" t="s">
        <v>108</v>
      </c>
      <c r="B51" s="2">
        <v>0.3</v>
      </c>
      <c r="C51" s="1" t="s">
        <v>351</v>
      </c>
      <c r="D51" s="5">
        <v>43609</v>
      </c>
      <c r="E51" s="3">
        <v>5260</v>
      </c>
      <c r="F51" s="1" t="s">
        <v>21</v>
      </c>
      <c r="G51" s="1" t="s">
        <v>8</v>
      </c>
      <c r="H51" s="4">
        <f t="shared" si="0"/>
        <v>1578</v>
      </c>
      <c r="I51" s="1" t="s">
        <v>365</v>
      </c>
    </row>
    <row r="52" spans="1:9" x14ac:dyDescent="0.2">
      <c r="A52" s="1" t="s">
        <v>109</v>
      </c>
      <c r="B52" s="2">
        <v>0.3</v>
      </c>
      <c r="C52" s="1" t="s">
        <v>351</v>
      </c>
      <c r="D52" s="5">
        <v>43487</v>
      </c>
      <c r="E52" s="3">
        <v>3645</v>
      </c>
      <c r="F52" s="1" t="s">
        <v>22</v>
      </c>
      <c r="G52" s="1" t="s">
        <v>8</v>
      </c>
      <c r="H52" s="4">
        <f t="shared" si="0"/>
        <v>1093.5</v>
      </c>
      <c r="I52" s="1" t="s">
        <v>365</v>
      </c>
    </row>
    <row r="53" spans="1:9" x14ac:dyDescent="0.2">
      <c r="A53" s="1" t="s">
        <v>110</v>
      </c>
      <c r="B53" s="2">
        <v>0.3</v>
      </c>
      <c r="C53" s="1" t="s">
        <v>351</v>
      </c>
      <c r="D53" s="5">
        <v>43468</v>
      </c>
      <c r="E53" s="3">
        <v>2009</v>
      </c>
      <c r="F53" s="1" t="s">
        <v>2</v>
      </c>
      <c r="G53" s="1" t="s">
        <v>8</v>
      </c>
      <c r="H53" s="4">
        <f t="shared" si="0"/>
        <v>602.69999999999993</v>
      </c>
      <c r="I53" s="1" t="s">
        <v>365</v>
      </c>
    </row>
    <row r="54" spans="1:9" x14ac:dyDescent="0.2">
      <c r="A54" s="1" t="s">
        <v>111</v>
      </c>
      <c r="B54" s="2">
        <v>0.3</v>
      </c>
      <c r="C54" s="1" t="s">
        <v>351</v>
      </c>
      <c r="D54" s="5">
        <v>43500</v>
      </c>
      <c r="E54" s="3">
        <v>2750</v>
      </c>
      <c r="F54" s="1" t="s">
        <v>23</v>
      </c>
      <c r="G54" s="1" t="s">
        <v>8</v>
      </c>
      <c r="H54" s="4">
        <f t="shared" si="0"/>
        <v>825</v>
      </c>
      <c r="I54" s="1" t="s">
        <v>365</v>
      </c>
    </row>
    <row r="55" spans="1:9" x14ac:dyDescent="0.2">
      <c r="A55" s="1" t="s">
        <v>112</v>
      </c>
      <c r="B55" s="2">
        <v>1</v>
      </c>
      <c r="C55" s="1" t="s">
        <v>359</v>
      </c>
      <c r="D55" s="5">
        <v>43518</v>
      </c>
      <c r="E55" s="3">
        <v>21000</v>
      </c>
      <c r="F55" s="1" t="s">
        <v>50</v>
      </c>
      <c r="G55" s="1" t="s">
        <v>8</v>
      </c>
      <c r="H55" s="4">
        <f t="shared" si="0"/>
        <v>21000</v>
      </c>
      <c r="I55" s="1" t="s">
        <v>365</v>
      </c>
    </row>
    <row r="56" spans="1:9" x14ac:dyDescent="0.2">
      <c r="A56" s="1" t="s">
        <v>113</v>
      </c>
      <c r="B56" s="2">
        <v>0.3</v>
      </c>
      <c r="C56" s="1" t="s">
        <v>351</v>
      </c>
      <c r="D56" s="5">
        <v>43517</v>
      </c>
      <c r="E56" s="3">
        <v>2000</v>
      </c>
      <c r="F56" s="1" t="s">
        <v>21</v>
      </c>
      <c r="G56" s="1" t="s">
        <v>8</v>
      </c>
      <c r="H56" s="4">
        <f t="shared" si="0"/>
        <v>600</v>
      </c>
      <c r="I56" s="1" t="s">
        <v>365</v>
      </c>
    </row>
    <row r="57" spans="1:9" x14ac:dyDescent="0.2">
      <c r="A57" s="1" t="s">
        <v>114</v>
      </c>
      <c r="B57" s="2">
        <v>0.1</v>
      </c>
      <c r="C57" s="1" t="s">
        <v>353</v>
      </c>
      <c r="D57" s="5">
        <v>43622</v>
      </c>
      <c r="E57" s="3">
        <v>9258</v>
      </c>
      <c r="F57" s="1" t="s">
        <v>15</v>
      </c>
      <c r="G57" s="1" t="s">
        <v>8</v>
      </c>
      <c r="H57" s="4">
        <f t="shared" si="0"/>
        <v>925.80000000000007</v>
      </c>
      <c r="I57" s="1" t="s">
        <v>365</v>
      </c>
    </row>
    <row r="58" spans="1:9" x14ac:dyDescent="0.2">
      <c r="A58" s="1" t="s">
        <v>115</v>
      </c>
      <c r="B58" s="2">
        <v>1</v>
      </c>
      <c r="C58" s="1" t="s">
        <v>359</v>
      </c>
      <c r="D58" s="5">
        <v>43487</v>
      </c>
      <c r="E58" s="3">
        <v>6372</v>
      </c>
      <c r="F58" s="1" t="s">
        <v>24</v>
      </c>
      <c r="G58" s="1" t="s">
        <v>8</v>
      </c>
      <c r="H58" s="4">
        <f t="shared" si="0"/>
        <v>6372</v>
      </c>
      <c r="I58" s="1" t="s">
        <v>365</v>
      </c>
    </row>
    <row r="59" spans="1:9" x14ac:dyDescent="0.2">
      <c r="A59" s="1" t="s">
        <v>116</v>
      </c>
      <c r="B59" s="2">
        <v>1</v>
      </c>
      <c r="C59" s="1" t="s">
        <v>359</v>
      </c>
      <c r="D59" s="5">
        <v>43481</v>
      </c>
      <c r="E59" s="3">
        <v>1871</v>
      </c>
      <c r="F59" s="1" t="s">
        <v>2</v>
      </c>
      <c r="G59" s="1" t="s">
        <v>8</v>
      </c>
      <c r="H59" s="4">
        <f t="shared" si="0"/>
        <v>1871</v>
      </c>
      <c r="I59" s="1" t="s">
        <v>365</v>
      </c>
    </row>
    <row r="60" spans="1:9" x14ac:dyDescent="0.2">
      <c r="A60" s="1" t="s">
        <v>117</v>
      </c>
      <c r="B60" s="2">
        <v>1</v>
      </c>
      <c r="C60" s="1" t="s">
        <v>359</v>
      </c>
      <c r="D60" s="5">
        <v>43470</v>
      </c>
      <c r="E60" s="3">
        <v>1460</v>
      </c>
      <c r="F60" s="1" t="s">
        <v>54</v>
      </c>
      <c r="G60" s="1" t="s">
        <v>8</v>
      </c>
      <c r="H60" s="4">
        <f t="shared" si="0"/>
        <v>1460</v>
      </c>
      <c r="I60" s="1" t="s">
        <v>365</v>
      </c>
    </row>
    <row r="61" spans="1:9" x14ac:dyDescent="0.2">
      <c r="A61" s="1" t="s">
        <v>118</v>
      </c>
      <c r="B61" s="2">
        <v>0.1</v>
      </c>
      <c r="C61" s="1" t="s">
        <v>353</v>
      </c>
      <c r="D61" s="5">
        <v>43509</v>
      </c>
      <c r="E61" s="3">
        <v>1900</v>
      </c>
      <c r="F61" s="1" t="s">
        <v>25</v>
      </c>
      <c r="G61" s="1" t="s">
        <v>8</v>
      </c>
      <c r="H61" s="4">
        <f t="shared" si="0"/>
        <v>190</v>
      </c>
      <c r="I61" s="1" t="s">
        <v>365</v>
      </c>
    </row>
    <row r="62" spans="1:9" x14ac:dyDescent="0.2">
      <c r="A62" s="1" t="s">
        <v>119</v>
      </c>
      <c r="B62" s="2">
        <v>0.1</v>
      </c>
      <c r="C62" s="1" t="s">
        <v>353</v>
      </c>
      <c r="D62" s="5">
        <v>43500</v>
      </c>
      <c r="E62" s="3">
        <v>6900</v>
      </c>
      <c r="F62" s="1" t="s">
        <v>25</v>
      </c>
      <c r="G62" s="1" t="s">
        <v>8</v>
      </c>
      <c r="H62" s="4">
        <f t="shared" si="0"/>
        <v>690</v>
      </c>
      <c r="I62" s="1" t="s">
        <v>365</v>
      </c>
    </row>
    <row r="63" spans="1:9" x14ac:dyDescent="0.2">
      <c r="A63" s="1" t="s">
        <v>120</v>
      </c>
      <c r="B63" s="2">
        <v>0.3</v>
      </c>
      <c r="C63" s="1" t="s">
        <v>351</v>
      </c>
      <c r="D63" s="5">
        <v>43485</v>
      </c>
      <c r="E63" s="3">
        <v>2200</v>
      </c>
      <c r="F63" s="1" t="s">
        <v>26</v>
      </c>
      <c r="G63" s="1" t="s">
        <v>8</v>
      </c>
      <c r="H63" s="4">
        <f t="shared" si="0"/>
        <v>660</v>
      </c>
      <c r="I63" s="1" t="s">
        <v>365</v>
      </c>
    </row>
    <row r="64" spans="1:9" x14ac:dyDescent="0.2">
      <c r="A64" s="1" t="s">
        <v>121</v>
      </c>
      <c r="B64" s="2">
        <v>0.1</v>
      </c>
      <c r="C64" s="1" t="s">
        <v>353</v>
      </c>
      <c r="D64" s="5">
        <v>43551</v>
      </c>
      <c r="E64" s="3">
        <v>22000</v>
      </c>
      <c r="F64" s="1" t="s">
        <v>27</v>
      </c>
      <c r="G64" s="1" t="s">
        <v>8</v>
      </c>
      <c r="H64" s="4">
        <f t="shared" si="0"/>
        <v>2200</v>
      </c>
      <c r="I64" s="1" t="s">
        <v>364</v>
      </c>
    </row>
    <row r="65" spans="1:9" x14ac:dyDescent="0.2">
      <c r="A65" s="1" t="s">
        <v>122</v>
      </c>
      <c r="B65" s="2">
        <v>0.55000000000000004</v>
      </c>
      <c r="C65" s="1" t="s">
        <v>357</v>
      </c>
      <c r="D65" s="5">
        <v>43493</v>
      </c>
      <c r="E65" s="3">
        <v>13000</v>
      </c>
      <c r="F65" s="1" t="s">
        <v>27</v>
      </c>
      <c r="G65" s="1" t="s">
        <v>8</v>
      </c>
      <c r="H65" s="4">
        <f t="shared" si="0"/>
        <v>7150.0000000000009</v>
      </c>
      <c r="I65" s="1" t="s">
        <v>365</v>
      </c>
    </row>
    <row r="66" spans="1:9" x14ac:dyDescent="0.2">
      <c r="A66" s="1" t="s">
        <v>123</v>
      </c>
      <c r="B66" s="2">
        <v>0.95</v>
      </c>
      <c r="C66" s="1" t="s">
        <v>359</v>
      </c>
      <c r="D66" s="5">
        <v>43480</v>
      </c>
      <c r="E66" s="3">
        <v>110</v>
      </c>
      <c r="F66" s="1" t="s">
        <v>28</v>
      </c>
      <c r="G66" s="1" t="s">
        <v>8</v>
      </c>
      <c r="H66" s="4">
        <f t="shared" ref="H66:H129" si="1">E66*B66</f>
        <v>104.5</v>
      </c>
      <c r="I66" s="1" t="s">
        <v>365</v>
      </c>
    </row>
    <row r="67" spans="1:9" x14ac:dyDescent="0.2">
      <c r="A67" s="1" t="s">
        <v>124</v>
      </c>
      <c r="B67" s="2">
        <v>1</v>
      </c>
      <c r="C67" s="1" t="s">
        <v>359</v>
      </c>
      <c r="D67" s="5">
        <v>43483</v>
      </c>
      <c r="E67" s="3">
        <v>470</v>
      </c>
      <c r="F67" s="1" t="s">
        <v>29</v>
      </c>
      <c r="G67" s="1" t="s">
        <v>8</v>
      </c>
      <c r="H67" s="4">
        <f t="shared" si="1"/>
        <v>470</v>
      </c>
      <c r="I67" s="1" t="s">
        <v>365</v>
      </c>
    </row>
    <row r="68" spans="1:9" x14ac:dyDescent="0.2">
      <c r="A68" s="1" t="s">
        <v>125</v>
      </c>
      <c r="B68" s="2">
        <v>0.1</v>
      </c>
      <c r="C68" s="1" t="s">
        <v>353</v>
      </c>
      <c r="D68" s="5">
        <v>43734</v>
      </c>
      <c r="E68" s="3">
        <v>6600</v>
      </c>
      <c r="F68" s="1" t="s">
        <v>30</v>
      </c>
      <c r="G68" s="1" t="s">
        <v>8</v>
      </c>
      <c r="H68" s="4">
        <f t="shared" si="1"/>
        <v>660</v>
      </c>
      <c r="I68" s="1" t="s">
        <v>365</v>
      </c>
    </row>
    <row r="69" spans="1:9" x14ac:dyDescent="0.2">
      <c r="A69" s="1" t="s">
        <v>126</v>
      </c>
      <c r="B69" s="2">
        <v>0.95</v>
      </c>
      <c r="C69" s="1" t="s">
        <v>359</v>
      </c>
      <c r="D69" s="5">
        <v>43523</v>
      </c>
      <c r="E69" s="3">
        <v>14000</v>
      </c>
      <c r="F69" s="1" t="s">
        <v>31</v>
      </c>
      <c r="G69" s="1" t="s">
        <v>8</v>
      </c>
      <c r="H69" s="4">
        <f t="shared" si="1"/>
        <v>13300</v>
      </c>
      <c r="I69" s="1" t="s">
        <v>365</v>
      </c>
    </row>
    <row r="70" spans="1:9" x14ac:dyDescent="0.2">
      <c r="A70" s="1" t="s">
        <v>127</v>
      </c>
      <c r="B70" s="2">
        <v>0.3</v>
      </c>
      <c r="C70" s="1" t="s">
        <v>351</v>
      </c>
      <c r="D70" s="5">
        <v>43585</v>
      </c>
      <c r="E70" s="3">
        <v>2900</v>
      </c>
      <c r="F70" s="1" t="s">
        <v>2</v>
      </c>
      <c r="G70" s="1" t="s">
        <v>8</v>
      </c>
      <c r="H70" s="4">
        <f t="shared" si="1"/>
        <v>870</v>
      </c>
      <c r="I70" s="1" t="s">
        <v>365</v>
      </c>
    </row>
    <row r="71" spans="1:9" x14ac:dyDescent="0.2">
      <c r="A71" s="1" t="s">
        <v>128</v>
      </c>
      <c r="B71" s="2">
        <v>1</v>
      </c>
      <c r="C71" s="1" t="s">
        <v>359</v>
      </c>
      <c r="D71" s="5">
        <v>43522</v>
      </c>
      <c r="E71" s="3">
        <v>2400</v>
      </c>
      <c r="F71" s="1" t="s">
        <v>2</v>
      </c>
      <c r="G71" s="1" t="s">
        <v>8</v>
      </c>
      <c r="H71" s="4">
        <f t="shared" si="1"/>
        <v>2400</v>
      </c>
      <c r="I71" s="1" t="s">
        <v>365</v>
      </c>
    </row>
    <row r="72" spans="1:9" x14ac:dyDescent="0.2">
      <c r="A72" s="1" t="s">
        <v>129</v>
      </c>
      <c r="B72" s="2">
        <v>0.9</v>
      </c>
      <c r="C72" s="1" t="s">
        <v>359</v>
      </c>
      <c r="D72" s="5">
        <v>43522</v>
      </c>
      <c r="E72" s="3">
        <v>4000</v>
      </c>
      <c r="F72" s="1" t="s">
        <v>3</v>
      </c>
      <c r="G72" s="1" t="s">
        <v>8</v>
      </c>
      <c r="H72" s="4">
        <f t="shared" si="1"/>
        <v>3600</v>
      </c>
      <c r="I72" s="1" t="s">
        <v>365</v>
      </c>
    </row>
    <row r="73" spans="1:9" x14ac:dyDescent="0.2">
      <c r="A73" s="1" t="s">
        <v>130</v>
      </c>
      <c r="B73" s="2">
        <v>0.9</v>
      </c>
      <c r="C73" s="1" t="s">
        <v>359</v>
      </c>
      <c r="D73" s="5">
        <v>43556</v>
      </c>
      <c r="E73" s="3">
        <v>34000</v>
      </c>
      <c r="F73" s="1" t="s">
        <v>4</v>
      </c>
      <c r="G73" s="1" t="s">
        <v>8</v>
      </c>
      <c r="H73" s="4">
        <f t="shared" si="1"/>
        <v>30600</v>
      </c>
      <c r="I73" s="1" t="s">
        <v>365</v>
      </c>
    </row>
    <row r="74" spans="1:9" x14ac:dyDescent="0.2">
      <c r="A74" s="1" t="s">
        <v>131</v>
      </c>
      <c r="B74" s="2">
        <v>1</v>
      </c>
      <c r="C74" s="1" t="s">
        <v>359</v>
      </c>
      <c r="D74" s="5">
        <v>43515</v>
      </c>
      <c r="E74" s="3">
        <v>9100</v>
      </c>
      <c r="F74" s="1" t="s">
        <v>2</v>
      </c>
      <c r="G74" s="1" t="s">
        <v>8</v>
      </c>
      <c r="H74" s="4">
        <f t="shared" si="1"/>
        <v>9100</v>
      </c>
      <c r="I74" s="1" t="s">
        <v>365</v>
      </c>
    </row>
    <row r="75" spans="1:9" x14ac:dyDescent="0.2">
      <c r="A75" s="1" t="s">
        <v>132</v>
      </c>
      <c r="B75" s="2">
        <v>1</v>
      </c>
      <c r="C75" s="1" t="s">
        <v>359</v>
      </c>
      <c r="D75" s="5">
        <v>43473</v>
      </c>
      <c r="E75" s="3">
        <v>10000</v>
      </c>
      <c r="F75" s="1" t="s">
        <v>5</v>
      </c>
      <c r="G75" s="1" t="s">
        <v>8</v>
      </c>
      <c r="H75" s="4">
        <f t="shared" si="1"/>
        <v>10000</v>
      </c>
      <c r="I75" s="1" t="s">
        <v>365</v>
      </c>
    </row>
    <row r="76" spans="1:9" x14ac:dyDescent="0.2">
      <c r="A76" s="1" t="s">
        <v>133</v>
      </c>
      <c r="B76" s="2">
        <v>0.55000000000000004</v>
      </c>
      <c r="C76" s="1" t="s">
        <v>357</v>
      </c>
      <c r="D76" s="5">
        <v>43517</v>
      </c>
      <c r="E76" s="3">
        <v>10000</v>
      </c>
      <c r="F76" s="1" t="s">
        <v>5</v>
      </c>
      <c r="G76" s="1" t="s">
        <v>8</v>
      </c>
      <c r="H76" s="4">
        <f t="shared" si="1"/>
        <v>5500</v>
      </c>
      <c r="I76" s="1" t="s">
        <v>365</v>
      </c>
    </row>
    <row r="77" spans="1:9" x14ac:dyDescent="0.2">
      <c r="A77" s="1" t="s">
        <v>134</v>
      </c>
      <c r="B77" s="2">
        <v>1</v>
      </c>
      <c r="C77" s="1" t="s">
        <v>359</v>
      </c>
      <c r="D77" s="5">
        <v>43496</v>
      </c>
      <c r="E77" s="3">
        <v>180000</v>
      </c>
      <c r="F77" s="1" t="s">
        <v>4</v>
      </c>
      <c r="G77" s="1" t="s">
        <v>8</v>
      </c>
      <c r="H77" s="4">
        <f t="shared" si="1"/>
        <v>180000</v>
      </c>
      <c r="I77" s="1" t="s">
        <v>356</v>
      </c>
    </row>
    <row r="78" spans="1:9" x14ac:dyDescent="0.2">
      <c r="A78" s="1" t="s">
        <v>135</v>
      </c>
      <c r="B78" s="2">
        <v>0.85</v>
      </c>
      <c r="C78" s="1" t="s">
        <v>358</v>
      </c>
      <c r="D78" s="5">
        <v>43563</v>
      </c>
      <c r="E78" s="3">
        <v>45000</v>
      </c>
      <c r="F78" s="1" t="s">
        <v>6</v>
      </c>
      <c r="G78" s="1" t="s">
        <v>8</v>
      </c>
      <c r="H78" s="4">
        <f t="shared" si="1"/>
        <v>38250</v>
      </c>
      <c r="I78" s="1" t="s">
        <v>365</v>
      </c>
    </row>
    <row r="79" spans="1:9" x14ac:dyDescent="0.2">
      <c r="A79" s="1" t="s">
        <v>136</v>
      </c>
      <c r="B79" s="2">
        <v>0.85</v>
      </c>
      <c r="C79" s="1" t="s">
        <v>358</v>
      </c>
      <c r="D79" s="5">
        <v>43584</v>
      </c>
      <c r="E79" s="3">
        <v>9000</v>
      </c>
      <c r="F79" s="1" t="s">
        <v>7</v>
      </c>
      <c r="G79" s="1" t="s">
        <v>8</v>
      </c>
      <c r="H79" s="4">
        <f t="shared" si="1"/>
        <v>7650</v>
      </c>
      <c r="I79" s="1" t="s">
        <v>365</v>
      </c>
    </row>
    <row r="80" spans="1:9" x14ac:dyDescent="0.2">
      <c r="A80" s="1" t="s">
        <v>137</v>
      </c>
      <c r="B80" s="2">
        <v>0.85</v>
      </c>
      <c r="C80" s="1" t="s">
        <v>358</v>
      </c>
      <c r="D80" s="5">
        <v>43534</v>
      </c>
      <c r="E80" s="3">
        <v>3300</v>
      </c>
      <c r="F80" s="1" t="s">
        <v>5</v>
      </c>
      <c r="G80" s="1" t="s">
        <v>8</v>
      </c>
      <c r="H80" s="4">
        <f t="shared" si="1"/>
        <v>2805</v>
      </c>
      <c r="I80" s="1" t="s">
        <v>364</v>
      </c>
    </row>
    <row r="81" spans="1:9" x14ac:dyDescent="0.2">
      <c r="A81" s="1" t="s">
        <v>138</v>
      </c>
      <c r="B81" s="2">
        <v>1</v>
      </c>
      <c r="C81" s="1" t="s">
        <v>359</v>
      </c>
      <c r="D81" s="5">
        <v>43514</v>
      </c>
      <c r="E81" s="3">
        <v>2000</v>
      </c>
      <c r="F81" s="1" t="s">
        <v>9</v>
      </c>
      <c r="G81" s="1" t="s">
        <v>8</v>
      </c>
      <c r="H81" s="4">
        <f t="shared" si="1"/>
        <v>2000</v>
      </c>
      <c r="I81" s="1" t="s">
        <v>365</v>
      </c>
    </row>
    <row r="82" spans="1:9" x14ac:dyDescent="0.2">
      <c r="A82" s="1" t="s">
        <v>139</v>
      </c>
      <c r="B82" s="2">
        <v>0.1</v>
      </c>
      <c r="C82" s="1" t="s">
        <v>353</v>
      </c>
      <c r="D82" s="5">
        <v>43748</v>
      </c>
      <c r="E82" s="3">
        <v>160000</v>
      </c>
      <c r="F82" s="1" t="s">
        <v>54</v>
      </c>
      <c r="G82" s="1" t="s">
        <v>8</v>
      </c>
      <c r="H82" s="4">
        <f t="shared" si="1"/>
        <v>16000</v>
      </c>
      <c r="I82" s="1" t="s">
        <v>364</v>
      </c>
    </row>
    <row r="83" spans="1:9" x14ac:dyDescent="0.2">
      <c r="A83" s="1" t="s">
        <v>140</v>
      </c>
      <c r="B83" s="2">
        <v>0.3</v>
      </c>
      <c r="C83" s="1" t="s">
        <v>351</v>
      </c>
      <c r="D83" s="5">
        <v>43567</v>
      </c>
      <c r="E83" s="3">
        <v>25000</v>
      </c>
      <c r="F83" s="1" t="s">
        <v>2</v>
      </c>
      <c r="G83" s="1" t="s">
        <v>8</v>
      </c>
      <c r="H83" s="4">
        <f t="shared" si="1"/>
        <v>7500</v>
      </c>
      <c r="I83" s="1" t="s">
        <v>365</v>
      </c>
    </row>
    <row r="84" spans="1:9" x14ac:dyDescent="0.2">
      <c r="A84" s="1" t="s">
        <v>141</v>
      </c>
      <c r="B84" s="2">
        <v>0.25</v>
      </c>
      <c r="C84" s="1" t="s">
        <v>352</v>
      </c>
      <c r="D84" s="5">
        <v>43493</v>
      </c>
      <c r="E84" s="3">
        <v>6000</v>
      </c>
      <c r="F84" s="1" t="s">
        <v>2</v>
      </c>
      <c r="G84" s="1" t="s">
        <v>8</v>
      </c>
      <c r="H84" s="4">
        <f t="shared" si="1"/>
        <v>1500</v>
      </c>
      <c r="I84" s="1" t="s">
        <v>365</v>
      </c>
    </row>
    <row r="85" spans="1:9" x14ac:dyDescent="0.2">
      <c r="A85" s="1" t="s">
        <v>142</v>
      </c>
      <c r="B85" s="2">
        <v>0.3</v>
      </c>
      <c r="C85" s="1" t="s">
        <v>351</v>
      </c>
      <c r="D85" s="5">
        <v>43607</v>
      </c>
      <c r="E85" s="3">
        <v>2500</v>
      </c>
      <c r="F85" s="1" t="s">
        <v>2</v>
      </c>
      <c r="G85" s="1" t="s">
        <v>8</v>
      </c>
      <c r="H85" s="4">
        <f t="shared" si="1"/>
        <v>750</v>
      </c>
      <c r="I85" s="1" t="s">
        <v>365</v>
      </c>
    </row>
    <row r="86" spans="1:9" x14ac:dyDescent="0.2">
      <c r="A86" s="1" t="s">
        <v>143</v>
      </c>
      <c r="B86" s="2">
        <v>0.9</v>
      </c>
      <c r="C86" s="1" t="s">
        <v>359</v>
      </c>
      <c r="D86" s="5">
        <v>43608</v>
      </c>
      <c r="E86" s="3">
        <v>10000</v>
      </c>
      <c r="F86" s="1" t="s">
        <v>350</v>
      </c>
      <c r="G86" s="1" t="s">
        <v>8</v>
      </c>
      <c r="H86" s="4">
        <f t="shared" si="1"/>
        <v>9000</v>
      </c>
      <c r="I86" s="1" t="s">
        <v>365</v>
      </c>
    </row>
    <row r="87" spans="1:9" x14ac:dyDescent="0.2">
      <c r="A87" s="1" t="s">
        <v>144</v>
      </c>
      <c r="B87" s="2">
        <v>0.9</v>
      </c>
      <c r="C87" s="1" t="s">
        <v>359</v>
      </c>
      <c r="D87" s="5">
        <v>43546</v>
      </c>
      <c r="E87" s="3">
        <v>6250</v>
      </c>
      <c r="F87" s="1" t="s">
        <v>2</v>
      </c>
      <c r="G87" s="1" t="s">
        <v>8</v>
      </c>
      <c r="H87" s="4">
        <f t="shared" si="1"/>
        <v>5625</v>
      </c>
      <c r="I87" s="1" t="s">
        <v>364</v>
      </c>
    </row>
    <row r="88" spans="1:9" x14ac:dyDescent="0.2">
      <c r="A88" s="1" t="s">
        <v>145</v>
      </c>
      <c r="B88" s="2">
        <v>0.9</v>
      </c>
      <c r="C88" s="1" t="s">
        <v>359</v>
      </c>
      <c r="D88" s="5">
        <v>43472</v>
      </c>
      <c r="E88" s="3">
        <v>60000</v>
      </c>
      <c r="F88" s="1" t="s">
        <v>39</v>
      </c>
      <c r="G88" s="1" t="s">
        <v>8</v>
      </c>
      <c r="H88" s="4">
        <f t="shared" si="1"/>
        <v>54000</v>
      </c>
      <c r="I88" s="1" t="s">
        <v>356</v>
      </c>
    </row>
    <row r="89" spans="1:9" x14ac:dyDescent="0.2">
      <c r="A89" s="1" t="s">
        <v>146</v>
      </c>
      <c r="B89" s="2">
        <v>0.9</v>
      </c>
      <c r="C89" s="1" t="s">
        <v>359</v>
      </c>
      <c r="D89" s="5">
        <v>43567</v>
      </c>
      <c r="E89" s="3">
        <v>50000</v>
      </c>
      <c r="F89" s="1" t="s">
        <v>23</v>
      </c>
      <c r="G89" s="1" t="s">
        <v>8</v>
      </c>
      <c r="H89" s="4">
        <f t="shared" si="1"/>
        <v>45000</v>
      </c>
      <c r="I89" s="1" t="s">
        <v>365</v>
      </c>
    </row>
    <row r="90" spans="1:9" x14ac:dyDescent="0.2">
      <c r="A90" s="1" t="s">
        <v>147</v>
      </c>
      <c r="B90" s="2">
        <v>0.3</v>
      </c>
      <c r="C90" s="1" t="s">
        <v>351</v>
      </c>
      <c r="D90" s="5">
        <v>43592</v>
      </c>
      <c r="E90" s="3">
        <v>6800</v>
      </c>
      <c r="F90" s="1" t="s">
        <v>2</v>
      </c>
      <c r="G90" s="1" t="s">
        <v>8</v>
      </c>
      <c r="H90" s="4">
        <f t="shared" si="1"/>
        <v>2040</v>
      </c>
      <c r="I90" s="1" t="s">
        <v>365</v>
      </c>
    </row>
    <row r="91" spans="1:9" x14ac:dyDescent="0.2">
      <c r="A91" s="1" t="s">
        <v>148</v>
      </c>
      <c r="B91" s="2">
        <v>0.95</v>
      </c>
      <c r="C91" s="1" t="s">
        <v>359</v>
      </c>
      <c r="D91" s="5">
        <v>43472</v>
      </c>
      <c r="E91" s="3">
        <v>1264</v>
      </c>
      <c r="F91" s="1" t="s">
        <v>38</v>
      </c>
      <c r="G91" s="1" t="s">
        <v>8</v>
      </c>
      <c r="H91" s="4">
        <f t="shared" si="1"/>
        <v>1200.8</v>
      </c>
      <c r="I91" s="1" t="s">
        <v>365</v>
      </c>
    </row>
    <row r="92" spans="1:9" x14ac:dyDescent="0.2">
      <c r="A92" s="1" t="s">
        <v>149</v>
      </c>
      <c r="B92" s="2">
        <v>0.95</v>
      </c>
      <c r="C92" s="1" t="s">
        <v>359</v>
      </c>
      <c r="D92" s="5">
        <v>43629</v>
      </c>
      <c r="E92" s="3">
        <v>1575</v>
      </c>
      <c r="F92" s="1" t="s">
        <v>38</v>
      </c>
      <c r="G92" s="1" t="s">
        <v>8</v>
      </c>
      <c r="H92" s="4">
        <f t="shared" si="1"/>
        <v>1496.25</v>
      </c>
      <c r="I92" s="1" t="s">
        <v>365</v>
      </c>
    </row>
    <row r="93" spans="1:9" x14ac:dyDescent="0.2">
      <c r="A93" s="1" t="s">
        <v>150</v>
      </c>
      <c r="B93" s="2">
        <v>0.3</v>
      </c>
      <c r="C93" s="1" t="s">
        <v>351</v>
      </c>
      <c r="D93" s="5">
        <v>43712</v>
      </c>
      <c r="E93" s="3">
        <v>2100</v>
      </c>
      <c r="F93" s="1" t="s">
        <v>2</v>
      </c>
      <c r="G93" s="1" t="s">
        <v>8</v>
      </c>
      <c r="H93" s="4">
        <f t="shared" si="1"/>
        <v>630</v>
      </c>
      <c r="I93" s="1" t="s">
        <v>365</v>
      </c>
    </row>
    <row r="94" spans="1:9" x14ac:dyDescent="0.2">
      <c r="A94" s="1" t="s">
        <v>151</v>
      </c>
      <c r="B94" s="2">
        <v>0.4</v>
      </c>
      <c r="C94" s="1" t="s">
        <v>351</v>
      </c>
      <c r="D94" s="5">
        <v>43559</v>
      </c>
      <c r="E94" s="3">
        <v>3854.6999999999994</v>
      </c>
      <c r="F94" s="1" t="s">
        <v>2</v>
      </c>
      <c r="G94" s="1" t="s">
        <v>8</v>
      </c>
      <c r="H94" s="4">
        <f t="shared" si="1"/>
        <v>1541.8799999999999</v>
      </c>
      <c r="I94" s="1" t="s">
        <v>365</v>
      </c>
    </row>
    <row r="95" spans="1:9" x14ac:dyDescent="0.2">
      <c r="A95" s="1" t="s">
        <v>152</v>
      </c>
      <c r="B95" s="2">
        <v>0.1</v>
      </c>
      <c r="C95" s="1" t="s">
        <v>353</v>
      </c>
      <c r="D95" s="5">
        <v>43614</v>
      </c>
      <c r="E95" s="3">
        <v>1200</v>
      </c>
      <c r="F95" s="1" t="s">
        <v>2</v>
      </c>
      <c r="G95" s="1" t="s">
        <v>8</v>
      </c>
      <c r="H95" s="4">
        <f t="shared" si="1"/>
        <v>120</v>
      </c>
      <c r="I95" s="1" t="s">
        <v>365</v>
      </c>
    </row>
    <row r="96" spans="1:9" x14ac:dyDescent="0.2">
      <c r="A96" s="1" t="s">
        <v>153</v>
      </c>
      <c r="B96" s="2">
        <v>0.2</v>
      </c>
      <c r="C96" s="1" t="s">
        <v>352</v>
      </c>
      <c r="D96" s="5">
        <v>43705</v>
      </c>
      <c r="E96" s="3">
        <v>6720</v>
      </c>
      <c r="F96" s="1" t="s">
        <v>2</v>
      </c>
      <c r="G96" s="1" t="s">
        <v>8</v>
      </c>
      <c r="H96" s="4">
        <f t="shared" si="1"/>
        <v>1344</v>
      </c>
      <c r="I96" s="1" t="s">
        <v>364</v>
      </c>
    </row>
    <row r="97" spans="1:9" x14ac:dyDescent="0.2">
      <c r="A97" s="1" t="s">
        <v>154</v>
      </c>
      <c r="B97" s="2">
        <v>0.2</v>
      </c>
      <c r="C97" s="1" t="s">
        <v>352</v>
      </c>
      <c r="D97" s="5">
        <v>43658</v>
      </c>
      <c r="E97" s="3">
        <v>1500</v>
      </c>
      <c r="F97" s="1" t="s">
        <v>23</v>
      </c>
      <c r="G97" s="1" t="s">
        <v>8</v>
      </c>
      <c r="H97" s="4">
        <f t="shared" si="1"/>
        <v>300</v>
      </c>
      <c r="I97" s="1" t="s">
        <v>365</v>
      </c>
    </row>
    <row r="98" spans="1:9" x14ac:dyDescent="0.2">
      <c r="A98" s="1" t="s">
        <v>155</v>
      </c>
      <c r="B98" s="2">
        <v>0.1</v>
      </c>
      <c r="C98" s="1" t="s">
        <v>353</v>
      </c>
      <c r="D98" s="5">
        <v>43687</v>
      </c>
      <c r="E98" s="3">
        <v>600</v>
      </c>
      <c r="F98" s="1" t="s">
        <v>2</v>
      </c>
      <c r="G98" s="1" t="s">
        <v>8</v>
      </c>
      <c r="H98" s="4">
        <f t="shared" si="1"/>
        <v>60</v>
      </c>
      <c r="I98" s="1" t="s">
        <v>364</v>
      </c>
    </row>
    <row r="99" spans="1:9" x14ac:dyDescent="0.2">
      <c r="A99" s="1" t="s">
        <v>156</v>
      </c>
      <c r="B99" s="2">
        <v>1</v>
      </c>
      <c r="C99" s="1" t="s">
        <v>359</v>
      </c>
      <c r="D99" s="5">
        <v>43625</v>
      </c>
      <c r="E99" s="3">
        <v>0</v>
      </c>
      <c r="F99" s="1" t="s">
        <v>23</v>
      </c>
      <c r="G99" s="1" t="s">
        <v>8</v>
      </c>
      <c r="H99" s="4">
        <f t="shared" si="1"/>
        <v>0</v>
      </c>
      <c r="I99" s="1" t="s">
        <v>365</v>
      </c>
    </row>
    <row r="100" spans="1:9" x14ac:dyDescent="0.2">
      <c r="A100" s="1" t="s">
        <v>157</v>
      </c>
      <c r="B100" s="2">
        <v>0.1</v>
      </c>
      <c r="C100" s="1" t="s">
        <v>353</v>
      </c>
      <c r="D100" s="5">
        <v>43704</v>
      </c>
      <c r="E100" s="3">
        <v>2500</v>
      </c>
      <c r="F100" s="1" t="s">
        <v>2</v>
      </c>
      <c r="G100" s="1" t="s">
        <v>8</v>
      </c>
      <c r="H100" s="4">
        <f t="shared" si="1"/>
        <v>250</v>
      </c>
      <c r="I100" s="1" t="s">
        <v>364</v>
      </c>
    </row>
    <row r="101" spans="1:9" x14ac:dyDescent="0.2">
      <c r="A101" s="1" t="s">
        <v>158</v>
      </c>
      <c r="B101" s="2">
        <v>0.1</v>
      </c>
      <c r="C101" s="1" t="s">
        <v>353</v>
      </c>
      <c r="D101" s="5">
        <v>43579</v>
      </c>
      <c r="E101" s="3">
        <v>800</v>
      </c>
      <c r="F101" s="1" t="s">
        <v>35</v>
      </c>
      <c r="G101" s="1" t="s">
        <v>8</v>
      </c>
      <c r="H101" s="4">
        <f t="shared" si="1"/>
        <v>80</v>
      </c>
      <c r="I101" s="1" t="s">
        <v>365</v>
      </c>
    </row>
    <row r="102" spans="1:9" x14ac:dyDescent="0.2">
      <c r="A102" s="1" t="s">
        <v>159</v>
      </c>
      <c r="B102" s="2">
        <v>0.1</v>
      </c>
      <c r="C102" s="1" t="s">
        <v>353</v>
      </c>
      <c r="D102" s="5">
        <v>43715</v>
      </c>
      <c r="E102" s="3">
        <v>2000</v>
      </c>
      <c r="F102" s="1" t="s">
        <v>36</v>
      </c>
      <c r="G102" s="1" t="s">
        <v>8</v>
      </c>
      <c r="H102" s="4">
        <f t="shared" si="1"/>
        <v>200</v>
      </c>
      <c r="I102" s="1" t="s">
        <v>365</v>
      </c>
    </row>
    <row r="103" spans="1:9" x14ac:dyDescent="0.2">
      <c r="A103" s="1" t="s">
        <v>160</v>
      </c>
      <c r="B103" s="2">
        <v>0.1</v>
      </c>
      <c r="C103" s="1" t="s">
        <v>353</v>
      </c>
      <c r="D103" s="5">
        <v>43564</v>
      </c>
      <c r="E103" s="3">
        <v>2000</v>
      </c>
      <c r="F103" s="1" t="s">
        <v>2</v>
      </c>
      <c r="G103" s="1" t="s">
        <v>8</v>
      </c>
      <c r="H103" s="4">
        <f t="shared" si="1"/>
        <v>200</v>
      </c>
      <c r="I103" s="1" t="s">
        <v>365</v>
      </c>
    </row>
    <row r="104" spans="1:9" x14ac:dyDescent="0.2">
      <c r="A104" s="1" t="s">
        <v>161</v>
      </c>
      <c r="B104" s="2">
        <v>0.3</v>
      </c>
      <c r="C104" s="1" t="s">
        <v>351</v>
      </c>
      <c r="D104" s="5">
        <v>43557</v>
      </c>
      <c r="E104" s="3">
        <v>4000</v>
      </c>
      <c r="F104" s="1" t="s">
        <v>2</v>
      </c>
      <c r="G104" s="1" t="s">
        <v>8</v>
      </c>
      <c r="H104" s="4">
        <f t="shared" si="1"/>
        <v>1200</v>
      </c>
      <c r="I104" s="1" t="s">
        <v>365</v>
      </c>
    </row>
    <row r="105" spans="1:9" x14ac:dyDescent="0.2">
      <c r="A105" s="1" t="s">
        <v>162</v>
      </c>
      <c r="B105" s="2">
        <v>0.1</v>
      </c>
      <c r="C105" s="1" t="s">
        <v>353</v>
      </c>
      <c r="D105" s="5">
        <v>43658</v>
      </c>
      <c r="E105" s="3">
        <v>240</v>
      </c>
      <c r="F105" s="1" t="s">
        <v>5</v>
      </c>
      <c r="G105" s="1" t="s">
        <v>8</v>
      </c>
      <c r="H105" s="4">
        <f t="shared" si="1"/>
        <v>24</v>
      </c>
      <c r="I105" s="1" t="s">
        <v>365</v>
      </c>
    </row>
    <row r="106" spans="1:9" x14ac:dyDescent="0.2">
      <c r="A106" s="1" t="s">
        <v>163</v>
      </c>
      <c r="B106" s="2">
        <v>1</v>
      </c>
      <c r="C106" s="1" t="s">
        <v>359</v>
      </c>
      <c r="D106" s="5">
        <v>43587</v>
      </c>
      <c r="E106" s="3">
        <v>0</v>
      </c>
      <c r="F106" s="1" t="s">
        <v>23</v>
      </c>
      <c r="G106" s="1" t="s">
        <v>8</v>
      </c>
      <c r="H106" s="4">
        <f t="shared" si="1"/>
        <v>0</v>
      </c>
      <c r="I106" s="1" t="s">
        <v>365</v>
      </c>
    </row>
    <row r="107" spans="1:9" x14ac:dyDescent="0.2">
      <c r="A107" s="1" t="s">
        <v>164</v>
      </c>
      <c r="B107" s="2">
        <v>0.2</v>
      </c>
      <c r="C107" s="1" t="s">
        <v>352</v>
      </c>
      <c r="D107" s="5">
        <v>43728</v>
      </c>
      <c r="E107" s="3">
        <v>6000</v>
      </c>
      <c r="F107" s="1" t="s">
        <v>35</v>
      </c>
      <c r="G107" s="1" t="s">
        <v>8</v>
      </c>
      <c r="H107" s="4">
        <f t="shared" si="1"/>
        <v>1200</v>
      </c>
      <c r="I107" s="1" t="s">
        <v>365</v>
      </c>
    </row>
    <row r="108" spans="1:9" x14ac:dyDescent="0.2">
      <c r="A108" s="1" t="s">
        <v>165</v>
      </c>
      <c r="B108" s="2">
        <v>0.2</v>
      </c>
      <c r="C108" s="1" t="s">
        <v>352</v>
      </c>
      <c r="D108" s="5">
        <v>43627</v>
      </c>
      <c r="E108" s="3">
        <v>400</v>
      </c>
      <c r="F108" s="1" t="s">
        <v>2</v>
      </c>
      <c r="G108" s="1" t="s">
        <v>8</v>
      </c>
      <c r="H108" s="4">
        <f t="shared" si="1"/>
        <v>80</v>
      </c>
      <c r="I108" s="1" t="s">
        <v>365</v>
      </c>
    </row>
    <row r="109" spans="1:9" x14ac:dyDescent="0.2">
      <c r="A109" s="1" t="s">
        <v>166</v>
      </c>
      <c r="B109" s="2">
        <v>0.2</v>
      </c>
      <c r="C109" s="1" t="s">
        <v>352</v>
      </c>
      <c r="D109" s="5">
        <v>43618</v>
      </c>
      <c r="E109" s="3">
        <v>80</v>
      </c>
      <c r="F109" s="1" t="s">
        <v>35</v>
      </c>
      <c r="G109" s="1" t="s">
        <v>8</v>
      </c>
      <c r="H109" s="4">
        <f t="shared" si="1"/>
        <v>16</v>
      </c>
      <c r="I109" s="1" t="s">
        <v>365</v>
      </c>
    </row>
    <row r="110" spans="1:9" x14ac:dyDescent="0.2">
      <c r="A110" s="1" t="s">
        <v>167</v>
      </c>
      <c r="B110" s="2">
        <v>0.3</v>
      </c>
      <c r="C110" s="1" t="s">
        <v>351</v>
      </c>
      <c r="D110" s="5">
        <v>43467</v>
      </c>
      <c r="E110" s="3">
        <v>600</v>
      </c>
      <c r="F110" s="1" t="s">
        <v>5</v>
      </c>
      <c r="G110" s="1" t="s">
        <v>8</v>
      </c>
      <c r="H110" s="4">
        <f t="shared" si="1"/>
        <v>180</v>
      </c>
      <c r="I110" s="1" t="s">
        <v>365</v>
      </c>
    </row>
    <row r="111" spans="1:9" x14ac:dyDescent="0.2">
      <c r="A111" s="1" t="s">
        <v>168</v>
      </c>
      <c r="B111" s="2">
        <v>0.2</v>
      </c>
      <c r="C111" s="1" t="s">
        <v>352</v>
      </c>
      <c r="D111" s="5">
        <v>43623</v>
      </c>
      <c r="E111" s="3">
        <v>2000</v>
      </c>
      <c r="F111" s="1" t="s">
        <v>36</v>
      </c>
      <c r="G111" s="1" t="s">
        <v>8</v>
      </c>
      <c r="H111" s="4">
        <f t="shared" si="1"/>
        <v>400</v>
      </c>
      <c r="I111" s="1" t="s">
        <v>365</v>
      </c>
    </row>
    <row r="112" spans="1:9" x14ac:dyDescent="0.2">
      <c r="A112" s="1" t="s">
        <v>169</v>
      </c>
      <c r="B112" s="2">
        <v>0.1</v>
      </c>
      <c r="C112" s="1" t="s">
        <v>353</v>
      </c>
      <c r="D112" s="5">
        <v>43594</v>
      </c>
      <c r="E112" s="3">
        <v>1000</v>
      </c>
      <c r="F112" s="1" t="s">
        <v>23</v>
      </c>
      <c r="G112" s="1" t="s">
        <v>8</v>
      </c>
      <c r="H112" s="4">
        <f t="shared" si="1"/>
        <v>100</v>
      </c>
      <c r="I112" s="1" t="s">
        <v>365</v>
      </c>
    </row>
    <row r="113" spans="1:9" x14ac:dyDescent="0.2">
      <c r="A113" s="1" t="s">
        <v>170</v>
      </c>
      <c r="B113" s="2">
        <v>1</v>
      </c>
      <c r="C113" s="1" t="s">
        <v>359</v>
      </c>
      <c r="D113" s="5">
        <v>43504</v>
      </c>
      <c r="E113" s="3">
        <v>1800</v>
      </c>
      <c r="F113" s="1" t="s">
        <v>2</v>
      </c>
      <c r="G113" s="1" t="s">
        <v>8</v>
      </c>
      <c r="H113" s="4">
        <f t="shared" si="1"/>
        <v>1800</v>
      </c>
      <c r="I113" s="1" t="s">
        <v>365</v>
      </c>
    </row>
    <row r="114" spans="1:9" x14ac:dyDescent="0.2">
      <c r="A114" s="1" t="s">
        <v>171</v>
      </c>
      <c r="B114" s="2">
        <v>0.2</v>
      </c>
      <c r="C114" s="1" t="s">
        <v>352</v>
      </c>
      <c r="D114" s="5">
        <v>43610</v>
      </c>
      <c r="E114" s="3">
        <v>5000</v>
      </c>
      <c r="F114" s="1" t="s">
        <v>35</v>
      </c>
      <c r="G114" s="1" t="s">
        <v>8</v>
      </c>
      <c r="H114" s="4">
        <f t="shared" si="1"/>
        <v>1000</v>
      </c>
      <c r="I114" s="1" t="s">
        <v>365</v>
      </c>
    </row>
    <row r="115" spans="1:9" x14ac:dyDescent="0.2">
      <c r="A115" s="1" t="s">
        <v>172</v>
      </c>
      <c r="B115" s="2">
        <v>1</v>
      </c>
      <c r="C115" s="1" t="s">
        <v>359</v>
      </c>
      <c r="D115" s="5">
        <v>43531</v>
      </c>
      <c r="E115" s="3">
        <v>400</v>
      </c>
      <c r="F115" s="1" t="s">
        <v>2</v>
      </c>
      <c r="G115" s="1" t="s">
        <v>8</v>
      </c>
      <c r="H115" s="4">
        <f t="shared" si="1"/>
        <v>400</v>
      </c>
      <c r="I115" s="1" t="s">
        <v>364</v>
      </c>
    </row>
    <row r="116" spans="1:9" x14ac:dyDescent="0.2">
      <c r="A116" s="1" t="s">
        <v>173</v>
      </c>
      <c r="B116" s="2">
        <v>0.2</v>
      </c>
      <c r="C116" s="1" t="s">
        <v>352</v>
      </c>
      <c r="D116" s="5">
        <v>43680</v>
      </c>
      <c r="E116" s="3">
        <v>50000</v>
      </c>
      <c r="F116" s="1" t="s">
        <v>35</v>
      </c>
      <c r="G116" s="1" t="s">
        <v>8</v>
      </c>
      <c r="H116" s="4">
        <f t="shared" si="1"/>
        <v>10000</v>
      </c>
      <c r="I116" s="1" t="s">
        <v>364</v>
      </c>
    </row>
    <row r="117" spans="1:9" x14ac:dyDescent="0.2">
      <c r="A117" s="1" t="s">
        <v>174</v>
      </c>
      <c r="B117" s="2">
        <v>0.1</v>
      </c>
      <c r="C117" s="1" t="s">
        <v>353</v>
      </c>
      <c r="D117" s="5">
        <v>43589</v>
      </c>
      <c r="E117" s="3">
        <v>2400</v>
      </c>
      <c r="F117" s="1" t="s">
        <v>2</v>
      </c>
      <c r="G117" s="1" t="s">
        <v>8</v>
      </c>
      <c r="H117" s="4">
        <f t="shared" si="1"/>
        <v>240</v>
      </c>
      <c r="I117" s="1" t="s">
        <v>365</v>
      </c>
    </row>
    <row r="118" spans="1:9" x14ac:dyDescent="0.2">
      <c r="A118" s="1" t="s">
        <v>175</v>
      </c>
      <c r="B118" s="2">
        <v>0.2</v>
      </c>
      <c r="C118" s="1" t="s">
        <v>352</v>
      </c>
      <c r="D118" s="5">
        <v>43627</v>
      </c>
      <c r="E118" s="3">
        <v>5000</v>
      </c>
      <c r="F118" s="1" t="s">
        <v>2</v>
      </c>
      <c r="G118" s="1" t="s">
        <v>8</v>
      </c>
      <c r="H118" s="4">
        <f t="shared" si="1"/>
        <v>1000</v>
      </c>
      <c r="I118" s="1" t="s">
        <v>365</v>
      </c>
    </row>
    <row r="119" spans="1:9" x14ac:dyDescent="0.2">
      <c r="A119" s="1" t="s">
        <v>176</v>
      </c>
      <c r="B119" s="2">
        <v>1</v>
      </c>
      <c r="C119" s="1" t="s">
        <v>359</v>
      </c>
      <c r="D119" s="5">
        <v>43511</v>
      </c>
      <c r="E119" s="3">
        <v>1400</v>
      </c>
      <c r="F119" s="1" t="s">
        <v>35</v>
      </c>
      <c r="G119" s="1" t="s">
        <v>8</v>
      </c>
      <c r="H119" s="4">
        <f t="shared" si="1"/>
        <v>1400</v>
      </c>
      <c r="I119" s="1" t="s">
        <v>365</v>
      </c>
    </row>
    <row r="120" spans="1:9" x14ac:dyDescent="0.2">
      <c r="A120" s="1" t="s">
        <v>177</v>
      </c>
      <c r="B120" s="2">
        <v>0.3</v>
      </c>
      <c r="C120" s="1" t="s">
        <v>351</v>
      </c>
      <c r="D120" s="5">
        <v>43555</v>
      </c>
      <c r="E120" s="3">
        <v>4800</v>
      </c>
      <c r="F120" s="1" t="s">
        <v>2</v>
      </c>
      <c r="G120" s="1" t="s">
        <v>8</v>
      </c>
      <c r="H120" s="4">
        <f t="shared" si="1"/>
        <v>1440</v>
      </c>
      <c r="I120" s="1" t="s">
        <v>364</v>
      </c>
    </row>
    <row r="121" spans="1:9" x14ac:dyDescent="0.2">
      <c r="A121" s="1" t="s">
        <v>178</v>
      </c>
      <c r="B121" s="2">
        <v>0.4</v>
      </c>
      <c r="C121" s="1" t="s">
        <v>351</v>
      </c>
      <c r="D121" s="5">
        <v>43602</v>
      </c>
      <c r="E121" s="3">
        <v>12800</v>
      </c>
      <c r="F121" s="1" t="s">
        <v>23</v>
      </c>
      <c r="G121" s="1" t="s">
        <v>8</v>
      </c>
      <c r="H121" s="4">
        <f t="shared" si="1"/>
        <v>5120</v>
      </c>
      <c r="I121" s="1" t="s">
        <v>365</v>
      </c>
    </row>
    <row r="122" spans="1:9" x14ac:dyDescent="0.2">
      <c r="A122" s="1" t="s">
        <v>179</v>
      </c>
      <c r="B122" s="2">
        <v>0.4</v>
      </c>
      <c r="C122" s="1" t="s">
        <v>351</v>
      </c>
      <c r="D122" s="5">
        <v>43628</v>
      </c>
      <c r="E122" s="3">
        <v>1341.67</v>
      </c>
      <c r="F122" s="1" t="s">
        <v>4</v>
      </c>
      <c r="G122" s="1" t="s">
        <v>8</v>
      </c>
      <c r="H122" s="4">
        <f t="shared" si="1"/>
        <v>536.66800000000001</v>
      </c>
      <c r="I122" s="1" t="s">
        <v>365</v>
      </c>
    </row>
    <row r="123" spans="1:9" x14ac:dyDescent="0.2">
      <c r="A123" s="1" t="s">
        <v>180</v>
      </c>
      <c r="B123" s="2">
        <v>1</v>
      </c>
      <c r="C123" s="1" t="s">
        <v>359</v>
      </c>
      <c r="D123" s="5">
        <v>43486</v>
      </c>
      <c r="E123" s="3">
        <v>3200</v>
      </c>
      <c r="F123" s="1" t="s">
        <v>2</v>
      </c>
      <c r="G123" s="1" t="s">
        <v>8</v>
      </c>
      <c r="H123" s="4">
        <f t="shared" si="1"/>
        <v>3200</v>
      </c>
      <c r="I123" s="1" t="s">
        <v>365</v>
      </c>
    </row>
    <row r="124" spans="1:9" x14ac:dyDescent="0.2">
      <c r="A124" s="1" t="s">
        <v>181</v>
      </c>
      <c r="B124" s="2">
        <v>0.3</v>
      </c>
      <c r="C124" s="1" t="s">
        <v>351</v>
      </c>
      <c r="D124" s="5">
        <v>43618</v>
      </c>
      <c r="E124" s="3">
        <v>5000</v>
      </c>
      <c r="F124" s="1" t="s">
        <v>35</v>
      </c>
      <c r="G124" s="1" t="s">
        <v>8</v>
      </c>
      <c r="H124" s="4">
        <f t="shared" si="1"/>
        <v>1500</v>
      </c>
      <c r="I124" s="1" t="s">
        <v>365</v>
      </c>
    </row>
    <row r="125" spans="1:9" x14ac:dyDescent="0.2">
      <c r="A125" s="1" t="s">
        <v>182</v>
      </c>
      <c r="B125" s="2">
        <v>1</v>
      </c>
      <c r="C125" s="1" t="s">
        <v>359</v>
      </c>
      <c r="D125" s="5">
        <v>43477</v>
      </c>
      <c r="E125" s="3">
        <v>1200</v>
      </c>
      <c r="F125" s="1" t="s">
        <v>2</v>
      </c>
      <c r="G125" s="1" t="s">
        <v>8</v>
      </c>
      <c r="H125" s="4">
        <f t="shared" si="1"/>
        <v>1200</v>
      </c>
      <c r="I125" s="1" t="s">
        <v>365</v>
      </c>
    </row>
    <row r="126" spans="1:9" x14ac:dyDescent="0.2">
      <c r="A126" s="1" t="s">
        <v>183</v>
      </c>
      <c r="B126" s="2">
        <v>0.1</v>
      </c>
      <c r="C126" s="1" t="s">
        <v>353</v>
      </c>
      <c r="D126" s="5">
        <v>43535</v>
      </c>
      <c r="E126" s="3">
        <v>1000</v>
      </c>
      <c r="F126" s="1" t="s">
        <v>363</v>
      </c>
      <c r="G126" s="1" t="s">
        <v>8</v>
      </c>
      <c r="H126" s="4">
        <f t="shared" si="1"/>
        <v>100</v>
      </c>
      <c r="I126" s="1" t="s">
        <v>364</v>
      </c>
    </row>
    <row r="127" spans="1:9" x14ac:dyDescent="0.2">
      <c r="A127" s="1" t="s">
        <v>184</v>
      </c>
      <c r="B127" s="2">
        <v>0.6</v>
      </c>
      <c r="C127" s="1" t="s">
        <v>357</v>
      </c>
      <c r="D127" s="5">
        <v>43532</v>
      </c>
      <c r="E127" s="3">
        <v>4000</v>
      </c>
      <c r="F127" s="1" t="s">
        <v>23</v>
      </c>
      <c r="G127" s="1" t="s">
        <v>8</v>
      </c>
      <c r="H127" s="4">
        <f t="shared" si="1"/>
        <v>2400</v>
      </c>
      <c r="I127" s="1" t="s">
        <v>364</v>
      </c>
    </row>
    <row r="128" spans="1:9" x14ac:dyDescent="0.2">
      <c r="A128" s="1" t="s">
        <v>185</v>
      </c>
      <c r="B128" s="2">
        <v>1</v>
      </c>
      <c r="C128" s="1" t="s">
        <v>359</v>
      </c>
      <c r="D128" s="5">
        <v>43516</v>
      </c>
      <c r="E128" s="3">
        <v>16000</v>
      </c>
      <c r="F128" s="1" t="s">
        <v>2</v>
      </c>
      <c r="G128" s="1" t="s">
        <v>8</v>
      </c>
      <c r="H128" s="4">
        <f t="shared" si="1"/>
        <v>16000</v>
      </c>
      <c r="I128" s="1" t="s">
        <v>365</v>
      </c>
    </row>
    <row r="129" spans="1:9" x14ac:dyDescent="0.2">
      <c r="A129" s="1" t="s">
        <v>186</v>
      </c>
      <c r="B129" s="2">
        <v>0.1</v>
      </c>
      <c r="C129" s="1" t="s">
        <v>353</v>
      </c>
      <c r="D129" s="5">
        <v>43745</v>
      </c>
      <c r="E129" s="3">
        <v>3200</v>
      </c>
      <c r="F129" s="1" t="s">
        <v>2</v>
      </c>
      <c r="G129" s="1" t="s">
        <v>8</v>
      </c>
      <c r="H129" s="4">
        <f t="shared" si="1"/>
        <v>320</v>
      </c>
      <c r="I129" s="1" t="s">
        <v>364</v>
      </c>
    </row>
    <row r="130" spans="1:9" x14ac:dyDescent="0.2">
      <c r="A130" s="1" t="s">
        <v>187</v>
      </c>
      <c r="B130" s="2">
        <v>0.1</v>
      </c>
      <c r="C130" s="1" t="s">
        <v>353</v>
      </c>
      <c r="D130" s="5">
        <v>43715</v>
      </c>
      <c r="E130" s="3">
        <v>1000</v>
      </c>
      <c r="F130" s="1" t="s">
        <v>35</v>
      </c>
      <c r="G130" s="1" t="s">
        <v>8</v>
      </c>
      <c r="H130" s="4">
        <f t="shared" ref="H130:H193" si="2">E130*B130</f>
        <v>100</v>
      </c>
      <c r="I130" s="1" t="s">
        <v>365</v>
      </c>
    </row>
    <row r="131" spans="1:9" x14ac:dyDescent="0.2">
      <c r="A131" s="1" t="s">
        <v>188</v>
      </c>
      <c r="B131" s="2">
        <v>0.3</v>
      </c>
      <c r="C131" s="1" t="s">
        <v>351</v>
      </c>
      <c r="D131" s="5">
        <v>43521</v>
      </c>
      <c r="E131" s="3">
        <v>20000</v>
      </c>
      <c r="F131" s="1" t="s">
        <v>15</v>
      </c>
      <c r="G131" s="1" t="s">
        <v>8</v>
      </c>
      <c r="H131" s="4">
        <f t="shared" si="2"/>
        <v>6000</v>
      </c>
      <c r="I131" s="1" t="s">
        <v>365</v>
      </c>
    </row>
    <row r="132" spans="1:9" x14ac:dyDescent="0.2">
      <c r="A132" s="1" t="s">
        <v>189</v>
      </c>
      <c r="B132" s="2">
        <v>0.3</v>
      </c>
      <c r="C132" s="1" t="s">
        <v>351</v>
      </c>
      <c r="D132" s="5">
        <v>43504</v>
      </c>
      <c r="E132" s="3">
        <v>6000</v>
      </c>
      <c r="F132" s="1" t="s">
        <v>23</v>
      </c>
      <c r="G132" s="1" t="s">
        <v>8</v>
      </c>
      <c r="H132" s="4">
        <f t="shared" si="2"/>
        <v>1800</v>
      </c>
      <c r="I132" s="1" t="s">
        <v>365</v>
      </c>
    </row>
    <row r="133" spans="1:9" x14ac:dyDescent="0.2">
      <c r="A133" s="1" t="s">
        <v>190</v>
      </c>
      <c r="B133" s="2">
        <v>0.1</v>
      </c>
      <c r="C133" s="1" t="s">
        <v>353</v>
      </c>
      <c r="D133" s="5">
        <v>43531</v>
      </c>
      <c r="E133" s="3">
        <v>8000</v>
      </c>
      <c r="F133" s="1" t="s">
        <v>23</v>
      </c>
      <c r="G133" s="1" t="s">
        <v>8</v>
      </c>
      <c r="H133" s="4">
        <f t="shared" si="2"/>
        <v>800</v>
      </c>
      <c r="I133" s="1" t="s">
        <v>364</v>
      </c>
    </row>
    <row r="134" spans="1:9" x14ac:dyDescent="0.2">
      <c r="A134" s="1" t="s">
        <v>191</v>
      </c>
      <c r="B134" s="2">
        <v>0.2</v>
      </c>
      <c r="C134" s="1" t="s">
        <v>352</v>
      </c>
      <c r="D134" s="5">
        <v>43492</v>
      </c>
      <c r="E134" s="3">
        <v>8000</v>
      </c>
      <c r="F134" s="1" t="s">
        <v>2</v>
      </c>
      <c r="G134" s="1" t="s">
        <v>8</v>
      </c>
      <c r="H134" s="4">
        <f t="shared" si="2"/>
        <v>1600</v>
      </c>
      <c r="I134" s="1" t="s">
        <v>365</v>
      </c>
    </row>
    <row r="135" spans="1:9" x14ac:dyDescent="0.2">
      <c r="A135" s="1" t="s">
        <v>192</v>
      </c>
      <c r="B135" s="2">
        <v>1</v>
      </c>
      <c r="C135" s="1" t="s">
        <v>359</v>
      </c>
      <c r="D135" s="5">
        <v>43539</v>
      </c>
      <c r="E135" s="3">
        <v>10000</v>
      </c>
      <c r="F135" s="1" t="s">
        <v>15</v>
      </c>
      <c r="G135" s="1" t="s">
        <v>8</v>
      </c>
      <c r="H135" s="4">
        <f t="shared" si="2"/>
        <v>10000</v>
      </c>
      <c r="I135" s="1" t="s">
        <v>364</v>
      </c>
    </row>
    <row r="136" spans="1:9" x14ac:dyDescent="0.2">
      <c r="A136" s="1" t="s">
        <v>193</v>
      </c>
      <c r="B136" s="2">
        <v>0.1</v>
      </c>
      <c r="C136" s="1" t="s">
        <v>353</v>
      </c>
      <c r="D136" s="5">
        <v>43702</v>
      </c>
      <c r="E136" s="3">
        <v>5000</v>
      </c>
      <c r="F136" s="1" t="s">
        <v>35</v>
      </c>
      <c r="G136" s="1" t="s">
        <v>8</v>
      </c>
      <c r="H136" s="4">
        <f t="shared" si="2"/>
        <v>500</v>
      </c>
      <c r="I136" s="1" t="s">
        <v>364</v>
      </c>
    </row>
    <row r="137" spans="1:9" x14ac:dyDescent="0.2">
      <c r="A137" s="1" t="s">
        <v>194</v>
      </c>
      <c r="B137" s="2">
        <v>1</v>
      </c>
      <c r="C137" s="1" t="s">
        <v>359</v>
      </c>
      <c r="D137" s="5">
        <v>43570</v>
      </c>
      <c r="E137" s="3">
        <v>20000</v>
      </c>
      <c r="F137" s="1" t="s">
        <v>37</v>
      </c>
      <c r="G137" s="1" t="s">
        <v>8</v>
      </c>
      <c r="H137" s="4">
        <f t="shared" si="2"/>
        <v>20000</v>
      </c>
      <c r="I137" s="1" t="s">
        <v>365</v>
      </c>
    </row>
    <row r="138" spans="1:9" x14ac:dyDescent="0.2">
      <c r="A138" s="1" t="s">
        <v>195</v>
      </c>
      <c r="B138" s="2">
        <v>0.7</v>
      </c>
      <c r="C138" s="1" t="s">
        <v>357</v>
      </c>
      <c r="D138" s="5">
        <v>43688</v>
      </c>
      <c r="E138" s="3">
        <v>220000</v>
      </c>
      <c r="F138" s="1" t="s">
        <v>2</v>
      </c>
      <c r="G138" s="1" t="s">
        <v>8</v>
      </c>
      <c r="H138" s="4">
        <f t="shared" si="2"/>
        <v>154000</v>
      </c>
      <c r="I138" s="1" t="s">
        <v>356</v>
      </c>
    </row>
    <row r="139" spans="1:9" x14ac:dyDescent="0.2">
      <c r="A139" s="1" t="s">
        <v>196</v>
      </c>
      <c r="B139" s="2">
        <v>0.05</v>
      </c>
      <c r="C139" s="1" t="s">
        <v>354</v>
      </c>
      <c r="D139" s="5">
        <v>43741</v>
      </c>
      <c r="E139" s="3">
        <v>30000</v>
      </c>
      <c r="F139" s="1" t="s">
        <v>4</v>
      </c>
      <c r="G139" s="1" t="s">
        <v>8</v>
      </c>
      <c r="H139" s="4">
        <f t="shared" si="2"/>
        <v>1500</v>
      </c>
      <c r="I139" s="1" t="s">
        <v>364</v>
      </c>
    </row>
    <row r="140" spans="1:9" x14ac:dyDescent="0.2">
      <c r="A140" s="1" t="s">
        <v>197</v>
      </c>
      <c r="B140" s="2">
        <v>1</v>
      </c>
      <c r="C140" s="1" t="s">
        <v>359</v>
      </c>
      <c r="D140" s="5">
        <v>43624</v>
      </c>
      <c r="E140" s="3">
        <v>7500</v>
      </c>
      <c r="F140" s="1" t="s">
        <v>23</v>
      </c>
      <c r="G140" s="1" t="s">
        <v>8</v>
      </c>
      <c r="H140" s="4">
        <f t="shared" si="2"/>
        <v>7500</v>
      </c>
      <c r="I140" s="1" t="s">
        <v>365</v>
      </c>
    </row>
    <row r="141" spans="1:9" x14ac:dyDescent="0.2">
      <c r="A141" s="1" t="s">
        <v>198</v>
      </c>
      <c r="B141" s="2">
        <v>0.7</v>
      </c>
      <c r="C141" s="1" t="s">
        <v>357</v>
      </c>
      <c r="D141" s="5">
        <v>43829</v>
      </c>
      <c r="E141" s="3">
        <v>6500</v>
      </c>
      <c r="F141" s="1" t="s">
        <v>316</v>
      </c>
      <c r="G141" s="1" t="s">
        <v>8</v>
      </c>
      <c r="H141" s="4">
        <f t="shared" si="2"/>
        <v>4550</v>
      </c>
      <c r="I141" s="1" t="s">
        <v>365</v>
      </c>
    </row>
    <row r="142" spans="1:9" x14ac:dyDescent="0.2">
      <c r="A142" s="1" t="s">
        <v>199</v>
      </c>
      <c r="B142" s="2">
        <v>1</v>
      </c>
      <c r="C142" s="1" t="s">
        <v>359</v>
      </c>
      <c r="D142" s="5">
        <v>43605</v>
      </c>
      <c r="E142" s="3">
        <v>3200</v>
      </c>
      <c r="F142" s="1" t="s">
        <v>23</v>
      </c>
      <c r="G142" s="1" t="s">
        <v>8</v>
      </c>
      <c r="H142" s="4">
        <f t="shared" si="2"/>
        <v>3200</v>
      </c>
      <c r="I142" s="1" t="s">
        <v>365</v>
      </c>
    </row>
    <row r="143" spans="1:9" x14ac:dyDescent="0.2">
      <c r="A143" s="1" t="s">
        <v>200</v>
      </c>
      <c r="B143" s="2">
        <v>1</v>
      </c>
      <c r="C143" s="1" t="s">
        <v>359</v>
      </c>
      <c r="D143" s="5">
        <v>43615</v>
      </c>
      <c r="E143" s="3">
        <v>15000</v>
      </c>
      <c r="F143" s="1" t="s">
        <v>33</v>
      </c>
      <c r="G143" s="1" t="s">
        <v>8</v>
      </c>
      <c r="H143" s="4">
        <f t="shared" si="2"/>
        <v>15000</v>
      </c>
      <c r="I143" s="1" t="s">
        <v>365</v>
      </c>
    </row>
    <row r="144" spans="1:9" x14ac:dyDescent="0.2">
      <c r="A144" s="1" t="s">
        <v>201</v>
      </c>
      <c r="B144" s="2">
        <v>1</v>
      </c>
      <c r="C144" s="1" t="s">
        <v>359</v>
      </c>
      <c r="D144" s="5">
        <v>43557</v>
      </c>
      <c r="E144" s="3">
        <v>1000</v>
      </c>
      <c r="F144" s="1" t="s">
        <v>2</v>
      </c>
      <c r="G144" s="1" t="s">
        <v>8</v>
      </c>
      <c r="H144" s="4">
        <f t="shared" si="2"/>
        <v>1000</v>
      </c>
      <c r="I144" s="1" t="s">
        <v>365</v>
      </c>
    </row>
    <row r="145" spans="1:9" x14ac:dyDescent="0.2">
      <c r="A145" s="1" t="s">
        <v>202</v>
      </c>
      <c r="B145" s="2">
        <v>1</v>
      </c>
      <c r="C145" s="1" t="s">
        <v>359</v>
      </c>
      <c r="D145" s="5">
        <v>43569</v>
      </c>
      <c r="E145" s="3">
        <v>97000</v>
      </c>
      <c r="F145" s="1" t="s">
        <v>34</v>
      </c>
      <c r="G145" s="1" t="s">
        <v>8</v>
      </c>
      <c r="H145" s="4">
        <f t="shared" si="2"/>
        <v>97000</v>
      </c>
      <c r="I145" s="1" t="s">
        <v>356</v>
      </c>
    </row>
    <row r="146" spans="1:9" x14ac:dyDescent="0.2">
      <c r="A146" s="1" t="s">
        <v>203</v>
      </c>
      <c r="B146" s="2">
        <v>0.9</v>
      </c>
      <c r="C146" s="1" t="s">
        <v>359</v>
      </c>
      <c r="D146" s="5">
        <v>43597</v>
      </c>
      <c r="E146" s="3">
        <v>17570</v>
      </c>
      <c r="F146" s="1" t="s">
        <v>4</v>
      </c>
      <c r="G146" s="1" t="s">
        <v>8</v>
      </c>
      <c r="H146" s="4">
        <f t="shared" si="2"/>
        <v>15813</v>
      </c>
      <c r="I146" s="1" t="s">
        <v>365</v>
      </c>
    </row>
    <row r="147" spans="1:9" x14ac:dyDescent="0.2">
      <c r="A147" s="1" t="s">
        <v>204</v>
      </c>
      <c r="B147" s="2">
        <v>0.8</v>
      </c>
      <c r="C147" s="1" t="s">
        <v>358</v>
      </c>
      <c r="D147" s="5">
        <v>43579</v>
      </c>
      <c r="E147" s="3">
        <v>6600</v>
      </c>
      <c r="F147" s="1" t="s">
        <v>2</v>
      </c>
      <c r="G147" s="1" t="s">
        <v>8</v>
      </c>
      <c r="H147" s="4">
        <f t="shared" si="2"/>
        <v>5280</v>
      </c>
      <c r="I147" s="1" t="s">
        <v>365</v>
      </c>
    </row>
    <row r="148" spans="1:9" x14ac:dyDescent="0.2">
      <c r="A148" s="1" t="s">
        <v>205</v>
      </c>
      <c r="B148" s="2">
        <v>0.5</v>
      </c>
      <c r="C148" s="1" t="s">
        <v>357</v>
      </c>
      <c r="D148" s="5">
        <v>43773</v>
      </c>
      <c r="E148" s="3">
        <v>3750</v>
      </c>
      <c r="F148" s="1" t="s">
        <v>317</v>
      </c>
      <c r="G148" s="1" t="s">
        <v>8</v>
      </c>
      <c r="H148" s="4">
        <f t="shared" si="2"/>
        <v>1875</v>
      </c>
      <c r="I148" s="1" t="s">
        <v>365</v>
      </c>
    </row>
    <row r="149" spans="1:9" x14ac:dyDescent="0.2">
      <c r="A149" s="1" t="s">
        <v>206</v>
      </c>
      <c r="B149" s="2">
        <v>0.5</v>
      </c>
      <c r="C149" s="1" t="s">
        <v>357</v>
      </c>
      <c r="D149" s="5">
        <v>43731</v>
      </c>
      <c r="E149" s="3">
        <v>3750</v>
      </c>
      <c r="F149" s="1" t="s">
        <v>2</v>
      </c>
      <c r="G149" s="1" t="s">
        <v>8</v>
      </c>
      <c r="H149" s="4">
        <f t="shared" si="2"/>
        <v>1875</v>
      </c>
      <c r="I149" s="1" t="s">
        <v>365</v>
      </c>
    </row>
    <row r="150" spans="1:9" x14ac:dyDescent="0.2">
      <c r="A150" s="1" t="s">
        <v>207</v>
      </c>
      <c r="B150" s="2">
        <v>0.3</v>
      </c>
      <c r="C150" s="1" t="s">
        <v>351</v>
      </c>
      <c r="D150" s="5">
        <v>43679</v>
      </c>
      <c r="E150" s="3">
        <v>1000</v>
      </c>
      <c r="F150" s="1" t="s">
        <v>5</v>
      </c>
      <c r="G150" s="1" t="s">
        <v>8</v>
      </c>
      <c r="H150" s="4">
        <f t="shared" si="2"/>
        <v>300</v>
      </c>
      <c r="I150" s="1" t="s">
        <v>364</v>
      </c>
    </row>
    <row r="151" spans="1:9" x14ac:dyDescent="0.2">
      <c r="A151" s="1" t="s">
        <v>208</v>
      </c>
      <c r="B151" s="2">
        <v>1</v>
      </c>
      <c r="C151" s="1" t="s">
        <v>359</v>
      </c>
      <c r="D151" s="5">
        <v>43592</v>
      </c>
      <c r="E151" s="3">
        <v>5000</v>
      </c>
      <c r="F151" s="1" t="s">
        <v>2</v>
      </c>
      <c r="G151" s="1" t="s">
        <v>8</v>
      </c>
      <c r="H151" s="4">
        <f t="shared" si="2"/>
        <v>5000</v>
      </c>
      <c r="I151" s="1" t="s">
        <v>365</v>
      </c>
    </row>
    <row r="152" spans="1:9" x14ac:dyDescent="0.2">
      <c r="A152" s="1" t="s">
        <v>209</v>
      </c>
      <c r="B152" s="2">
        <v>0.5</v>
      </c>
      <c r="C152" s="1" t="s">
        <v>357</v>
      </c>
      <c r="D152" s="5">
        <v>43603</v>
      </c>
      <c r="E152" s="3">
        <v>34000</v>
      </c>
      <c r="F152" s="1" t="s">
        <v>5</v>
      </c>
      <c r="G152" s="1" t="s">
        <v>8</v>
      </c>
      <c r="H152" s="4">
        <f t="shared" si="2"/>
        <v>17000</v>
      </c>
      <c r="I152" s="1" t="s">
        <v>365</v>
      </c>
    </row>
    <row r="153" spans="1:9" x14ac:dyDescent="0.2">
      <c r="A153" s="1" t="s">
        <v>210</v>
      </c>
      <c r="B153" s="2">
        <v>0.7</v>
      </c>
      <c r="C153" s="1" t="s">
        <v>357</v>
      </c>
      <c r="D153" s="5">
        <v>43615</v>
      </c>
      <c r="E153" s="3">
        <v>4900</v>
      </c>
      <c r="F153" s="1" t="s">
        <v>23</v>
      </c>
      <c r="G153" s="1" t="s">
        <v>8</v>
      </c>
      <c r="H153" s="4">
        <f t="shared" si="2"/>
        <v>3430</v>
      </c>
      <c r="I153" s="1" t="s">
        <v>365</v>
      </c>
    </row>
    <row r="154" spans="1:9" x14ac:dyDescent="0.2">
      <c r="A154" s="1" t="s">
        <v>211</v>
      </c>
      <c r="B154" s="2">
        <v>0.5</v>
      </c>
      <c r="C154" s="1" t="s">
        <v>357</v>
      </c>
      <c r="D154" s="5">
        <v>43722</v>
      </c>
      <c r="E154" s="3">
        <v>3000</v>
      </c>
      <c r="F154" s="1" t="s">
        <v>32</v>
      </c>
      <c r="G154" s="1" t="s">
        <v>8</v>
      </c>
      <c r="H154" s="4">
        <f t="shared" si="2"/>
        <v>1500</v>
      </c>
      <c r="I154" s="1" t="s">
        <v>365</v>
      </c>
    </row>
    <row r="155" spans="1:9" x14ac:dyDescent="0.2">
      <c r="A155" s="1" t="s">
        <v>212</v>
      </c>
      <c r="B155" s="2">
        <v>1</v>
      </c>
      <c r="C155" s="1" t="s">
        <v>359</v>
      </c>
      <c r="D155" s="5">
        <v>43625</v>
      </c>
      <c r="E155" s="3">
        <v>1050</v>
      </c>
      <c r="F155" s="1" t="s">
        <v>2</v>
      </c>
      <c r="G155" s="1" t="s">
        <v>8</v>
      </c>
      <c r="H155" s="4">
        <f t="shared" si="2"/>
        <v>1050</v>
      </c>
      <c r="I155" s="1" t="s">
        <v>365</v>
      </c>
    </row>
    <row r="156" spans="1:9" x14ac:dyDescent="0.2">
      <c r="A156" s="1" t="s">
        <v>213</v>
      </c>
      <c r="B156" s="2">
        <v>0.5</v>
      </c>
      <c r="C156" s="1" t="s">
        <v>357</v>
      </c>
      <c r="D156" s="5">
        <v>43696</v>
      </c>
      <c r="E156" s="3">
        <v>6000</v>
      </c>
      <c r="F156" s="1" t="s">
        <v>2</v>
      </c>
      <c r="G156" s="1" t="s">
        <v>8</v>
      </c>
      <c r="H156" s="4">
        <f t="shared" si="2"/>
        <v>3000</v>
      </c>
      <c r="I156" s="1" t="s">
        <v>364</v>
      </c>
    </row>
    <row r="157" spans="1:9" x14ac:dyDescent="0.2">
      <c r="A157" s="1" t="s">
        <v>214</v>
      </c>
      <c r="B157" s="2">
        <v>1</v>
      </c>
      <c r="C157" s="1" t="s">
        <v>359</v>
      </c>
      <c r="D157" s="5">
        <v>43575</v>
      </c>
      <c r="E157" s="3">
        <v>1000</v>
      </c>
      <c r="F157" s="1" t="s">
        <v>23</v>
      </c>
      <c r="G157" s="1" t="s">
        <v>8</v>
      </c>
      <c r="H157" s="4">
        <f t="shared" si="2"/>
        <v>1000</v>
      </c>
      <c r="I157" s="1" t="s">
        <v>365</v>
      </c>
    </row>
    <row r="158" spans="1:9" x14ac:dyDescent="0.2">
      <c r="A158" s="1" t="s">
        <v>215</v>
      </c>
      <c r="B158" s="2">
        <v>0.5</v>
      </c>
      <c r="C158" s="1" t="s">
        <v>357</v>
      </c>
      <c r="D158" s="5">
        <v>43676</v>
      </c>
      <c r="E158" s="3">
        <v>1000</v>
      </c>
      <c r="F158" s="1" t="s">
        <v>2</v>
      </c>
      <c r="G158" s="1" t="s">
        <v>8</v>
      </c>
      <c r="H158" s="4">
        <f t="shared" si="2"/>
        <v>500</v>
      </c>
      <c r="I158" s="1" t="s">
        <v>365</v>
      </c>
    </row>
    <row r="159" spans="1:9" x14ac:dyDescent="0.2">
      <c r="A159" s="1" t="s">
        <v>216</v>
      </c>
      <c r="B159" s="2">
        <v>1</v>
      </c>
      <c r="C159" s="1" t="s">
        <v>359</v>
      </c>
      <c r="D159" s="5">
        <v>43562</v>
      </c>
      <c r="E159" s="3">
        <v>350</v>
      </c>
      <c r="F159" s="1" t="s">
        <v>36</v>
      </c>
      <c r="G159" s="1" t="s">
        <v>8</v>
      </c>
      <c r="H159" s="4">
        <f t="shared" si="2"/>
        <v>350</v>
      </c>
      <c r="I159" s="1" t="s">
        <v>365</v>
      </c>
    </row>
    <row r="160" spans="1:9" x14ac:dyDescent="0.2">
      <c r="A160" s="1" t="s">
        <v>217</v>
      </c>
      <c r="B160" s="2">
        <v>0.9</v>
      </c>
      <c r="C160" s="1" t="s">
        <v>359</v>
      </c>
      <c r="D160" s="5">
        <v>43603</v>
      </c>
      <c r="E160" s="3">
        <v>1300</v>
      </c>
      <c r="F160" s="1" t="s">
        <v>5</v>
      </c>
      <c r="G160" s="1" t="s">
        <v>8</v>
      </c>
      <c r="H160" s="4">
        <f t="shared" si="2"/>
        <v>1170</v>
      </c>
      <c r="I160" s="1" t="s">
        <v>365</v>
      </c>
    </row>
    <row r="161" spans="1:9" x14ac:dyDescent="0.2">
      <c r="A161" s="1" t="s">
        <v>218</v>
      </c>
      <c r="B161" s="2">
        <v>1</v>
      </c>
      <c r="C161" s="1" t="s">
        <v>359</v>
      </c>
      <c r="D161" s="5">
        <v>43580</v>
      </c>
      <c r="E161" s="3">
        <v>1600</v>
      </c>
      <c r="F161" s="1" t="s">
        <v>5</v>
      </c>
      <c r="G161" s="1" t="s">
        <v>8</v>
      </c>
      <c r="H161" s="4">
        <f t="shared" si="2"/>
        <v>1600</v>
      </c>
      <c r="I161" s="1" t="s">
        <v>365</v>
      </c>
    </row>
    <row r="162" spans="1:9" x14ac:dyDescent="0.2">
      <c r="A162" s="1" t="s">
        <v>219</v>
      </c>
      <c r="B162" s="2">
        <v>0.7</v>
      </c>
      <c r="C162" s="1" t="s">
        <v>357</v>
      </c>
      <c r="D162" s="5">
        <v>43563</v>
      </c>
      <c r="E162" s="3">
        <v>4200</v>
      </c>
      <c r="F162" s="1" t="s">
        <v>23</v>
      </c>
      <c r="G162" s="1" t="s">
        <v>8</v>
      </c>
      <c r="H162" s="4">
        <f t="shared" si="2"/>
        <v>2940</v>
      </c>
      <c r="I162" s="1" t="s">
        <v>365</v>
      </c>
    </row>
    <row r="163" spans="1:9" x14ac:dyDescent="0.2">
      <c r="A163" s="1" t="s">
        <v>220</v>
      </c>
      <c r="B163" s="2">
        <v>0.1</v>
      </c>
      <c r="C163" s="1" t="s">
        <v>353</v>
      </c>
      <c r="D163" s="5">
        <v>43767</v>
      </c>
      <c r="E163" s="3">
        <v>4833</v>
      </c>
      <c r="F163" s="1" t="s">
        <v>5</v>
      </c>
      <c r="G163" s="1" t="s">
        <v>8</v>
      </c>
      <c r="H163" s="4">
        <f t="shared" si="2"/>
        <v>483.3</v>
      </c>
      <c r="I163" s="1" t="s">
        <v>364</v>
      </c>
    </row>
    <row r="164" spans="1:9" x14ac:dyDescent="0.2">
      <c r="A164" s="1" t="s">
        <v>221</v>
      </c>
      <c r="B164" s="2">
        <v>0.7</v>
      </c>
      <c r="C164" s="1" t="s">
        <v>357</v>
      </c>
      <c r="D164" s="5">
        <v>43561</v>
      </c>
      <c r="E164" s="3">
        <v>13850</v>
      </c>
      <c r="F164" s="1" t="s">
        <v>2</v>
      </c>
      <c r="G164" s="1" t="s">
        <v>8</v>
      </c>
      <c r="H164" s="4">
        <f t="shared" si="2"/>
        <v>9695</v>
      </c>
      <c r="I164" s="1" t="s">
        <v>365</v>
      </c>
    </row>
    <row r="165" spans="1:9" x14ac:dyDescent="0.2">
      <c r="A165" s="1" t="s">
        <v>222</v>
      </c>
      <c r="B165" s="2">
        <v>0.8</v>
      </c>
      <c r="C165" s="1" t="s">
        <v>358</v>
      </c>
      <c r="D165" s="5">
        <v>43608</v>
      </c>
      <c r="E165" s="3">
        <v>3520</v>
      </c>
      <c r="F165" s="1" t="s">
        <v>5</v>
      </c>
      <c r="G165" s="1" t="s">
        <v>8</v>
      </c>
      <c r="H165" s="4">
        <f t="shared" si="2"/>
        <v>2816</v>
      </c>
      <c r="I165" s="1" t="s">
        <v>365</v>
      </c>
    </row>
    <row r="166" spans="1:9" x14ac:dyDescent="0.2">
      <c r="A166" s="1" t="s">
        <v>223</v>
      </c>
      <c r="B166" s="2">
        <v>0.3</v>
      </c>
      <c r="C166" s="1" t="s">
        <v>351</v>
      </c>
      <c r="D166" s="5">
        <v>43788</v>
      </c>
      <c r="E166" s="3">
        <v>8333</v>
      </c>
      <c r="F166" s="1" t="s">
        <v>2</v>
      </c>
      <c r="G166" s="1" t="s">
        <v>8</v>
      </c>
      <c r="H166" s="4">
        <f t="shared" si="2"/>
        <v>2499.9</v>
      </c>
      <c r="I166" s="1" t="s">
        <v>365</v>
      </c>
    </row>
    <row r="167" spans="1:9" x14ac:dyDescent="0.2">
      <c r="A167" s="1" t="s">
        <v>224</v>
      </c>
      <c r="B167" s="2">
        <v>0.7</v>
      </c>
      <c r="C167" s="1" t="s">
        <v>357</v>
      </c>
      <c r="D167" s="5">
        <v>43690</v>
      </c>
      <c r="E167" s="3">
        <v>6470</v>
      </c>
      <c r="F167" s="1" t="s">
        <v>5</v>
      </c>
      <c r="G167" s="1" t="s">
        <v>8</v>
      </c>
      <c r="H167" s="4">
        <f t="shared" si="2"/>
        <v>4529</v>
      </c>
      <c r="I167" s="1" t="s">
        <v>364</v>
      </c>
    </row>
    <row r="168" spans="1:9" x14ac:dyDescent="0.2">
      <c r="A168" s="1" t="s">
        <v>225</v>
      </c>
      <c r="B168" s="2">
        <v>0.9</v>
      </c>
      <c r="C168" s="1" t="s">
        <v>359</v>
      </c>
      <c r="D168" s="5">
        <v>43591</v>
      </c>
      <c r="E168" s="3">
        <v>3460</v>
      </c>
      <c r="F168" s="1" t="s">
        <v>5</v>
      </c>
      <c r="G168" s="1" t="s">
        <v>8</v>
      </c>
      <c r="H168" s="4">
        <f t="shared" si="2"/>
        <v>3114</v>
      </c>
      <c r="I168" s="1" t="s">
        <v>365</v>
      </c>
    </row>
    <row r="169" spans="1:9" x14ac:dyDescent="0.2">
      <c r="A169" s="1" t="s">
        <v>226</v>
      </c>
      <c r="B169" s="2">
        <v>0.2</v>
      </c>
      <c r="C169" s="1" t="s">
        <v>352</v>
      </c>
      <c r="D169" s="5">
        <v>43634</v>
      </c>
      <c r="E169" s="3">
        <v>4766</v>
      </c>
      <c r="F169" s="1" t="s">
        <v>39</v>
      </c>
      <c r="G169" s="1" t="s">
        <v>8</v>
      </c>
      <c r="H169" s="4">
        <f t="shared" si="2"/>
        <v>953.2</v>
      </c>
      <c r="I169" s="1" t="s">
        <v>365</v>
      </c>
    </row>
    <row r="170" spans="1:9" x14ac:dyDescent="0.2">
      <c r="A170" s="1" t="s">
        <v>227</v>
      </c>
      <c r="B170" s="2">
        <v>0.3</v>
      </c>
      <c r="C170" s="1" t="s">
        <v>351</v>
      </c>
      <c r="D170" s="5">
        <v>43678</v>
      </c>
      <c r="E170" s="3">
        <v>27142</v>
      </c>
      <c r="F170" s="1" t="s">
        <v>40</v>
      </c>
      <c r="G170" s="1" t="s">
        <v>8</v>
      </c>
      <c r="H170" s="4">
        <f t="shared" si="2"/>
        <v>8142.5999999999995</v>
      </c>
      <c r="I170" s="1" t="s">
        <v>364</v>
      </c>
    </row>
    <row r="171" spans="1:9" x14ac:dyDescent="0.2">
      <c r="A171" s="1" t="s">
        <v>228</v>
      </c>
      <c r="B171" s="2">
        <v>0.3</v>
      </c>
      <c r="C171" s="1" t="s">
        <v>351</v>
      </c>
      <c r="D171" s="5">
        <v>43610</v>
      </c>
      <c r="E171" s="3">
        <v>1233</v>
      </c>
      <c r="F171" s="1" t="s">
        <v>40</v>
      </c>
      <c r="G171" s="1" t="s">
        <v>8</v>
      </c>
      <c r="H171" s="4">
        <f t="shared" si="2"/>
        <v>369.9</v>
      </c>
      <c r="I171" s="1" t="s">
        <v>365</v>
      </c>
    </row>
    <row r="172" spans="1:9" x14ac:dyDescent="0.2">
      <c r="A172" s="1" t="s">
        <v>229</v>
      </c>
      <c r="B172" s="2">
        <v>0.35</v>
      </c>
      <c r="C172" s="1" t="s">
        <v>351</v>
      </c>
      <c r="D172" s="5">
        <v>43638</v>
      </c>
      <c r="E172" s="3">
        <v>3599</v>
      </c>
      <c r="F172" s="1" t="s">
        <v>2</v>
      </c>
      <c r="G172" s="1" t="s">
        <v>8</v>
      </c>
      <c r="H172" s="4">
        <f t="shared" si="2"/>
        <v>1259.6499999999999</v>
      </c>
      <c r="I172" s="1" t="s">
        <v>365</v>
      </c>
    </row>
    <row r="173" spans="1:9" x14ac:dyDescent="0.2">
      <c r="A173" s="1" t="s">
        <v>230</v>
      </c>
      <c r="B173" s="2">
        <v>0.15</v>
      </c>
      <c r="C173" s="1" t="s">
        <v>353</v>
      </c>
      <c r="D173" s="5">
        <v>43512</v>
      </c>
      <c r="E173" s="3">
        <v>1500</v>
      </c>
      <c r="F173" s="1" t="s">
        <v>2</v>
      </c>
      <c r="G173" s="1" t="s">
        <v>8</v>
      </c>
      <c r="H173" s="4">
        <f t="shared" si="2"/>
        <v>225</v>
      </c>
      <c r="I173" s="1" t="s">
        <v>365</v>
      </c>
    </row>
    <row r="174" spans="1:9" x14ac:dyDescent="0.2">
      <c r="A174" s="1" t="s">
        <v>231</v>
      </c>
      <c r="B174" s="2">
        <v>0.3</v>
      </c>
      <c r="C174" s="1" t="s">
        <v>351</v>
      </c>
      <c r="D174" s="5">
        <v>43821</v>
      </c>
      <c r="E174" s="3">
        <v>1936</v>
      </c>
      <c r="F174" s="1" t="s">
        <v>2</v>
      </c>
      <c r="G174" s="1" t="s">
        <v>8</v>
      </c>
      <c r="H174" s="4">
        <f t="shared" si="2"/>
        <v>580.79999999999995</v>
      </c>
      <c r="I174" s="1" t="s">
        <v>365</v>
      </c>
    </row>
    <row r="175" spans="1:9" x14ac:dyDescent="0.2">
      <c r="A175" s="1" t="s">
        <v>232</v>
      </c>
      <c r="B175" s="2">
        <v>0.4</v>
      </c>
      <c r="C175" s="1" t="s">
        <v>351</v>
      </c>
      <c r="D175" s="5">
        <v>43496</v>
      </c>
      <c r="E175" s="3">
        <v>309</v>
      </c>
      <c r="F175" s="1" t="s">
        <v>2</v>
      </c>
      <c r="G175" s="1" t="s">
        <v>8</v>
      </c>
      <c r="H175" s="4">
        <f t="shared" si="2"/>
        <v>123.60000000000001</v>
      </c>
      <c r="I175" s="1" t="s">
        <v>365</v>
      </c>
    </row>
    <row r="176" spans="1:9" x14ac:dyDescent="0.2">
      <c r="A176" s="1" t="s">
        <v>233</v>
      </c>
      <c r="B176" s="2">
        <v>0.6</v>
      </c>
      <c r="C176" s="1" t="s">
        <v>357</v>
      </c>
      <c r="D176" s="5">
        <v>43517</v>
      </c>
      <c r="E176" s="3">
        <v>3013</v>
      </c>
      <c r="F176" s="1" t="s">
        <v>2</v>
      </c>
      <c r="G176" s="1" t="s">
        <v>8</v>
      </c>
      <c r="H176" s="4">
        <f t="shared" si="2"/>
        <v>1807.8</v>
      </c>
      <c r="I176" s="1" t="s">
        <v>365</v>
      </c>
    </row>
    <row r="177" spans="1:9" x14ac:dyDescent="0.2">
      <c r="A177" s="1" t="s">
        <v>234</v>
      </c>
      <c r="B177" s="2">
        <v>1</v>
      </c>
      <c r="C177" s="1" t="s">
        <v>359</v>
      </c>
      <c r="D177" s="5">
        <v>43524</v>
      </c>
      <c r="E177" s="3">
        <v>3404</v>
      </c>
      <c r="F177" s="1" t="s">
        <v>2</v>
      </c>
      <c r="G177" s="1" t="s">
        <v>8</v>
      </c>
      <c r="H177" s="4">
        <f t="shared" si="2"/>
        <v>3404</v>
      </c>
      <c r="I177" s="1" t="s">
        <v>365</v>
      </c>
    </row>
    <row r="178" spans="1:9" x14ac:dyDescent="0.2">
      <c r="A178" s="1" t="s">
        <v>235</v>
      </c>
      <c r="B178" s="2">
        <v>0.95</v>
      </c>
      <c r="C178" s="1" t="s">
        <v>359</v>
      </c>
      <c r="D178" s="5">
        <v>43536</v>
      </c>
      <c r="E178" s="3">
        <v>312</v>
      </c>
      <c r="F178" s="1" t="s">
        <v>2</v>
      </c>
      <c r="G178" s="1" t="s">
        <v>8</v>
      </c>
      <c r="H178" s="4">
        <f t="shared" si="2"/>
        <v>296.39999999999998</v>
      </c>
      <c r="I178" s="1" t="s">
        <v>364</v>
      </c>
    </row>
    <row r="179" spans="1:9" x14ac:dyDescent="0.2">
      <c r="A179" s="1" t="s">
        <v>236</v>
      </c>
      <c r="B179" s="2">
        <v>0.75</v>
      </c>
      <c r="C179" s="1" t="s">
        <v>357</v>
      </c>
      <c r="D179" s="5">
        <v>43572</v>
      </c>
      <c r="E179" s="3">
        <v>888</v>
      </c>
      <c r="F179" s="1" t="s">
        <v>2</v>
      </c>
      <c r="G179" s="1" t="s">
        <v>8</v>
      </c>
      <c r="H179" s="4">
        <f t="shared" si="2"/>
        <v>666</v>
      </c>
      <c r="I179" s="1" t="s">
        <v>365</v>
      </c>
    </row>
    <row r="180" spans="1:9" x14ac:dyDescent="0.2">
      <c r="A180" s="1" t="s">
        <v>237</v>
      </c>
      <c r="B180" s="2">
        <v>0.5</v>
      </c>
      <c r="C180" s="1" t="s">
        <v>357</v>
      </c>
      <c r="D180" s="5">
        <v>43605</v>
      </c>
      <c r="E180" s="3">
        <v>1488</v>
      </c>
      <c r="F180" s="1" t="s">
        <v>2</v>
      </c>
      <c r="G180" s="1" t="s">
        <v>8</v>
      </c>
      <c r="H180" s="4">
        <f t="shared" si="2"/>
        <v>744</v>
      </c>
      <c r="I180" s="1" t="s">
        <v>365</v>
      </c>
    </row>
    <row r="181" spans="1:9" x14ac:dyDescent="0.2">
      <c r="A181" s="1" t="s">
        <v>238</v>
      </c>
      <c r="B181" s="2">
        <v>0.3</v>
      </c>
      <c r="C181" s="1" t="s">
        <v>351</v>
      </c>
      <c r="D181" s="5">
        <v>43567</v>
      </c>
      <c r="E181" s="3">
        <v>2310</v>
      </c>
      <c r="F181" s="1" t="s">
        <v>2</v>
      </c>
      <c r="G181" s="1" t="s">
        <v>8</v>
      </c>
      <c r="H181" s="4">
        <f t="shared" si="2"/>
        <v>693</v>
      </c>
      <c r="I181" s="1" t="s">
        <v>365</v>
      </c>
    </row>
    <row r="182" spans="1:9" x14ac:dyDescent="0.2">
      <c r="A182" s="1" t="s">
        <v>239</v>
      </c>
      <c r="B182" s="2">
        <v>0.3</v>
      </c>
      <c r="C182" s="1" t="s">
        <v>351</v>
      </c>
      <c r="D182" s="5">
        <v>43668</v>
      </c>
      <c r="E182" s="3">
        <v>1396</v>
      </c>
      <c r="F182" s="1" t="s">
        <v>2</v>
      </c>
      <c r="G182" s="1" t="s">
        <v>8</v>
      </c>
      <c r="H182" s="4">
        <f t="shared" si="2"/>
        <v>418.8</v>
      </c>
      <c r="I182" s="1" t="s">
        <v>365</v>
      </c>
    </row>
    <row r="183" spans="1:9" x14ac:dyDescent="0.2">
      <c r="A183" s="1" t="s">
        <v>240</v>
      </c>
      <c r="B183" s="2">
        <v>0.25</v>
      </c>
      <c r="C183" s="1" t="s">
        <v>352</v>
      </c>
      <c r="D183" s="5">
        <v>43767</v>
      </c>
      <c r="E183" s="3">
        <v>1200</v>
      </c>
      <c r="F183" s="1" t="s">
        <v>2</v>
      </c>
      <c r="G183" s="1" t="s">
        <v>8</v>
      </c>
      <c r="H183" s="4">
        <f t="shared" si="2"/>
        <v>300</v>
      </c>
      <c r="I183" s="1" t="s">
        <v>364</v>
      </c>
    </row>
    <row r="184" spans="1:9" x14ac:dyDescent="0.2">
      <c r="A184" s="1" t="s">
        <v>241</v>
      </c>
      <c r="B184" s="2">
        <v>0.2</v>
      </c>
      <c r="C184" s="1" t="s">
        <v>352</v>
      </c>
      <c r="D184" s="5">
        <v>43734</v>
      </c>
      <c r="E184" s="3">
        <v>1296</v>
      </c>
      <c r="F184" s="1" t="s">
        <v>2</v>
      </c>
      <c r="G184" s="1" t="s">
        <v>8</v>
      </c>
      <c r="H184" s="4">
        <f t="shared" si="2"/>
        <v>259.2</v>
      </c>
      <c r="I184" s="1" t="s">
        <v>365</v>
      </c>
    </row>
    <row r="185" spans="1:9" x14ac:dyDescent="0.2">
      <c r="A185" s="1" t="s">
        <v>242</v>
      </c>
      <c r="B185" s="2">
        <v>0.2</v>
      </c>
      <c r="C185" s="1" t="s">
        <v>352</v>
      </c>
      <c r="D185" s="5">
        <v>43588</v>
      </c>
      <c r="E185" s="3">
        <v>1610</v>
      </c>
      <c r="F185" s="1" t="s">
        <v>2</v>
      </c>
      <c r="G185" s="1" t="s">
        <v>8</v>
      </c>
      <c r="H185" s="4">
        <f t="shared" si="2"/>
        <v>322</v>
      </c>
      <c r="I185" s="1" t="s">
        <v>365</v>
      </c>
    </row>
    <row r="186" spans="1:9" x14ac:dyDescent="0.2">
      <c r="A186" s="1" t="s">
        <v>243</v>
      </c>
      <c r="B186" s="2">
        <v>0.35</v>
      </c>
      <c r="C186" s="1" t="s">
        <v>351</v>
      </c>
      <c r="D186" s="5">
        <v>43814</v>
      </c>
      <c r="E186" s="3">
        <v>5840</v>
      </c>
      <c r="F186" s="1" t="s">
        <v>41</v>
      </c>
      <c r="G186" s="1" t="s">
        <v>8</v>
      </c>
      <c r="H186" s="4">
        <f t="shared" si="2"/>
        <v>2043.9999999999998</v>
      </c>
      <c r="I186" s="1" t="s">
        <v>365</v>
      </c>
    </row>
    <row r="187" spans="1:9" x14ac:dyDescent="0.2">
      <c r="A187" s="1" t="s">
        <v>244</v>
      </c>
      <c r="B187" s="2">
        <v>0.2</v>
      </c>
      <c r="C187" s="1" t="s">
        <v>352</v>
      </c>
      <c r="D187" s="5">
        <v>43707</v>
      </c>
      <c r="E187" s="3">
        <v>1650</v>
      </c>
      <c r="F187" s="1" t="s">
        <v>2</v>
      </c>
      <c r="G187" s="1" t="s">
        <v>8</v>
      </c>
      <c r="H187" s="4">
        <f t="shared" si="2"/>
        <v>330</v>
      </c>
      <c r="I187" s="1" t="s">
        <v>364</v>
      </c>
    </row>
    <row r="188" spans="1:9" x14ac:dyDescent="0.2">
      <c r="A188" s="1" t="s">
        <v>245</v>
      </c>
      <c r="B188" s="2">
        <v>0.9</v>
      </c>
      <c r="C188" s="1" t="s">
        <v>359</v>
      </c>
      <c r="D188" s="5">
        <v>43579</v>
      </c>
      <c r="E188" s="3">
        <v>1060</v>
      </c>
      <c r="F188" s="1" t="s">
        <v>2</v>
      </c>
      <c r="G188" s="1" t="s">
        <v>8</v>
      </c>
      <c r="H188" s="4">
        <f t="shared" si="2"/>
        <v>954</v>
      </c>
      <c r="I188" s="1" t="s">
        <v>365</v>
      </c>
    </row>
    <row r="189" spans="1:9" x14ac:dyDescent="0.2">
      <c r="A189" s="1" t="s">
        <v>246</v>
      </c>
      <c r="B189" s="2">
        <v>0.5</v>
      </c>
      <c r="C189" s="1" t="s">
        <v>357</v>
      </c>
      <c r="D189" s="5">
        <v>43693</v>
      </c>
      <c r="E189" s="3">
        <v>1782</v>
      </c>
      <c r="F189" s="1" t="s">
        <v>2</v>
      </c>
      <c r="G189" s="1" t="s">
        <v>8</v>
      </c>
      <c r="H189" s="4">
        <f t="shared" si="2"/>
        <v>891</v>
      </c>
      <c r="I189" s="1" t="s">
        <v>364</v>
      </c>
    </row>
    <row r="190" spans="1:9" x14ac:dyDescent="0.2">
      <c r="A190" s="1" t="s">
        <v>247</v>
      </c>
      <c r="B190" s="2">
        <v>0.5</v>
      </c>
      <c r="C190" s="1" t="s">
        <v>357</v>
      </c>
      <c r="D190" s="5">
        <v>43697</v>
      </c>
      <c r="E190" s="3">
        <v>5099</v>
      </c>
      <c r="F190" s="1" t="s">
        <v>42</v>
      </c>
      <c r="G190" s="1" t="s">
        <v>8</v>
      </c>
      <c r="H190" s="4">
        <f t="shared" si="2"/>
        <v>2549.5</v>
      </c>
      <c r="I190" s="1" t="s">
        <v>364</v>
      </c>
    </row>
    <row r="191" spans="1:9" x14ac:dyDescent="0.2">
      <c r="A191" s="1" t="s">
        <v>248</v>
      </c>
      <c r="B191" s="2">
        <v>0.7</v>
      </c>
      <c r="C191" s="1" t="s">
        <v>357</v>
      </c>
      <c r="D191" s="5">
        <v>43646</v>
      </c>
      <c r="E191" s="3">
        <v>2107</v>
      </c>
      <c r="F191" s="1" t="s">
        <v>2</v>
      </c>
      <c r="G191" s="1" t="s">
        <v>8</v>
      </c>
      <c r="H191" s="4">
        <f t="shared" si="2"/>
        <v>1474.8999999999999</v>
      </c>
      <c r="I191" s="1" t="s">
        <v>365</v>
      </c>
    </row>
    <row r="192" spans="1:9" x14ac:dyDescent="0.2">
      <c r="A192" s="1" t="s">
        <v>249</v>
      </c>
      <c r="B192" s="2">
        <v>0.2</v>
      </c>
      <c r="C192" s="1" t="s">
        <v>352</v>
      </c>
      <c r="D192" s="5">
        <v>43553</v>
      </c>
      <c r="E192" s="3">
        <v>3120</v>
      </c>
      <c r="F192" s="1" t="s">
        <v>2</v>
      </c>
      <c r="G192" s="1" t="s">
        <v>8</v>
      </c>
      <c r="H192" s="4">
        <f t="shared" si="2"/>
        <v>624</v>
      </c>
      <c r="I192" s="1" t="s">
        <v>364</v>
      </c>
    </row>
    <row r="193" spans="1:9" x14ac:dyDescent="0.2">
      <c r="A193" s="1" t="s">
        <v>250</v>
      </c>
      <c r="B193" s="2">
        <v>0.7</v>
      </c>
      <c r="C193" s="1" t="s">
        <v>357</v>
      </c>
      <c r="D193" s="5">
        <v>43821</v>
      </c>
      <c r="E193" s="3">
        <v>4800</v>
      </c>
      <c r="F193" s="1" t="s">
        <v>2</v>
      </c>
      <c r="G193" s="1" t="s">
        <v>8</v>
      </c>
      <c r="H193" s="4">
        <f t="shared" si="2"/>
        <v>3360</v>
      </c>
      <c r="I193" s="1" t="s">
        <v>365</v>
      </c>
    </row>
    <row r="194" spans="1:9" x14ac:dyDescent="0.2">
      <c r="A194" s="1" t="s">
        <v>251</v>
      </c>
      <c r="B194" s="2">
        <v>0.7</v>
      </c>
      <c r="C194" s="1" t="s">
        <v>357</v>
      </c>
      <c r="D194" s="5">
        <v>43598</v>
      </c>
      <c r="E194" s="3">
        <v>3680</v>
      </c>
      <c r="F194" s="1" t="s">
        <v>42</v>
      </c>
      <c r="G194" s="1" t="s">
        <v>8</v>
      </c>
      <c r="H194" s="4">
        <f t="shared" ref="H194:H257" si="3">E194*B194</f>
        <v>2576</v>
      </c>
      <c r="I194" s="1" t="s">
        <v>365</v>
      </c>
    </row>
    <row r="195" spans="1:9" x14ac:dyDescent="0.2">
      <c r="A195" s="1" t="s">
        <v>252</v>
      </c>
      <c r="B195" s="2">
        <v>0.8</v>
      </c>
      <c r="C195" s="1" t="s">
        <v>358</v>
      </c>
      <c r="D195" s="5">
        <v>43625</v>
      </c>
      <c r="E195" s="3">
        <v>1480</v>
      </c>
      <c r="F195" s="1" t="s">
        <v>2</v>
      </c>
      <c r="G195" s="1" t="s">
        <v>8</v>
      </c>
      <c r="H195" s="4">
        <f t="shared" si="3"/>
        <v>1184</v>
      </c>
      <c r="I195" s="1" t="s">
        <v>365</v>
      </c>
    </row>
    <row r="196" spans="1:9" x14ac:dyDescent="0.2">
      <c r="A196" s="1" t="s">
        <v>253</v>
      </c>
      <c r="B196" s="2">
        <v>0.5</v>
      </c>
      <c r="C196" s="1" t="s">
        <v>357</v>
      </c>
      <c r="D196" s="5">
        <v>43609</v>
      </c>
      <c r="E196" s="3">
        <v>3150</v>
      </c>
      <c r="F196" s="1" t="s">
        <v>41</v>
      </c>
      <c r="G196" s="1" t="s">
        <v>8</v>
      </c>
      <c r="H196" s="4">
        <f t="shared" si="3"/>
        <v>1575</v>
      </c>
      <c r="I196" s="1" t="s">
        <v>365</v>
      </c>
    </row>
    <row r="197" spans="1:9" x14ac:dyDescent="0.2">
      <c r="A197" s="1" t="s">
        <v>254</v>
      </c>
      <c r="B197" s="2">
        <v>0.7</v>
      </c>
      <c r="C197" s="1" t="s">
        <v>357</v>
      </c>
      <c r="D197" s="5">
        <v>43550</v>
      </c>
      <c r="E197" s="3">
        <v>360</v>
      </c>
      <c r="F197" s="1" t="s">
        <v>2</v>
      </c>
      <c r="G197" s="1" t="s">
        <v>8</v>
      </c>
      <c r="H197" s="4">
        <f t="shared" si="3"/>
        <v>251.99999999999997</v>
      </c>
      <c r="I197" s="1" t="s">
        <v>364</v>
      </c>
    </row>
    <row r="198" spans="1:9" x14ac:dyDescent="0.2">
      <c r="A198" s="1" t="s">
        <v>255</v>
      </c>
      <c r="B198" s="2">
        <v>1</v>
      </c>
      <c r="C198" s="1" t="s">
        <v>359</v>
      </c>
      <c r="D198" s="5">
        <v>43486</v>
      </c>
      <c r="E198" s="3">
        <v>1600</v>
      </c>
      <c r="F198" s="1" t="s">
        <v>40</v>
      </c>
      <c r="G198" s="1" t="s">
        <v>8</v>
      </c>
      <c r="H198" s="4">
        <f t="shared" si="3"/>
        <v>1600</v>
      </c>
      <c r="I198" s="1" t="s">
        <v>365</v>
      </c>
    </row>
    <row r="199" spans="1:9" x14ac:dyDescent="0.2">
      <c r="A199" s="1" t="s">
        <v>256</v>
      </c>
      <c r="B199" s="2">
        <v>0.7</v>
      </c>
      <c r="C199" s="1" t="s">
        <v>357</v>
      </c>
      <c r="D199" s="5">
        <v>43606</v>
      </c>
      <c r="E199" s="3">
        <v>839</v>
      </c>
      <c r="F199" s="1" t="s">
        <v>2</v>
      </c>
      <c r="G199" s="1" t="s">
        <v>8</v>
      </c>
      <c r="H199" s="4">
        <f t="shared" si="3"/>
        <v>587.29999999999995</v>
      </c>
      <c r="I199" s="1" t="s">
        <v>365</v>
      </c>
    </row>
    <row r="200" spans="1:9" x14ac:dyDescent="0.2">
      <c r="A200" s="1" t="s">
        <v>257</v>
      </c>
      <c r="B200" s="2">
        <v>0.7</v>
      </c>
      <c r="C200" s="1" t="s">
        <v>357</v>
      </c>
      <c r="D200" s="5">
        <v>43548</v>
      </c>
      <c r="E200" s="3">
        <v>453</v>
      </c>
      <c r="F200" s="1" t="s">
        <v>2</v>
      </c>
      <c r="G200" s="1" t="s">
        <v>8</v>
      </c>
      <c r="H200" s="4">
        <f t="shared" si="3"/>
        <v>317.09999999999997</v>
      </c>
      <c r="I200" s="1" t="s">
        <v>364</v>
      </c>
    </row>
    <row r="201" spans="1:9" x14ac:dyDescent="0.2">
      <c r="A201" s="1" t="s">
        <v>258</v>
      </c>
      <c r="B201" s="2">
        <v>0.9</v>
      </c>
      <c r="C201" s="1" t="s">
        <v>359</v>
      </c>
      <c r="D201" s="5">
        <v>43601</v>
      </c>
      <c r="E201" s="3">
        <v>2256</v>
      </c>
      <c r="F201" s="1" t="s">
        <v>2</v>
      </c>
      <c r="G201" s="1" t="s">
        <v>8</v>
      </c>
      <c r="H201" s="4">
        <f t="shared" si="3"/>
        <v>2030.4</v>
      </c>
      <c r="I201" s="1" t="s">
        <v>365</v>
      </c>
    </row>
    <row r="202" spans="1:9" x14ac:dyDescent="0.2">
      <c r="A202" s="1" t="s">
        <v>259</v>
      </c>
      <c r="B202" s="2">
        <v>0.9</v>
      </c>
      <c r="C202" s="1" t="s">
        <v>359</v>
      </c>
      <c r="D202" s="5">
        <v>43499</v>
      </c>
      <c r="E202" s="3">
        <v>1080</v>
      </c>
      <c r="F202" s="1" t="s">
        <v>2</v>
      </c>
      <c r="G202" s="1" t="s">
        <v>8</v>
      </c>
      <c r="H202" s="4">
        <f t="shared" si="3"/>
        <v>972</v>
      </c>
      <c r="I202" s="1" t="s">
        <v>365</v>
      </c>
    </row>
    <row r="203" spans="1:9" x14ac:dyDescent="0.2">
      <c r="A203" s="1" t="s">
        <v>260</v>
      </c>
      <c r="B203" s="2">
        <v>0.9</v>
      </c>
      <c r="C203" s="1" t="s">
        <v>359</v>
      </c>
      <c r="D203" s="5">
        <v>43635</v>
      </c>
      <c r="E203" s="3">
        <v>1040</v>
      </c>
      <c r="F203" s="1" t="s">
        <v>2</v>
      </c>
      <c r="G203" s="1" t="s">
        <v>8</v>
      </c>
      <c r="H203" s="4">
        <f t="shared" si="3"/>
        <v>936</v>
      </c>
      <c r="I203" s="1" t="s">
        <v>365</v>
      </c>
    </row>
    <row r="204" spans="1:9" x14ac:dyDescent="0.2">
      <c r="A204" s="1" t="s">
        <v>261</v>
      </c>
      <c r="B204" s="2">
        <v>1</v>
      </c>
      <c r="C204" s="1" t="s">
        <v>359</v>
      </c>
      <c r="D204" s="5">
        <v>43525</v>
      </c>
      <c r="E204" s="3">
        <v>325</v>
      </c>
      <c r="F204" s="1" t="s">
        <v>2</v>
      </c>
      <c r="G204" s="1" t="s">
        <v>8</v>
      </c>
      <c r="H204" s="4">
        <f t="shared" si="3"/>
        <v>325</v>
      </c>
      <c r="I204" s="1" t="s">
        <v>364</v>
      </c>
    </row>
    <row r="205" spans="1:9" x14ac:dyDescent="0.2">
      <c r="A205" s="1" t="s">
        <v>262</v>
      </c>
      <c r="B205" s="2">
        <v>0.95</v>
      </c>
      <c r="C205" s="1" t="s">
        <v>359</v>
      </c>
      <c r="D205" s="5">
        <v>43527</v>
      </c>
      <c r="E205" s="3">
        <v>2700</v>
      </c>
      <c r="F205" s="1" t="s">
        <v>41</v>
      </c>
      <c r="G205" s="1" t="s">
        <v>8</v>
      </c>
      <c r="H205" s="4">
        <f t="shared" si="3"/>
        <v>2565</v>
      </c>
      <c r="I205" s="1" t="s">
        <v>364</v>
      </c>
    </row>
    <row r="206" spans="1:9" x14ac:dyDescent="0.2">
      <c r="A206" s="1" t="s">
        <v>263</v>
      </c>
      <c r="B206" s="2">
        <v>0.8</v>
      </c>
      <c r="C206" s="1" t="s">
        <v>358</v>
      </c>
      <c r="D206" s="5">
        <v>43731</v>
      </c>
      <c r="E206" s="3">
        <v>3525</v>
      </c>
      <c r="F206" s="1" t="s">
        <v>41</v>
      </c>
      <c r="G206" s="1" t="s">
        <v>8</v>
      </c>
      <c r="H206" s="4">
        <f t="shared" si="3"/>
        <v>2820</v>
      </c>
      <c r="I206" s="1" t="s">
        <v>365</v>
      </c>
    </row>
    <row r="207" spans="1:9" x14ac:dyDescent="0.2">
      <c r="A207" s="1" t="s">
        <v>264</v>
      </c>
      <c r="B207" s="2">
        <v>0.95</v>
      </c>
      <c r="C207" s="1" t="s">
        <v>359</v>
      </c>
      <c r="D207" s="5">
        <v>43585</v>
      </c>
      <c r="E207" s="3">
        <v>831</v>
      </c>
      <c r="F207" s="1" t="s">
        <v>2</v>
      </c>
      <c r="G207" s="1" t="s">
        <v>8</v>
      </c>
      <c r="H207" s="4">
        <f t="shared" si="3"/>
        <v>789.44999999999993</v>
      </c>
      <c r="I207" s="1" t="s">
        <v>365</v>
      </c>
    </row>
    <row r="208" spans="1:9" x14ac:dyDescent="0.2">
      <c r="A208" s="1" t="s">
        <v>265</v>
      </c>
      <c r="B208" s="2">
        <v>0.95</v>
      </c>
      <c r="C208" s="1" t="s">
        <v>359</v>
      </c>
      <c r="D208" s="5">
        <v>43601</v>
      </c>
      <c r="E208" s="3">
        <v>3293</v>
      </c>
      <c r="F208" s="1" t="s">
        <v>42</v>
      </c>
      <c r="G208" s="1" t="s">
        <v>8</v>
      </c>
      <c r="H208" s="4">
        <f t="shared" si="3"/>
        <v>3128.35</v>
      </c>
      <c r="I208" s="1" t="s">
        <v>365</v>
      </c>
    </row>
    <row r="209" spans="1:9" x14ac:dyDescent="0.2">
      <c r="A209" s="1" t="s">
        <v>266</v>
      </c>
      <c r="B209" s="2">
        <v>0.75</v>
      </c>
      <c r="C209" s="1" t="s">
        <v>357</v>
      </c>
      <c r="D209" s="5">
        <v>43642</v>
      </c>
      <c r="E209" s="3">
        <v>5681</v>
      </c>
      <c r="F209" s="1" t="s">
        <v>2</v>
      </c>
      <c r="G209" s="1" t="s">
        <v>8</v>
      </c>
      <c r="H209" s="4">
        <f t="shared" si="3"/>
        <v>4260.75</v>
      </c>
      <c r="I209" s="1" t="s">
        <v>365</v>
      </c>
    </row>
    <row r="210" spans="1:9" x14ac:dyDescent="0.2">
      <c r="A210" s="1" t="s">
        <v>267</v>
      </c>
      <c r="B210" s="2">
        <v>1</v>
      </c>
      <c r="C210" s="1" t="s">
        <v>359</v>
      </c>
      <c r="D210" s="5">
        <v>43548</v>
      </c>
      <c r="E210" s="3">
        <v>2059</v>
      </c>
      <c r="F210" s="1" t="s">
        <v>43</v>
      </c>
      <c r="G210" s="1" t="s">
        <v>8</v>
      </c>
      <c r="H210" s="4">
        <f t="shared" si="3"/>
        <v>2059</v>
      </c>
      <c r="I210" s="1" t="s">
        <v>364</v>
      </c>
    </row>
    <row r="211" spans="1:9" x14ac:dyDescent="0.2">
      <c r="A211" s="1" t="s">
        <v>268</v>
      </c>
      <c r="B211" s="2">
        <v>0.6</v>
      </c>
      <c r="C211" s="1" t="s">
        <v>357</v>
      </c>
      <c r="D211" s="5">
        <v>43470</v>
      </c>
      <c r="E211" s="3">
        <v>1170</v>
      </c>
      <c r="F211" s="1" t="s">
        <v>44</v>
      </c>
      <c r="G211" s="1" t="s">
        <v>8</v>
      </c>
      <c r="H211" s="4">
        <f t="shared" si="3"/>
        <v>702</v>
      </c>
      <c r="I211" s="1" t="s">
        <v>365</v>
      </c>
    </row>
    <row r="212" spans="1:9" x14ac:dyDescent="0.2">
      <c r="A212" s="1" t="s">
        <v>269</v>
      </c>
      <c r="B212" s="2">
        <v>0.6</v>
      </c>
      <c r="C212" s="1" t="s">
        <v>357</v>
      </c>
      <c r="D212" s="5">
        <v>43612</v>
      </c>
      <c r="E212" s="3">
        <v>1056</v>
      </c>
      <c r="F212" s="1" t="s">
        <v>2</v>
      </c>
      <c r="G212" s="1" t="s">
        <v>8</v>
      </c>
      <c r="H212" s="4">
        <f t="shared" si="3"/>
        <v>633.6</v>
      </c>
      <c r="I212" s="1" t="s">
        <v>365</v>
      </c>
    </row>
    <row r="213" spans="1:9" x14ac:dyDescent="0.2">
      <c r="A213" s="1" t="s">
        <v>270</v>
      </c>
      <c r="B213" s="2">
        <v>1</v>
      </c>
      <c r="C213" s="1" t="s">
        <v>359</v>
      </c>
      <c r="D213" s="5">
        <v>43553</v>
      </c>
      <c r="E213" s="3">
        <v>228</v>
      </c>
      <c r="F213" s="1" t="s">
        <v>2</v>
      </c>
      <c r="G213" s="1" t="s">
        <v>8</v>
      </c>
      <c r="H213" s="4">
        <f t="shared" si="3"/>
        <v>228</v>
      </c>
      <c r="I213" s="1" t="s">
        <v>364</v>
      </c>
    </row>
    <row r="214" spans="1:9" x14ac:dyDescent="0.2">
      <c r="A214" s="1" t="s">
        <v>271</v>
      </c>
      <c r="B214" s="2">
        <v>0.75</v>
      </c>
      <c r="C214" s="1" t="s">
        <v>357</v>
      </c>
      <c r="D214" s="5">
        <v>43692</v>
      </c>
      <c r="E214" s="3">
        <v>2022</v>
      </c>
      <c r="F214" s="1" t="s">
        <v>2</v>
      </c>
      <c r="G214" s="1" t="s">
        <v>8</v>
      </c>
      <c r="H214" s="4">
        <f t="shared" si="3"/>
        <v>1516.5</v>
      </c>
      <c r="I214" s="1" t="s">
        <v>364</v>
      </c>
    </row>
    <row r="215" spans="1:9" x14ac:dyDescent="0.2">
      <c r="A215" s="1" t="s">
        <v>272</v>
      </c>
      <c r="B215" s="2">
        <v>1</v>
      </c>
      <c r="C215" s="1" t="s">
        <v>359</v>
      </c>
      <c r="D215" s="5">
        <v>43543</v>
      </c>
      <c r="E215" s="3">
        <v>153</v>
      </c>
      <c r="F215" s="1" t="s">
        <v>2</v>
      </c>
      <c r="G215" s="1" t="s">
        <v>8</v>
      </c>
      <c r="H215" s="4">
        <f t="shared" si="3"/>
        <v>153</v>
      </c>
      <c r="I215" s="1" t="s">
        <v>364</v>
      </c>
    </row>
    <row r="216" spans="1:9" x14ac:dyDescent="0.2">
      <c r="A216" s="1" t="s">
        <v>273</v>
      </c>
      <c r="B216" s="2">
        <v>0.4</v>
      </c>
      <c r="C216" s="1" t="s">
        <v>351</v>
      </c>
      <c r="D216" s="5">
        <v>43791</v>
      </c>
      <c r="E216" s="3">
        <v>2318</v>
      </c>
      <c r="F216" s="1" t="s">
        <v>2</v>
      </c>
      <c r="G216" s="1" t="s">
        <v>8</v>
      </c>
      <c r="H216" s="4">
        <f t="shared" si="3"/>
        <v>927.2</v>
      </c>
      <c r="I216" s="1" t="s">
        <v>365</v>
      </c>
    </row>
    <row r="217" spans="1:9" x14ac:dyDescent="0.2">
      <c r="A217" s="1" t="s">
        <v>274</v>
      </c>
      <c r="B217" s="2">
        <v>1</v>
      </c>
      <c r="C217" s="1" t="s">
        <v>359</v>
      </c>
      <c r="D217" s="5">
        <v>43514</v>
      </c>
      <c r="E217" s="3">
        <v>10000</v>
      </c>
      <c r="F217" s="1" t="s">
        <v>10</v>
      </c>
      <c r="G217" s="1" t="s">
        <v>8</v>
      </c>
      <c r="H217" s="4">
        <f t="shared" si="3"/>
        <v>10000</v>
      </c>
      <c r="I217" s="1" t="s">
        <v>365</v>
      </c>
    </row>
    <row r="218" spans="1:9" x14ac:dyDescent="0.2">
      <c r="A218" s="1" t="s">
        <v>275</v>
      </c>
      <c r="B218" s="2">
        <v>1</v>
      </c>
      <c r="C218" s="1" t="s">
        <v>359</v>
      </c>
      <c r="D218" s="5">
        <v>43539</v>
      </c>
      <c r="E218" s="3">
        <v>4500</v>
      </c>
      <c r="F218" s="1" t="s">
        <v>10</v>
      </c>
      <c r="G218" s="1" t="s">
        <v>8</v>
      </c>
      <c r="H218" s="4">
        <f t="shared" si="3"/>
        <v>4500</v>
      </c>
      <c r="I218" s="1" t="s">
        <v>364</v>
      </c>
    </row>
    <row r="219" spans="1:9" x14ac:dyDescent="0.2">
      <c r="A219" s="1" t="s">
        <v>276</v>
      </c>
      <c r="B219" s="2">
        <v>1</v>
      </c>
      <c r="C219" s="1" t="s">
        <v>359</v>
      </c>
      <c r="D219" s="5">
        <v>43531</v>
      </c>
      <c r="E219" s="3">
        <v>1000</v>
      </c>
      <c r="F219" s="1" t="s">
        <v>363</v>
      </c>
      <c r="G219" s="1" t="s">
        <v>8</v>
      </c>
      <c r="H219" s="4">
        <f t="shared" si="3"/>
        <v>1000</v>
      </c>
      <c r="I219" s="1" t="s">
        <v>364</v>
      </c>
    </row>
    <row r="220" spans="1:9" x14ac:dyDescent="0.2">
      <c r="A220" s="1" t="s">
        <v>277</v>
      </c>
      <c r="B220" s="2">
        <v>1</v>
      </c>
      <c r="C220" s="1" t="s">
        <v>359</v>
      </c>
      <c r="D220" s="5">
        <v>43490</v>
      </c>
      <c r="E220" s="3">
        <v>1200</v>
      </c>
      <c r="F220" s="1" t="s">
        <v>4</v>
      </c>
      <c r="G220" s="1" t="s">
        <v>8</v>
      </c>
      <c r="H220" s="4">
        <f t="shared" si="3"/>
        <v>1200</v>
      </c>
      <c r="I220" s="1" t="s">
        <v>365</v>
      </c>
    </row>
    <row r="221" spans="1:9" x14ac:dyDescent="0.2">
      <c r="A221" s="1" t="s">
        <v>278</v>
      </c>
      <c r="B221" s="2">
        <v>1</v>
      </c>
      <c r="C221" s="1" t="s">
        <v>359</v>
      </c>
      <c r="D221" s="5">
        <v>43503</v>
      </c>
      <c r="E221" s="3">
        <v>2500</v>
      </c>
      <c r="F221" s="1" t="s">
        <v>11</v>
      </c>
      <c r="G221" s="1" t="s">
        <v>8</v>
      </c>
      <c r="H221" s="4">
        <f t="shared" si="3"/>
        <v>2500</v>
      </c>
      <c r="I221" s="1" t="s">
        <v>365</v>
      </c>
    </row>
    <row r="222" spans="1:9" x14ac:dyDescent="0.2">
      <c r="A222" s="1" t="s">
        <v>279</v>
      </c>
      <c r="B222" s="2">
        <v>1</v>
      </c>
      <c r="C222" s="1" t="s">
        <v>359</v>
      </c>
      <c r="D222" s="5">
        <v>43536</v>
      </c>
      <c r="E222" s="3">
        <v>14000</v>
      </c>
      <c r="F222" s="1" t="s">
        <v>4</v>
      </c>
      <c r="G222" s="1" t="s">
        <v>8</v>
      </c>
      <c r="H222" s="4">
        <f t="shared" si="3"/>
        <v>14000</v>
      </c>
      <c r="I222" s="1" t="s">
        <v>364</v>
      </c>
    </row>
    <row r="223" spans="1:9" x14ac:dyDescent="0.2">
      <c r="A223" s="1" t="s">
        <v>280</v>
      </c>
      <c r="B223" s="2">
        <v>1</v>
      </c>
      <c r="C223" s="1" t="s">
        <v>359</v>
      </c>
      <c r="D223" s="5">
        <v>43810</v>
      </c>
      <c r="E223" s="3">
        <v>14000</v>
      </c>
      <c r="F223" s="1" t="s">
        <v>10</v>
      </c>
      <c r="G223" s="1" t="s">
        <v>8</v>
      </c>
      <c r="H223" s="4">
        <f t="shared" si="3"/>
        <v>14000</v>
      </c>
      <c r="I223" s="1" t="s">
        <v>365</v>
      </c>
    </row>
    <row r="224" spans="1:9" x14ac:dyDescent="0.2">
      <c r="A224" s="1" t="s">
        <v>281</v>
      </c>
      <c r="B224" s="2">
        <v>1</v>
      </c>
      <c r="C224" s="1" t="s">
        <v>359</v>
      </c>
      <c r="D224" s="5">
        <v>43489</v>
      </c>
      <c r="E224" s="3">
        <v>12000</v>
      </c>
      <c r="F224" s="1" t="s">
        <v>10</v>
      </c>
      <c r="G224" s="1" t="s">
        <v>8</v>
      </c>
      <c r="H224" s="4">
        <f t="shared" si="3"/>
        <v>12000</v>
      </c>
      <c r="I224" s="1" t="s">
        <v>365</v>
      </c>
    </row>
    <row r="225" spans="1:9" x14ac:dyDescent="0.2">
      <c r="A225" s="1" t="s">
        <v>282</v>
      </c>
      <c r="B225" s="2">
        <v>0.75</v>
      </c>
      <c r="C225" s="1" t="s">
        <v>357</v>
      </c>
      <c r="D225" s="5">
        <v>43548</v>
      </c>
      <c r="E225" s="3">
        <v>6000</v>
      </c>
      <c r="F225" s="1" t="s">
        <v>10</v>
      </c>
      <c r="G225" s="1" t="s">
        <v>8</v>
      </c>
      <c r="H225" s="4">
        <f t="shared" si="3"/>
        <v>4500</v>
      </c>
      <c r="I225" s="1" t="s">
        <v>364</v>
      </c>
    </row>
    <row r="226" spans="1:9" x14ac:dyDescent="0.2">
      <c r="A226" s="1" t="s">
        <v>283</v>
      </c>
      <c r="B226" s="2">
        <v>0.6</v>
      </c>
      <c r="C226" s="1" t="s">
        <v>357</v>
      </c>
      <c r="D226" s="5">
        <v>43822</v>
      </c>
      <c r="E226" s="3">
        <v>5000</v>
      </c>
      <c r="F226" s="1" t="s">
        <v>318</v>
      </c>
      <c r="G226" s="1" t="s">
        <v>8</v>
      </c>
      <c r="H226" s="4">
        <f t="shared" si="3"/>
        <v>3000</v>
      </c>
      <c r="I226" s="1" t="s">
        <v>365</v>
      </c>
    </row>
    <row r="227" spans="1:9" x14ac:dyDescent="0.2">
      <c r="A227" s="1" t="s">
        <v>284</v>
      </c>
      <c r="B227" s="2">
        <v>1</v>
      </c>
      <c r="C227" s="1" t="s">
        <v>359</v>
      </c>
      <c r="D227" s="5">
        <v>43781</v>
      </c>
      <c r="E227" s="3">
        <v>7600</v>
      </c>
      <c r="F227" s="1" t="s">
        <v>319</v>
      </c>
      <c r="G227" s="1" t="s">
        <v>8</v>
      </c>
      <c r="H227" s="4">
        <f t="shared" si="3"/>
        <v>7600</v>
      </c>
      <c r="I227" s="1" t="s">
        <v>365</v>
      </c>
    </row>
    <row r="228" spans="1:9" x14ac:dyDescent="0.2">
      <c r="A228" s="1" t="s">
        <v>285</v>
      </c>
      <c r="B228" s="2">
        <v>0.6</v>
      </c>
      <c r="C228" s="1" t="s">
        <v>357</v>
      </c>
      <c r="D228" s="5">
        <v>43752</v>
      </c>
      <c r="E228" s="3">
        <v>30000</v>
      </c>
      <c r="F228" s="1" t="s">
        <v>4</v>
      </c>
      <c r="G228" s="1" t="s">
        <v>8</v>
      </c>
      <c r="H228" s="4">
        <f t="shared" si="3"/>
        <v>18000</v>
      </c>
      <c r="I228" s="1" t="s">
        <v>364</v>
      </c>
    </row>
    <row r="229" spans="1:9" x14ac:dyDescent="0.2">
      <c r="A229" s="1" t="s">
        <v>286</v>
      </c>
      <c r="B229" s="2">
        <v>0.2</v>
      </c>
      <c r="C229" s="1" t="s">
        <v>352</v>
      </c>
      <c r="D229" s="5">
        <v>43745</v>
      </c>
      <c r="E229" s="3">
        <v>11000</v>
      </c>
      <c r="F229" s="1" t="s">
        <v>320</v>
      </c>
      <c r="G229" s="1" t="s">
        <v>8</v>
      </c>
      <c r="H229" s="4">
        <f t="shared" si="3"/>
        <v>2200</v>
      </c>
      <c r="I229" s="1" t="s">
        <v>364</v>
      </c>
    </row>
    <row r="230" spans="1:9" x14ac:dyDescent="0.2">
      <c r="A230" s="1" t="s">
        <v>287</v>
      </c>
      <c r="B230" s="2">
        <v>0.5</v>
      </c>
      <c r="C230" s="1" t="s">
        <v>357</v>
      </c>
      <c r="D230" s="5">
        <v>43823</v>
      </c>
      <c r="E230" s="3">
        <v>10000</v>
      </c>
      <c r="F230" s="1" t="s">
        <v>321</v>
      </c>
      <c r="G230" s="1" t="s">
        <v>8</v>
      </c>
      <c r="H230" s="4">
        <f t="shared" si="3"/>
        <v>5000</v>
      </c>
      <c r="I230" s="1" t="s">
        <v>365</v>
      </c>
    </row>
    <row r="231" spans="1:9" x14ac:dyDescent="0.2">
      <c r="A231" s="1" t="s">
        <v>288</v>
      </c>
      <c r="B231" s="2">
        <v>0.5</v>
      </c>
      <c r="C231" s="1" t="s">
        <v>357</v>
      </c>
      <c r="D231" s="5">
        <v>43716</v>
      </c>
      <c r="E231" s="3">
        <v>10000</v>
      </c>
      <c r="F231" s="1" t="s">
        <v>4</v>
      </c>
      <c r="G231" s="1" t="s">
        <v>8</v>
      </c>
      <c r="H231" s="4">
        <f t="shared" si="3"/>
        <v>5000</v>
      </c>
      <c r="I231" s="1" t="s">
        <v>365</v>
      </c>
    </row>
    <row r="232" spans="1:9" x14ac:dyDescent="0.2">
      <c r="A232" s="1" t="s">
        <v>289</v>
      </c>
      <c r="B232" s="2">
        <v>0.5</v>
      </c>
      <c r="C232" s="1" t="s">
        <v>357</v>
      </c>
      <c r="D232" s="5">
        <v>43648</v>
      </c>
      <c r="E232" s="3">
        <v>4000</v>
      </c>
      <c r="F232" s="1" t="s">
        <v>11</v>
      </c>
      <c r="G232" s="1" t="s">
        <v>8</v>
      </c>
      <c r="H232" s="4">
        <f t="shared" si="3"/>
        <v>2000</v>
      </c>
      <c r="I232" s="1" t="s">
        <v>365</v>
      </c>
    </row>
    <row r="233" spans="1:9" x14ac:dyDescent="0.2">
      <c r="A233" s="1" t="s">
        <v>290</v>
      </c>
      <c r="B233" s="2">
        <v>0.75</v>
      </c>
      <c r="C233" s="1" t="s">
        <v>357</v>
      </c>
      <c r="D233" s="5">
        <v>43725</v>
      </c>
      <c r="E233" s="3">
        <v>7500</v>
      </c>
      <c r="F233" s="1" t="s">
        <v>11</v>
      </c>
      <c r="G233" s="1" t="s">
        <v>8</v>
      </c>
      <c r="H233" s="4">
        <f t="shared" si="3"/>
        <v>5625</v>
      </c>
      <c r="I233" s="1" t="s">
        <v>365</v>
      </c>
    </row>
    <row r="234" spans="1:9" x14ac:dyDescent="0.2">
      <c r="A234" s="1" t="s">
        <v>291</v>
      </c>
      <c r="B234" s="2">
        <v>0.2</v>
      </c>
      <c r="C234" s="1" t="s">
        <v>352</v>
      </c>
      <c r="D234" s="5">
        <v>43648</v>
      </c>
      <c r="E234" s="3">
        <v>15000</v>
      </c>
      <c r="F234" s="1" t="s">
        <v>4</v>
      </c>
      <c r="G234" s="1" t="s">
        <v>8</v>
      </c>
      <c r="H234" s="4">
        <f t="shared" si="3"/>
        <v>3000</v>
      </c>
      <c r="I234" s="1" t="s">
        <v>365</v>
      </c>
    </row>
    <row r="235" spans="1:9" x14ac:dyDescent="0.2">
      <c r="A235" s="1" t="s">
        <v>292</v>
      </c>
      <c r="B235" s="2">
        <v>0.5</v>
      </c>
      <c r="C235" s="1" t="s">
        <v>357</v>
      </c>
      <c r="D235" s="5">
        <v>43637</v>
      </c>
      <c r="E235" s="3">
        <v>1200</v>
      </c>
      <c r="F235" s="1" t="s">
        <v>4</v>
      </c>
      <c r="G235" s="1" t="s">
        <v>8</v>
      </c>
      <c r="H235" s="4">
        <f t="shared" si="3"/>
        <v>600</v>
      </c>
      <c r="I235" s="1" t="s">
        <v>365</v>
      </c>
    </row>
    <row r="236" spans="1:9" x14ac:dyDescent="0.2">
      <c r="A236" s="1" t="s">
        <v>293</v>
      </c>
      <c r="B236" s="2">
        <v>0.3</v>
      </c>
      <c r="C236" s="1" t="s">
        <v>351</v>
      </c>
      <c r="D236" s="5">
        <v>43588</v>
      </c>
      <c r="E236" s="3">
        <v>950</v>
      </c>
      <c r="F236" s="1" t="s">
        <v>12</v>
      </c>
      <c r="G236" s="1" t="s">
        <v>8</v>
      </c>
      <c r="H236" s="4">
        <f t="shared" si="3"/>
        <v>285</v>
      </c>
      <c r="I236" s="1" t="s">
        <v>365</v>
      </c>
    </row>
    <row r="237" spans="1:9" x14ac:dyDescent="0.2">
      <c r="A237" s="1" t="s">
        <v>294</v>
      </c>
      <c r="B237" s="2">
        <v>0.4</v>
      </c>
      <c r="C237" s="1" t="s">
        <v>351</v>
      </c>
      <c r="D237" s="5">
        <v>43767</v>
      </c>
      <c r="E237" s="3">
        <v>12000</v>
      </c>
      <c r="F237" s="1" t="s">
        <v>4</v>
      </c>
      <c r="G237" s="1" t="s">
        <v>8</v>
      </c>
      <c r="H237" s="4">
        <f t="shared" si="3"/>
        <v>4800</v>
      </c>
      <c r="I237" s="1" t="s">
        <v>364</v>
      </c>
    </row>
    <row r="238" spans="1:9" x14ac:dyDescent="0.2">
      <c r="A238" s="1" t="s">
        <v>295</v>
      </c>
      <c r="B238" s="2">
        <v>1</v>
      </c>
      <c r="C238" s="1" t="s">
        <v>359</v>
      </c>
      <c r="D238" s="5">
        <v>43517</v>
      </c>
      <c r="E238" s="3">
        <v>15000</v>
      </c>
      <c r="F238" s="1" t="s">
        <v>13</v>
      </c>
      <c r="G238" s="1" t="s">
        <v>8</v>
      </c>
      <c r="H238" s="4">
        <f t="shared" si="3"/>
        <v>15000</v>
      </c>
      <c r="I238" s="1" t="s">
        <v>365</v>
      </c>
    </row>
    <row r="239" spans="1:9" x14ac:dyDescent="0.2">
      <c r="A239" s="1" t="s">
        <v>296</v>
      </c>
      <c r="B239" s="2">
        <v>0.3</v>
      </c>
      <c r="C239" s="1" t="s">
        <v>351</v>
      </c>
      <c r="D239" s="5">
        <v>43703</v>
      </c>
      <c r="E239" s="3">
        <v>15000</v>
      </c>
      <c r="F239" s="1" t="s">
        <v>14</v>
      </c>
      <c r="G239" s="1" t="s">
        <v>8</v>
      </c>
      <c r="H239" s="4">
        <f t="shared" si="3"/>
        <v>4500</v>
      </c>
      <c r="I239" s="1" t="s">
        <v>364</v>
      </c>
    </row>
    <row r="240" spans="1:9" x14ac:dyDescent="0.2">
      <c r="A240" s="1" t="s">
        <v>297</v>
      </c>
      <c r="B240" s="2">
        <v>1</v>
      </c>
      <c r="C240" s="1" t="s">
        <v>359</v>
      </c>
      <c r="D240" s="5">
        <v>43715</v>
      </c>
      <c r="E240" s="3">
        <v>10000</v>
      </c>
      <c r="F240" s="1" t="s">
        <v>363</v>
      </c>
      <c r="G240" s="1" t="s">
        <v>8</v>
      </c>
      <c r="H240" s="4">
        <f t="shared" si="3"/>
        <v>10000</v>
      </c>
      <c r="I240" s="1" t="s">
        <v>365</v>
      </c>
    </row>
    <row r="241" spans="1:9" x14ac:dyDescent="0.2">
      <c r="A241" s="1" t="s">
        <v>298</v>
      </c>
      <c r="B241" s="2">
        <v>0.3</v>
      </c>
      <c r="C241" s="1" t="s">
        <v>351</v>
      </c>
      <c r="D241" s="5">
        <v>43650</v>
      </c>
      <c r="E241" s="3">
        <v>40000</v>
      </c>
      <c r="F241" s="1" t="s">
        <v>363</v>
      </c>
      <c r="G241" s="1" t="s">
        <v>8</v>
      </c>
      <c r="H241" s="4">
        <f t="shared" si="3"/>
        <v>12000</v>
      </c>
      <c r="I241" s="1" t="s">
        <v>365</v>
      </c>
    </row>
    <row r="242" spans="1:9" x14ac:dyDescent="0.2">
      <c r="A242" s="1" t="s">
        <v>299</v>
      </c>
      <c r="B242" s="2">
        <v>0.2</v>
      </c>
      <c r="C242" s="1" t="s">
        <v>352</v>
      </c>
      <c r="D242" s="5">
        <v>43822</v>
      </c>
      <c r="E242" s="3">
        <v>18000</v>
      </c>
      <c r="F242" s="1" t="s">
        <v>4</v>
      </c>
      <c r="G242" s="1" t="s">
        <v>8</v>
      </c>
      <c r="H242" s="4">
        <f t="shared" si="3"/>
        <v>3600</v>
      </c>
      <c r="I242" s="1" t="s">
        <v>365</v>
      </c>
    </row>
    <row r="243" spans="1:9" x14ac:dyDescent="0.2">
      <c r="A243" s="1" t="s">
        <v>300</v>
      </c>
      <c r="B243" s="2">
        <v>0.1</v>
      </c>
      <c r="C243" s="1" t="s">
        <v>353</v>
      </c>
      <c r="D243" s="5">
        <v>43758</v>
      </c>
      <c r="E243" s="3">
        <v>8000</v>
      </c>
      <c r="F243" s="1" t="s">
        <v>10</v>
      </c>
      <c r="G243" s="1" t="s">
        <v>8</v>
      </c>
      <c r="H243" s="4">
        <f t="shared" si="3"/>
        <v>800</v>
      </c>
      <c r="I243" s="1" t="s">
        <v>364</v>
      </c>
    </row>
    <row r="244" spans="1:9" x14ac:dyDescent="0.2">
      <c r="A244" s="1" t="s">
        <v>301</v>
      </c>
      <c r="B244" s="2">
        <v>0.2</v>
      </c>
      <c r="C244" s="1" t="s">
        <v>352</v>
      </c>
      <c r="D244" s="5">
        <v>43816</v>
      </c>
      <c r="E244" s="3">
        <v>48000</v>
      </c>
      <c r="F244" s="1" t="s">
        <v>363</v>
      </c>
      <c r="G244" s="1" t="s">
        <v>323</v>
      </c>
      <c r="H244" s="4">
        <f t="shared" si="3"/>
        <v>9600</v>
      </c>
      <c r="I244" s="1" t="s">
        <v>365</v>
      </c>
    </row>
    <row r="245" spans="1:9" x14ac:dyDescent="0.2">
      <c r="A245" s="1" t="s">
        <v>302</v>
      </c>
      <c r="B245" s="2">
        <v>0.3</v>
      </c>
      <c r="C245" s="1" t="s">
        <v>351</v>
      </c>
      <c r="D245" s="5">
        <v>43675</v>
      </c>
      <c r="E245" s="3">
        <v>10000</v>
      </c>
      <c r="F245" s="1" t="s">
        <v>4</v>
      </c>
      <c r="G245" s="1" t="s">
        <v>8</v>
      </c>
      <c r="H245" s="4">
        <f t="shared" si="3"/>
        <v>3000</v>
      </c>
      <c r="I245" s="1" t="s">
        <v>365</v>
      </c>
    </row>
    <row r="246" spans="1:9" x14ac:dyDescent="0.2">
      <c r="A246" s="1" t="s">
        <v>303</v>
      </c>
      <c r="B246" s="2">
        <v>0.05</v>
      </c>
      <c r="C246" s="1" t="s">
        <v>354</v>
      </c>
      <c r="D246" s="5">
        <v>43589</v>
      </c>
      <c r="E246" s="3">
        <v>7600</v>
      </c>
      <c r="F246" s="1" t="s">
        <v>16</v>
      </c>
      <c r="G246" s="1" t="s">
        <v>8</v>
      </c>
      <c r="H246" s="4">
        <f t="shared" si="3"/>
        <v>380</v>
      </c>
      <c r="I246" s="1" t="s">
        <v>365</v>
      </c>
    </row>
    <row r="247" spans="1:9" x14ac:dyDescent="0.2">
      <c r="A247" s="1" t="s">
        <v>304</v>
      </c>
      <c r="B247" s="2">
        <v>0.3</v>
      </c>
      <c r="C247" s="1" t="s">
        <v>351</v>
      </c>
      <c r="D247" s="5">
        <v>43690</v>
      </c>
      <c r="E247" s="3">
        <v>22000</v>
      </c>
      <c r="F247" s="1" t="s">
        <v>11</v>
      </c>
      <c r="G247" s="1" t="s">
        <v>8</v>
      </c>
      <c r="H247" s="4">
        <f t="shared" si="3"/>
        <v>6600</v>
      </c>
      <c r="I247" s="1" t="s">
        <v>364</v>
      </c>
    </row>
    <row r="248" spans="1:9" x14ac:dyDescent="0.2">
      <c r="A248" s="1" t="s">
        <v>305</v>
      </c>
      <c r="B248" s="2">
        <v>0.2</v>
      </c>
      <c r="C248" s="1" t="s">
        <v>352</v>
      </c>
      <c r="D248" s="5">
        <v>43762</v>
      </c>
      <c r="E248" s="3">
        <v>12000</v>
      </c>
      <c r="F248" s="1" t="s">
        <v>322</v>
      </c>
      <c r="G248" s="1" t="s">
        <v>8</v>
      </c>
      <c r="H248" s="4">
        <f t="shared" si="3"/>
        <v>2400</v>
      </c>
      <c r="I248" s="1" t="s">
        <v>364</v>
      </c>
    </row>
    <row r="249" spans="1:9" x14ac:dyDescent="0.2">
      <c r="A249" s="1" t="s">
        <v>306</v>
      </c>
      <c r="B249" s="2">
        <v>0.2</v>
      </c>
      <c r="C249" s="1" t="s">
        <v>352</v>
      </c>
      <c r="D249" s="5">
        <v>43740</v>
      </c>
      <c r="E249" s="3">
        <v>12000</v>
      </c>
      <c r="F249" s="1" t="s">
        <v>2</v>
      </c>
      <c r="G249" s="1" t="s">
        <v>8</v>
      </c>
      <c r="H249" s="4">
        <f t="shared" si="3"/>
        <v>2400</v>
      </c>
      <c r="I249" s="1" t="s">
        <v>364</v>
      </c>
    </row>
    <row r="250" spans="1:9" x14ac:dyDescent="0.2">
      <c r="A250" s="1" t="s">
        <v>307</v>
      </c>
      <c r="B250" s="2">
        <v>1</v>
      </c>
      <c r="C250" s="1" t="s">
        <v>359</v>
      </c>
      <c r="D250" s="5">
        <v>43553</v>
      </c>
      <c r="E250" s="3">
        <v>23000</v>
      </c>
      <c r="F250" s="1" t="s">
        <v>363</v>
      </c>
      <c r="G250" s="1" t="s">
        <v>8</v>
      </c>
      <c r="H250" s="4">
        <f t="shared" si="3"/>
        <v>23000</v>
      </c>
      <c r="I250" s="1" t="s">
        <v>364</v>
      </c>
    </row>
    <row r="251" spans="1:9" x14ac:dyDescent="0.2">
      <c r="A251" s="1" t="s">
        <v>308</v>
      </c>
      <c r="B251" s="2">
        <v>1</v>
      </c>
      <c r="C251" s="1" t="s">
        <v>359</v>
      </c>
      <c r="D251" s="5">
        <v>43472</v>
      </c>
      <c r="E251" s="3">
        <v>18000</v>
      </c>
      <c r="F251" s="1" t="s">
        <v>363</v>
      </c>
      <c r="G251" s="1" t="s">
        <v>8</v>
      </c>
      <c r="H251" s="4">
        <f t="shared" si="3"/>
        <v>18000</v>
      </c>
      <c r="I251" s="1" t="s">
        <v>365</v>
      </c>
    </row>
    <row r="252" spans="1:9" x14ac:dyDescent="0.2">
      <c r="A252" s="1" t="s">
        <v>309</v>
      </c>
      <c r="B252" s="2">
        <v>0.2</v>
      </c>
      <c r="C252" s="1" t="s">
        <v>352</v>
      </c>
      <c r="D252" s="5">
        <v>43565</v>
      </c>
      <c r="E252" s="3">
        <v>3000</v>
      </c>
      <c r="F252" s="1" t="s">
        <v>17</v>
      </c>
      <c r="G252" s="1" t="s">
        <v>8</v>
      </c>
      <c r="H252" s="4">
        <f t="shared" si="3"/>
        <v>600</v>
      </c>
      <c r="I252" s="1" t="s">
        <v>365</v>
      </c>
    </row>
    <row r="253" spans="1:9" x14ac:dyDescent="0.2">
      <c r="A253" s="1" t="s">
        <v>310</v>
      </c>
      <c r="B253" s="2">
        <v>0.2</v>
      </c>
      <c r="C253" s="1" t="s">
        <v>352</v>
      </c>
      <c r="D253" s="5">
        <v>43791</v>
      </c>
      <c r="E253" s="3">
        <v>30000</v>
      </c>
      <c r="F253" s="1" t="s">
        <v>363</v>
      </c>
      <c r="G253" s="1" t="s">
        <v>8</v>
      </c>
      <c r="H253" s="4">
        <f t="shared" si="3"/>
        <v>6000</v>
      </c>
      <c r="I253" s="1" t="s">
        <v>365</v>
      </c>
    </row>
    <row r="254" spans="1:9" x14ac:dyDescent="0.2">
      <c r="A254" s="1" t="s">
        <v>311</v>
      </c>
      <c r="B254" s="2">
        <v>0.1</v>
      </c>
      <c r="C254" s="1" t="s">
        <v>353</v>
      </c>
      <c r="D254" s="5">
        <v>43821</v>
      </c>
      <c r="E254" s="3">
        <v>12000</v>
      </c>
      <c r="F254" s="1" t="s">
        <v>317</v>
      </c>
      <c r="G254" s="1" t="s">
        <v>8</v>
      </c>
      <c r="H254" s="4">
        <f t="shared" si="3"/>
        <v>1200</v>
      </c>
      <c r="I254" s="1" t="s">
        <v>365</v>
      </c>
    </row>
    <row r="255" spans="1:9" x14ac:dyDescent="0.2">
      <c r="A255" s="1" t="s">
        <v>312</v>
      </c>
      <c r="B255" s="2">
        <v>0.2</v>
      </c>
      <c r="C255" s="1" t="s">
        <v>352</v>
      </c>
      <c r="D255" s="5">
        <v>43739</v>
      </c>
      <c r="E255" s="3">
        <v>24000</v>
      </c>
      <c r="F255" s="1" t="s">
        <v>363</v>
      </c>
      <c r="G255" s="1" t="s">
        <v>8</v>
      </c>
      <c r="H255" s="4">
        <f t="shared" si="3"/>
        <v>4800</v>
      </c>
      <c r="I255" s="1" t="s">
        <v>364</v>
      </c>
    </row>
    <row r="256" spans="1:9" x14ac:dyDescent="0.2">
      <c r="A256" s="1" t="s">
        <v>313</v>
      </c>
      <c r="B256" s="2">
        <v>0.1</v>
      </c>
      <c r="C256" s="1" t="s">
        <v>353</v>
      </c>
      <c r="D256" s="5">
        <v>43770</v>
      </c>
      <c r="E256" s="3">
        <v>8000</v>
      </c>
      <c r="F256" s="1" t="s">
        <v>317</v>
      </c>
      <c r="G256" s="1" t="s">
        <v>8</v>
      </c>
      <c r="H256" s="4">
        <f t="shared" si="3"/>
        <v>800</v>
      </c>
      <c r="I256" s="1" t="s">
        <v>365</v>
      </c>
    </row>
    <row r="257" spans="1:9" x14ac:dyDescent="0.2">
      <c r="A257" s="1" t="s">
        <v>314</v>
      </c>
      <c r="B257" s="2">
        <v>1</v>
      </c>
      <c r="C257" s="1" t="s">
        <v>359</v>
      </c>
      <c r="D257" s="5">
        <v>43486</v>
      </c>
      <c r="E257" s="3">
        <v>5000</v>
      </c>
      <c r="F257" s="1" t="s">
        <v>363</v>
      </c>
      <c r="G257" s="1" t="s">
        <v>8</v>
      </c>
      <c r="H257" s="4">
        <f t="shared" si="3"/>
        <v>5000</v>
      </c>
      <c r="I257" s="1" t="s">
        <v>365</v>
      </c>
    </row>
    <row r="258" spans="1:9" x14ac:dyDescent="0.2">
      <c r="A258" s="1" t="s">
        <v>315</v>
      </c>
      <c r="B258" s="2">
        <v>0.3</v>
      </c>
      <c r="C258" s="1" t="s">
        <v>351</v>
      </c>
      <c r="D258" s="5">
        <v>43596</v>
      </c>
      <c r="E258" s="3">
        <v>10000</v>
      </c>
      <c r="F258" s="1" t="s">
        <v>15</v>
      </c>
      <c r="G258" s="1" t="s">
        <v>8</v>
      </c>
      <c r="H258" s="4">
        <f t="shared" ref="H258:H284" si="4">E258*B258</f>
        <v>3000</v>
      </c>
      <c r="I258" s="1" t="s">
        <v>365</v>
      </c>
    </row>
    <row r="259" spans="1:9" x14ac:dyDescent="0.2">
      <c r="A259" s="1" t="s">
        <v>324</v>
      </c>
      <c r="B259" s="2">
        <v>0.3</v>
      </c>
      <c r="C259" s="1" t="s">
        <v>351</v>
      </c>
      <c r="D259" s="5">
        <v>43570</v>
      </c>
      <c r="E259" s="3">
        <v>1000</v>
      </c>
      <c r="F259" s="1" t="s">
        <v>23</v>
      </c>
      <c r="G259" s="1" t="s">
        <v>8</v>
      </c>
      <c r="H259" s="4">
        <f t="shared" si="4"/>
        <v>300</v>
      </c>
      <c r="I259" s="1" t="s">
        <v>365</v>
      </c>
    </row>
    <row r="260" spans="1:9" x14ac:dyDescent="0.2">
      <c r="A260" s="1" t="s">
        <v>325</v>
      </c>
      <c r="B260" s="2">
        <v>0.3</v>
      </c>
      <c r="C260" s="1" t="s">
        <v>351</v>
      </c>
      <c r="D260" s="5">
        <v>43514</v>
      </c>
      <c r="E260" s="3">
        <v>30000</v>
      </c>
      <c r="F260" s="1" t="s">
        <v>55</v>
      </c>
      <c r="G260" s="1" t="s">
        <v>8</v>
      </c>
      <c r="H260" s="4">
        <f t="shared" si="4"/>
        <v>9000</v>
      </c>
      <c r="I260" s="1" t="s">
        <v>365</v>
      </c>
    </row>
    <row r="261" spans="1:9" x14ac:dyDescent="0.2">
      <c r="A261" s="1" t="s">
        <v>326</v>
      </c>
      <c r="B261" s="2">
        <v>1</v>
      </c>
      <c r="C261" s="1" t="s">
        <v>359</v>
      </c>
      <c r="D261" s="5">
        <v>43501</v>
      </c>
      <c r="E261" s="3">
        <v>10000</v>
      </c>
      <c r="F261" s="1" t="s">
        <v>2</v>
      </c>
      <c r="G261" s="1" t="s">
        <v>8</v>
      </c>
      <c r="H261" s="4">
        <f t="shared" si="4"/>
        <v>10000</v>
      </c>
      <c r="I261" s="1" t="s">
        <v>365</v>
      </c>
    </row>
    <row r="262" spans="1:9" x14ac:dyDescent="0.2">
      <c r="A262" s="1" t="s">
        <v>327</v>
      </c>
      <c r="B262" s="2">
        <v>0.1</v>
      </c>
      <c r="C262" s="1" t="s">
        <v>353</v>
      </c>
      <c r="D262" s="5">
        <v>43640</v>
      </c>
      <c r="E262" s="3">
        <v>1000</v>
      </c>
      <c r="F262" s="1" t="s">
        <v>23</v>
      </c>
      <c r="G262" s="1" t="s">
        <v>8</v>
      </c>
      <c r="H262" s="4">
        <f t="shared" si="4"/>
        <v>100</v>
      </c>
      <c r="I262" s="1" t="s">
        <v>365</v>
      </c>
    </row>
    <row r="263" spans="1:9" x14ac:dyDescent="0.2">
      <c r="A263" s="1" t="s">
        <v>328</v>
      </c>
      <c r="B263" s="2">
        <v>0.3</v>
      </c>
      <c r="C263" s="1" t="s">
        <v>351</v>
      </c>
      <c r="D263" s="5">
        <v>43588</v>
      </c>
      <c r="E263" s="3">
        <v>1000</v>
      </c>
      <c r="F263" s="1" t="s">
        <v>23</v>
      </c>
      <c r="G263" s="1" t="s">
        <v>8</v>
      </c>
      <c r="H263" s="4">
        <f t="shared" si="4"/>
        <v>300</v>
      </c>
      <c r="I263" s="1" t="s">
        <v>365</v>
      </c>
    </row>
    <row r="264" spans="1:9" x14ac:dyDescent="0.2">
      <c r="A264" s="1" t="s">
        <v>329</v>
      </c>
      <c r="B264" s="2">
        <v>0.1</v>
      </c>
      <c r="C264" s="1" t="s">
        <v>353</v>
      </c>
      <c r="D264" s="5">
        <v>43614</v>
      </c>
      <c r="E264" s="3">
        <v>1000</v>
      </c>
      <c r="F264" s="1" t="s">
        <v>23</v>
      </c>
      <c r="G264" s="1" t="s">
        <v>8</v>
      </c>
      <c r="H264" s="4">
        <f t="shared" si="4"/>
        <v>100</v>
      </c>
      <c r="I264" s="1" t="s">
        <v>365</v>
      </c>
    </row>
    <row r="265" spans="1:9" x14ac:dyDescent="0.2">
      <c r="A265" s="1" t="s">
        <v>330</v>
      </c>
      <c r="B265" s="2">
        <v>0.3</v>
      </c>
      <c r="C265" s="1" t="s">
        <v>351</v>
      </c>
      <c r="D265" s="5">
        <v>43700</v>
      </c>
      <c r="E265" s="3">
        <v>20000</v>
      </c>
      <c r="F265" s="1" t="s">
        <v>15</v>
      </c>
      <c r="G265" s="1" t="s">
        <v>8</v>
      </c>
      <c r="H265" s="4">
        <f t="shared" si="4"/>
        <v>6000</v>
      </c>
      <c r="I265" s="1" t="s">
        <v>364</v>
      </c>
    </row>
    <row r="266" spans="1:9" x14ac:dyDescent="0.2">
      <c r="A266" s="1" t="s">
        <v>331</v>
      </c>
      <c r="B266" s="2">
        <v>0.3</v>
      </c>
      <c r="C266" s="1" t="s">
        <v>351</v>
      </c>
      <c r="D266" s="5">
        <v>43558</v>
      </c>
      <c r="E266" s="3">
        <v>2000</v>
      </c>
      <c r="F266" s="1" t="s">
        <v>15</v>
      </c>
      <c r="G266" s="1" t="s">
        <v>8</v>
      </c>
      <c r="H266" s="4">
        <f t="shared" si="4"/>
        <v>600</v>
      </c>
      <c r="I266" s="1" t="s">
        <v>365</v>
      </c>
    </row>
    <row r="267" spans="1:9" x14ac:dyDescent="0.2">
      <c r="A267" s="1" t="s">
        <v>332</v>
      </c>
      <c r="B267" s="2">
        <v>0.1</v>
      </c>
      <c r="C267" s="1" t="s">
        <v>353</v>
      </c>
      <c r="D267" s="5">
        <v>43558</v>
      </c>
      <c r="E267" s="3">
        <v>2000</v>
      </c>
      <c r="F267" s="1" t="s">
        <v>2</v>
      </c>
      <c r="G267" s="1" t="s">
        <v>8</v>
      </c>
      <c r="H267" s="4">
        <f t="shared" si="4"/>
        <v>200</v>
      </c>
      <c r="I267" s="1" t="s">
        <v>365</v>
      </c>
    </row>
    <row r="268" spans="1:9" x14ac:dyDescent="0.2">
      <c r="A268" s="1" t="s">
        <v>333</v>
      </c>
      <c r="B268" s="2">
        <v>0.3</v>
      </c>
      <c r="C268" s="1" t="s">
        <v>351</v>
      </c>
      <c r="D268" s="5">
        <v>43725</v>
      </c>
      <c r="E268" s="3">
        <v>5000</v>
      </c>
      <c r="F268" s="1" t="s">
        <v>23</v>
      </c>
      <c r="G268" s="1" t="s">
        <v>8</v>
      </c>
      <c r="H268" s="4">
        <f t="shared" si="4"/>
        <v>1500</v>
      </c>
      <c r="I268" s="1" t="s">
        <v>365</v>
      </c>
    </row>
    <row r="269" spans="1:9" x14ac:dyDescent="0.2">
      <c r="A269" s="1" t="s">
        <v>334</v>
      </c>
      <c r="B269" s="2">
        <v>0.1</v>
      </c>
      <c r="C269" s="1" t="s">
        <v>353</v>
      </c>
      <c r="D269" s="5">
        <v>43662</v>
      </c>
      <c r="E269" s="3">
        <v>1000</v>
      </c>
      <c r="F269" s="1" t="s">
        <v>23</v>
      </c>
      <c r="G269" s="1" t="s">
        <v>8</v>
      </c>
      <c r="H269" s="4">
        <f t="shared" si="4"/>
        <v>100</v>
      </c>
      <c r="I269" s="1" t="s">
        <v>365</v>
      </c>
    </row>
    <row r="270" spans="1:9" x14ac:dyDescent="0.2">
      <c r="A270" s="1" t="s">
        <v>335</v>
      </c>
      <c r="B270" s="2">
        <v>0.1</v>
      </c>
      <c r="C270" s="1" t="s">
        <v>353</v>
      </c>
      <c r="D270" s="5">
        <v>43690</v>
      </c>
      <c r="E270" s="3">
        <v>20000</v>
      </c>
      <c r="F270" s="1" t="s">
        <v>15</v>
      </c>
      <c r="G270" s="1" t="s">
        <v>8</v>
      </c>
      <c r="H270" s="4">
        <f t="shared" si="4"/>
        <v>2000</v>
      </c>
      <c r="I270" s="1" t="s">
        <v>364</v>
      </c>
    </row>
    <row r="271" spans="1:9" x14ac:dyDescent="0.2">
      <c r="A271" s="1" t="s">
        <v>336</v>
      </c>
      <c r="B271" s="2">
        <v>0.3</v>
      </c>
      <c r="C271" s="1" t="s">
        <v>351</v>
      </c>
      <c r="D271" s="5">
        <v>43666</v>
      </c>
      <c r="E271" s="3">
        <v>10000</v>
      </c>
      <c r="F271" s="1" t="s">
        <v>23</v>
      </c>
      <c r="G271" s="1" t="s">
        <v>8</v>
      </c>
      <c r="H271" s="4">
        <f t="shared" si="4"/>
        <v>3000</v>
      </c>
      <c r="I271" s="1" t="s">
        <v>365</v>
      </c>
    </row>
    <row r="272" spans="1:9" x14ac:dyDescent="0.2">
      <c r="A272" s="1" t="s">
        <v>337</v>
      </c>
      <c r="B272" s="2">
        <v>0.1</v>
      </c>
      <c r="C272" s="1" t="s">
        <v>353</v>
      </c>
      <c r="D272" s="5">
        <v>43709</v>
      </c>
      <c r="E272" s="3">
        <v>1000</v>
      </c>
      <c r="F272" s="1" t="s">
        <v>23</v>
      </c>
      <c r="G272" s="1" t="s">
        <v>8</v>
      </c>
      <c r="H272" s="4">
        <f t="shared" si="4"/>
        <v>100</v>
      </c>
      <c r="I272" s="1" t="s">
        <v>365</v>
      </c>
    </row>
    <row r="273" spans="1:9" x14ac:dyDescent="0.2">
      <c r="A273" s="1" t="s">
        <v>338</v>
      </c>
      <c r="B273" s="2">
        <v>0.1</v>
      </c>
      <c r="C273" s="1" t="s">
        <v>353</v>
      </c>
      <c r="D273" s="5">
        <v>43723</v>
      </c>
      <c r="E273" s="3">
        <v>3000</v>
      </c>
      <c r="F273" s="1" t="s">
        <v>2</v>
      </c>
      <c r="G273" s="1" t="s">
        <v>8</v>
      </c>
      <c r="H273" s="4">
        <f t="shared" si="4"/>
        <v>300</v>
      </c>
      <c r="I273" s="1" t="s">
        <v>365</v>
      </c>
    </row>
    <row r="274" spans="1:9" x14ac:dyDescent="0.2">
      <c r="A274" s="1" t="s">
        <v>339</v>
      </c>
      <c r="B274" s="2">
        <v>0.3</v>
      </c>
      <c r="C274" s="1" t="s">
        <v>351</v>
      </c>
      <c r="D274" s="5">
        <v>43519</v>
      </c>
      <c r="E274" s="3">
        <v>35000</v>
      </c>
      <c r="F274" s="1" t="s">
        <v>55</v>
      </c>
      <c r="G274" s="1" t="s">
        <v>8</v>
      </c>
      <c r="H274" s="4">
        <f t="shared" si="4"/>
        <v>10500</v>
      </c>
      <c r="I274" s="1" t="s">
        <v>365</v>
      </c>
    </row>
    <row r="275" spans="1:9" x14ac:dyDescent="0.2">
      <c r="A275" s="1" t="s">
        <v>340</v>
      </c>
      <c r="B275" s="2">
        <v>1</v>
      </c>
      <c r="C275" s="1" t="s">
        <v>359</v>
      </c>
      <c r="D275" s="5">
        <v>43468</v>
      </c>
      <c r="E275" s="3">
        <v>25000</v>
      </c>
      <c r="F275" s="1" t="s">
        <v>15</v>
      </c>
      <c r="G275" s="1" t="s">
        <v>8</v>
      </c>
      <c r="H275" s="4">
        <f t="shared" si="4"/>
        <v>25000</v>
      </c>
      <c r="I275" s="1" t="s">
        <v>365</v>
      </c>
    </row>
    <row r="276" spans="1:9" x14ac:dyDescent="0.2">
      <c r="A276" s="1" t="s">
        <v>341</v>
      </c>
      <c r="B276" s="2">
        <v>0.3</v>
      </c>
      <c r="C276" s="1" t="s">
        <v>351</v>
      </c>
      <c r="D276" s="5">
        <v>43731</v>
      </c>
      <c r="E276" s="3">
        <v>20000</v>
      </c>
      <c r="F276" s="1" t="s">
        <v>23</v>
      </c>
      <c r="G276" s="1" t="s">
        <v>8</v>
      </c>
      <c r="H276" s="4">
        <f t="shared" si="4"/>
        <v>6000</v>
      </c>
      <c r="I276" s="1" t="s">
        <v>365</v>
      </c>
    </row>
    <row r="277" spans="1:9" x14ac:dyDescent="0.2">
      <c r="A277" s="1" t="s">
        <v>342</v>
      </c>
      <c r="B277" s="2">
        <v>0.3</v>
      </c>
      <c r="C277" s="1" t="s">
        <v>351</v>
      </c>
      <c r="D277" s="5">
        <v>43723</v>
      </c>
      <c r="E277" s="3">
        <v>10000</v>
      </c>
      <c r="F277" s="1" t="s">
        <v>2</v>
      </c>
      <c r="G277" s="1" t="s">
        <v>8</v>
      </c>
      <c r="H277" s="4">
        <f t="shared" si="4"/>
        <v>3000</v>
      </c>
      <c r="I277" s="1" t="s">
        <v>365</v>
      </c>
    </row>
    <row r="278" spans="1:9" x14ac:dyDescent="0.2">
      <c r="A278" s="1" t="s">
        <v>343</v>
      </c>
      <c r="B278" s="2">
        <v>0.3</v>
      </c>
      <c r="C278" s="1" t="s">
        <v>351</v>
      </c>
      <c r="D278" s="5">
        <v>43495</v>
      </c>
      <c r="E278" s="3">
        <v>10000</v>
      </c>
      <c r="F278" s="1" t="s">
        <v>15</v>
      </c>
      <c r="G278" s="1" t="s">
        <v>8</v>
      </c>
      <c r="H278" s="4">
        <f t="shared" si="4"/>
        <v>3000</v>
      </c>
      <c r="I278" s="1" t="s">
        <v>365</v>
      </c>
    </row>
    <row r="279" spans="1:9" x14ac:dyDescent="0.2">
      <c r="A279" s="1" t="s">
        <v>344</v>
      </c>
      <c r="B279" s="2">
        <v>1</v>
      </c>
      <c r="C279" s="1" t="s">
        <v>359</v>
      </c>
      <c r="D279" s="5">
        <v>43513</v>
      </c>
      <c r="E279" s="3">
        <v>10000</v>
      </c>
      <c r="F279" s="1" t="s">
        <v>15</v>
      </c>
      <c r="G279" s="1" t="s">
        <v>8</v>
      </c>
      <c r="H279" s="4">
        <f t="shared" si="4"/>
        <v>10000</v>
      </c>
      <c r="I279" s="1" t="s">
        <v>365</v>
      </c>
    </row>
    <row r="280" spans="1:9" x14ac:dyDescent="0.2">
      <c r="A280" s="1" t="s">
        <v>345</v>
      </c>
      <c r="B280" s="2">
        <v>0.3</v>
      </c>
      <c r="C280" s="1" t="s">
        <v>351</v>
      </c>
      <c r="D280" s="5">
        <v>43573</v>
      </c>
      <c r="E280" s="3">
        <v>1000</v>
      </c>
      <c r="F280" s="1" t="s">
        <v>23</v>
      </c>
      <c r="G280" s="1" t="s">
        <v>8</v>
      </c>
      <c r="H280" s="4">
        <f t="shared" si="4"/>
        <v>300</v>
      </c>
      <c r="I280" s="1" t="s">
        <v>365</v>
      </c>
    </row>
    <row r="281" spans="1:9" x14ac:dyDescent="0.2">
      <c r="A281" s="1" t="s">
        <v>346</v>
      </c>
      <c r="B281" s="2">
        <v>1</v>
      </c>
      <c r="C281" s="1" t="s">
        <v>359</v>
      </c>
      <c r="D281" s="5">
        <v>43611</v>
      </c>
      <c r="E281" s="3">
        <v>3250</v>
      </c>
      <c r="F281" s="1" t="s">
        <v>2</v>
      </c>
      <c r="G281" s="1" t="s">
        <v>56</v>
      </c>
      <c r="H281" s="4">
        <f t="shared" si="4"/>
        <v>3250</v>
      </c>
      <c r="I281" s="1" t="s">
        <v>365</v>
      </c>
    </row>
    <row r="282" spans="1:9" x14ac:dyDescent="0.2">
      <c r="A282" s="1" t="s">
        <v>347</v>
      </c>
      <c r="B282" s="2">
        <v>1</v>
      </c>
      <c r="C282" s="1" t="s">
        <v>359</v>
      </c>
      <c r="D282" s="5">
        <v>43504</v>
      </c>
      <c r="E282" s="3">
        <v>5500</v>
      </c>
      <c r="F282" s="1" t="s">
        <v>2</v>
      </c>
      <c r="G282" s="1" t="s">
        <v>56</v>
      </c>
      <c r="H282" s="4">
        <f t="shared" si="4"/>
        <v>5500</v>
      </c>
      <c r="I282" s="1" t="s">
        <v>365</v>
      </c>
    </row>
    <row r="283" spans="1:9" x14ac:dyDescent="0.2">
      <c r="A283" s="1" t="s">
        <v>348</v>
      </c>
      <c r="B283" s="2">
        <v>1</v>
      </c>
      <c r="C283" s="1" t="s">
        <v>359</v>
      </c>
      <c r="D283" s="5">
        <v>43586</v>
      </c>
      <c r="E283" s="3">
        <v>5500</v>
      </c>
      <c r="F283" s="1" t="s">
        <v>2</v>
      </c>
      <c r="G283" s="1" t="s">
        <v>56</v>
      </c>
      <c r="H283" s="4">
        <f t="shared" si="4"/>
        <v>5500</v>
      </c>
      <c r="I283" s="1" t="s">
        <v>365</v>
      </c>
    </row>
    <row r="284" spans="1:9" x14ac:dyDescent="0.2">
      <c r="A284" s="1" t="s">
        <v>349</v>
      </c>
      <c r="B284" s="2">
        <v>1</v>
      </c>
      <c r="C284" s="1" t="s">
        <v>359</v>
      </c>
      <c r="D284" s="5">
        <v>43673</v>
      </c>
      <c r="E284" s="3">
        <v>6500</v>
      </c>
      <c r="F284" s="1" t="s">
        <v>2</v>
      </c>
      <c r="G284" s="1" t="s">
        <v>57</v>
      </c>
      <c r="H284" s="4">
        <f t="shared" si="4"/>
        <v>6500</v>
      </c>
      <c r="I284" s="1" t="s">
        <v>365</v>
      </c>
    </row>
    <row r="285" spans="1:9" x14ac:dyDescent="0.2">
      <c r="B285" s="2"/>
    </row>
    <row r="286" spans="1:9" x14ac:dyDescent="0.2">
      <c r="B286" s="2"/>
    </row>
  </sheetData>
  <autoFilter ref="A1:I284" xr:uid="{BC3D02F4-260D-455C-B573-CAFB4D52CC3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228D-831B-422E-B881-418BFE1F1B28}">
  <sheetPr filterMode="1"/>
  <dimension ref="A1:KN286"/>
  <sheetViews>
    <sheetView topLeftCell="D1" zoomScaleNormal="100" workbookViewId="0">
      <selection activeCell="N41" sqref="N41"/>
    </sheetView>
  </sheetViews>
  <sheetFormatPr defaultColWidth="10.875" defaultRowHeight="12.75" x14ac:dyDescent="0.2"/>
  <cols>
    <col min="1" max="1" width="12.5" style="1" bestFit="1" customWidth="1"/>
    <col min="2" max="2" width="15.125" style="1" customWidth="1"/>
    <col min="3" max="3" width="28.75" style="1" customWidth="1"/>
    <col min="4" max="5" width="15.125" style="5" customWidth="1"/>
    <col min="6" max="6" width="15.125" style="3" customWidth="1"/>
    <col min="7" max="8" width="15.125" style="1" customWidth="1"/>
    <col min="9" max="9" width="15.125" style="4" customWidth="1"/>
    <col min="10" max="13" width="15.125" style="1" customWidth="1"/>
    <col min="14" max="15" width="10.875" style="1"/>
    <col min="16" max="16" width="24.5" style="1" bestFit="1" customWidth="1"/>
    <col min="17" max="17" width="51.625" style="1" bestFit="1" customWidth="1"/>
    <col min="18" max="18" width="15.25" style="1" bestFit="1" customWidth="1"/>
    <col min="19" max="19" width="24.5" style="1" bestFit="1" customWidth="1"/>
    <col min="20" max="20" width="33.875" style="1" bestFit="1" customWidth="1"/>
    <col min="21" max="22" width="15.25" style="1" bestFit="1" customWidth="1"/>
    <col min="23" max="23" width="12.375" style="1" bestFit="1" customWidth="1"/>
    <col min="24" max="24" width="19.625" style="1" bestFit="1" customWidth="1"/>
    <col min="25" max="298" width="15.25" style="1" bestFit="1" customWidth="1"/>
    <col min="299" max="300" width="11" style="1" bestFit="1" customWidth="1"/>
    <col min="301" max="16384" width="10.875" style="1"/>
  </cols>
  <sheetData>
    <row r="1" spans="1:300" ht="51" x14ac:dyDescent="0.2">
      <c r="A1" s="6" t="s">
        <v>58</v>
      </c>
      <c r="B1" s="6" t="s">
        <v>361</v>
      </c>
      <c r="C1" s="7" t="s">
        <v>360</v>
      </c>
      <c r="D1" s="6" t="s">
        <v>378</v>
      </c>
      <c r="E1" s="6" t="s">
        <v>387</v>
      </c>
      <c r="F1" s="7" t="s">
        <v>375</v>
      </c>
      <c r="G1" s="6" t="s">
        <v>0</v>
      </c>
      <c r="H1" s="6" t="s">
        <v>362</v>
      </c>
      <c r="I1" s="7" t="s">
        <v>376</v>
      </c>
      <c r="J1" s="7" t="s">
        <v>355</v>
      </c>
      <c r="K1" s="7" t="s">
        <v>389</v>
      </c>
      <c r="L1" s="7" t="s">
        <v>388</v>
      </c>
      <c r="M1" s="7"/>
    </row>
    <row r="2" spans="1:300" ht="13.5" hidden="1" customHeight="1" x14ac:dyDescent="0.25">
      <c r="A2" s="1" t="s">
        <v>59</v>
      </c>
      <c r="B2" s="2">
        <v>0.9</v>
      </c>
      <c r="C2" s="1" t="s">
        <v>359</v>
      </c>
      <c r="D2" s="5">
        <v>43480</v>
      </c>
      <c r="E2" s="5" t="str">
        <f xml:space="preserve"> "Q" &amp; CEILING(MONTH(D2) / 3, 1)</f>
        <v>Q1</v>
      </c>
      <c r="F2" s="3">
        <v>1000</v>
      </c>
      <c r="G2" s="1" t="s">
        <v>379</v>
      </c>
      <c r="H2" s="1" t="s">
        <v>49</v>
      </c>
      <c r="I2" s="4">
        <f t="shared" ref="I2:I65" si="0">F2*B2</f>
        <v>900</v>
      </c>
      <c r="J2" s="1" t="s">
        <v>365</v>
      </c>
      <c r="K2" s="1">
        <f>IF(E2="Q1", (F2*9 + F2*0.5*3)*0.625, IF(E2="Q2", (F2*6 + F2*0.5*3)*0.625, IF(E2="Q3", (F2*3 + F2*0.5*3)*0.625, IF(E2="Q4", (F2*0.5*3)*0.625, 0))))</f>
        <v>6562.5</v>
      </c>
      <c r="L2" s="1">
        <f>IF(E2="Q1", (I2*9 + I2*0.5*3)*0.625, IF(E2="Q2", (I2*6 + I2*0.5*3)*0.625, IF(E2="Q3", (I2*3 + I2*0.5*3)*0.625, IF(E2="Q4", (I2*0.5*3)*0.625, 0))))</f>
        <v>5906.25</v>
      </c>
      <c r="W2"/>
      <c r="X2"/>
      <c r="Y2"/>
    </row>
    <row r="3" spans="1:300" ht="15.75" hidden="1" x14ac:dyDescent="0.25">
      <c r="A3" s="1" t="s">
        <v>60</v>
      </c>
      <c r="B3" s="2">
        <v>0.9</v>
      </c>
      <c r="C3" s="1" t="s">
        <v>359</v>
      </c>
      <c r="D3" s="5">
        <v>43538</v>
      </c>
      <c r="E3" s="5" t="str">
        <f t="shared" ref="E3:E66" si="1" xml:space="preserve"> "Q" &amp; CEILING(MONTH(D3) / 3, 1)</f>
        <v>Q1</v>
      </c>
      <c r="F3" s="3">
        <v>2000</v>
      </c>
      <c r="G3" s="1" t="s">
        <v>395</v>
      </c>
      <c r="H3" s="1" t="s">
        <v>49</v>
      </c>
      <c r="I3" s="4">
        <f t="shared" si="0"/>
        <v>1800</v>
      </c>
      <c r="J3" s="1" t="s">
        <v>364</v>
      </c>
      <c r="K3" s="1">
        <f>IF(E3="Q1", (F3*9 + F3*0.5*3)*0.625, IF(E3="Q2", (F3*6 + F3*0.5*3)*0.625, IF(E3="Q3", (F3*3 + F3*0.5*3)*0.625, IF(E3="Q4", (F3*0.5*3)*0.625, 0))))</f>
        <v>13125</v>
      </c>
      <c r="L3" s="1">
        <f t="shared" ref="L3:L66" si="2">IF(E3="Q1", (I3*9 + I3*0.5*3)*0.625, IF(E3="Q2", (I3*6 + I3*0.5*3)*0.625, IF(E3="Q3", (I3*3 + I3*0.5*3)*0.625, IF(E3="Q4", (I3*0.5*3)*0.625, 0))))</f>
        <v>11812.5</v>
      </c>
      <c r="W3"/>
      <c r="X3"/>
      <c r="Y3"/>
    </row>
    <row r="4" spans="1:300" ht="15.75" hidden="1" x14ac:dyDescent="0.25">
      <c r="A4" s="1" t="s">
        <v>61</v>
      </c>
      <c r="B4" s="2">
        <v>0.9</v>
      </c>
      <c r="C4" s="1" t="s">
        <v>359</v>
      </c>
      <c r="D4" s="5">
        <v>43547</v>
      </c>
      <c r="E4" s="5" t="str">
        <f t="shared" si="1"/>
        <v>Q1</v>
      </c>
      <c r="F4" s="3">
        <v>1000</v>
      </c>
      <c r="G4" s="1" t="s">
        <v>380</v>
      </c>
      <c r="H4" s="1" t="s">
        <v>49</v>
      </c>
      <c r="I4" s="4">
        <f t="shared" si="0"/>
        <v>900</v>
      </c>
      <c r="J4" s="1" t="s">
        <v>364</v>
      </c>
      <c r="K4" s="1">
        <f t="shared" ref="K4:K67" si="3">IF(E4="Q1", (F4*9 + F4*0.5*3)*0.625, IF(E4="Q2", (F4*6 + F4*0.5*3)*0.625, IF(E4="Q3", (F4*3 + F4*0.5*3)*0.625, IF(E4="Q4", (F4*0.5*3)*0.625, 0))))</f>
        <v>6562.5</v>
      </c>
      <c r="L4" s="1">
        <f t="shared" si="2"/>
        <v>5906.25</v>
      </c>
      <c r="W4"/>
      <c r="X4"/>
      <c r="Y4"/>
    </row>
    <row r="5" spans="1:300" ht="15.75" hidden="1" x14ac:dyDescent="0.25">
      <c r="A5" s="1" t="s">
        <v>62</v>
      </c>
      <c r="B5" s="2">
        <v>1</v>
      </c>
      <c r="C5" s="1" t="s">
        <v>359</v>
      </c>
      <c r="D5" s="5">
        <v>43474</v>
      </c>
      <c r="E5" s="5" t="str">
        <f t="shared" si="1"/>
        <v>Q1</v>
      </c>
      <c r="F5" s="3">
        <v>500</v>
      </c>
      <c r="G5" s="1" t="s">
        <v>381</v>
      </c>
      <c r="H5" s="1" t="s">
        <v>49</v>
      </c>
      <c r="I5" s="4">
        <f t="shared" si="0"/>
        <v>500</v>
      </c>
      <c r="J5" s="1" t="s">
        <v>365</v>
      </c>
      <c r="K5" s="1">
        <f t="shared" si="3"/>
        <v>3281.25</v>
      </c>
      <c r="L5" s="1">
        <f t="shared" si="2"/>
        <v>3281.25</v>
      </c>
      <c r="W5"/>
      <c r="X5"/>
      <c r="Y5"/>
    </row>
    <row r="6" spans="1:300" ht="15.75" x14ac:dyDescent="0.25">
      <c r="A6" s="1" t="s">
        <v>63</v>
      </c>
      <c r="B6" s="2">
        <v>0.7</v>
      </c>
      <c r="C6" s="1" t="s">
        <v>357</v>
      </c>
      <c r="D6" s="5">
        <v>43645</v>
      </c>
      <c r="E6" s="5" t="str">
        <f t="shared" si="1"/>
        <v>Q2</v>
      </c>
      <c r="F6" s="3">
        <v>1500</v>
      </c>
      <c r="G6" s="1" t="s">
        <v>4</v>
      </c>
      <c r="H6" s="1" t="s">
        <v>49</v>
      </c>
      <c r="I6" s="4">
        <f t="shared" si="0"/>
        <v>1050</v>
      </c>
      <c r="J6" s="1" t="s">
        <v>365</v>
      </c>
      <c r="K6" s="1">
        <f t="shared" si="3"/>
        <v>7031.25</v>
      </c>
      <c r="L6" s="1">
        <f t="shared" si="2"/>
        <v>4921.875</v>
      </c>
      <c r="W6"/>
      <c r="X6"/>
      <c r="Y6"/>
    </row>
    <row r="7" spans="1:300" ht="15.75" x14ac:dyDescent="0.25">
      <c r="A7" s="1" t="s">
        <v>64</v>
      </c>
      <c r="B7" s="2">
        <v>0.4</v>
      </c>
      <c r="C7" s="1" t="s">
        <v>351</v>
      </c>
      <c r="D7" s="5">
        <v>43596</v>
      </c>
      <c r="E7" s="5" t="str">
        <f t="shared" si="1"/>
        <v>Q2</v>
      </c>
      <c r="F7" s="3">
        <v>1200</v>
      </c>
      <c r="G7" s="1" t="s">
        <v>48</v>
      </c>
      <c r="H7" s="1" t="s">
        <v>49</v>
      </c>
      <c r="I7" s="4">
        <f t="shared" si="0"/>
        <v>480</v>
      </c>
      <c r="J7" s="1" t="s">
        <v>365</v>
      </c>
      <c r="K7" s="1">
        <f t="shared" si="3"/>
        <v>5625</v>
      </c>
      <c r="L7" s="1">
        <f t="shared" si="2"/>
        <v>2250</v>
      </c>
      <c r="W7"/>
      <c r="X7"/>
      <c r="Y7"/>
    </row>
    <row r="8" spans="1:300" ht="15.75" hidden="1" x14ac:dyDescent="0.25">
      <c r="A8" s="1" t="s">
        <v>65</v>
      </c>
      <c r="B8" s="2">
        <v>0.9</v>
      </c>
      <c r="C8" s="1" t="s">
        <v>359</v>
      </c>
      <c r="D8" s="5">
        <v>43514</v>
      </c>
      <c r="E8" s="5" t="str">
        <f t="shared" si="1"/>
        <v>Q1</v>
      </c>
      <c r="F8" s="3">
        <v>400</v>
      </c>
      <c r="G8" s="1" t="s">
        <v>380</v>
      </c>
      <c r="H8" s="1" t="s">
        <v>49</v>
      </c>
      <c r="I8" s="4">
        <f t="shared" si="0"/>
        <v>360</v>
      </c>
      <c r="J8" s="1" t="s">
        <v>365</v>
      </c>
      <c r="K8" s="1">
        <f t="shared" si="3"/>
        <v>2625</v>
      </c>
      <c r="L8" s="1">
        <f t="shared" si="2"/>
        <v>2362.5</v>
      </c>
      <c r="W8"/>
      <c r="X8"/>
      <c r="Y8"/>
    </row>
    <row r="9" spans="1:300" ht="15.75" hidden="1" x14ac:dyDescent="0.25">
      <c r="A9" s="1" t="s">
        <v>66</v>
      </c>
      <c r="B9" s="2">
        <v>0.95</v>
      </c>
      <c r="C9" s="1" t="s">
        <v>359</v>
      </c>
      <c r="D9" s="5">
        <v>43481</v>
      </c>
      <c r="E9" s="5" t="str">
        <f t="shared" si="1"/>
        <v>Q1</v>
      </c>
      <c r="F9" s="3">
        <v>1500</v>
      </c>
      <c r="G9" s="1" t="s">
        <v>380</v>
      </c>
      <c r="H9" s="1" t="s">
        <v>49</v>
      </c>
      <c r="I9" s="4">
        <f t="shared" si="0"/>
        <v>1425</v>
      </c>
      <c r="J9" s="1" t="s">
        <v>365</v>
      </c>
      <c r="K9" s="1">
        <f t="shared" si="3"/>
        <v>9843.75</v>
      </c>
      <c r="L9" s="1">
        <f t="shared" si="2"/>
        <v>9351.5625</v>
      </c>
      <c r="W9"/>
      <c r="X9"/>
      <c r="Y9"/>
    </row>
    <row r="10" spans="1:300" ht="15.75" hidden="1" x14ac:dyDescent="0.25">
      <c r="A10" s="1" t="s">
        <v>67</v>
      </c>
      <c r="B10" s="2">
        <v>0.8</v>
      </c>
      <c r="C10" s="1" t="s">
        <v>358</v>
      </c>
      <c r="D10" s="5">
        <v>43490</v>
      </c>
      <c r="E10" s="5" t="str">
        <f t="shared" si="1"/>
        <v>Q1</v>
      </c>
      <c r="F10" s="3">
        <v>4000</v>
      </c>
      <c r="G10" s="1" t="s">
        <v>380</v>
      </c>
      <c r="H10" s="1" t="s">
        <v>49</v>
      </c>
      <c r="I10" s="4">
        <f t="shared" si="0"/>
        <v>3200</v>
      </c>
      <c r="J10" s="1" t="s">
        <v>365</v>
      </c>
      <c r="K10" s="1">
        <f t="shared" si="3"/>
        <v>26250</v>
      </c>
      <c r="L10" s="1">
        <f t="shared" si="2"/>
        <v>21000</v>
      </c>
      <c r="W10"/>
      <c r="X10"/>
      <c r="Y10"/>
    </row>
    <row r="11" spans="1:300" ht="15.75" hidden="1" x14ac:dyDescent="0.25">
      <c r="A11" s="1" t="s">
        <v>68</v>
      </c>
      <c r="B11" s="2">
        <v>0.8</v>
      </c>
      <c r="C11" s="1" t="s">
        <v>358</v>
      </c>
      <c r="D11" s="5">
        <v>43544</v>
      </c>
      <c r="E11" s="5" t="str">
        <f t="shared" si="1"/>
        <v>Q1</v>
      </c>
      <c r="F11" s="3">
        <v>7000</v>
      </c>
      <c r="G11" s="1" t="s">
        <v>380</v>
      </c>
      <c r="H11" s="1" t="s">
        <v>49</v>
      </c>
      <c r="I11" s="4">
        <f t="shared" si="0"/>
        <v>5600</v>
      </c>
      <c r="J11" s="1" t="s">
        <v>364</v>
      </c>
      <c r="K11" s="1">
        <f t="shared" si="3"/>
        <v>45937.5</v>
      </c>
      <c r="L11" s="1">
        <f t="shared" si="2"/>
        <v>36750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</row>
    <row r="12" spans="1:300" ht="15.75" x14ac:dyDescent="0.25">
      <c r="A12" s="1" t="s">
        <v>69</v>
      </c>
      <c r="B12" s="2">
        <v>0.7</v>
      </c>
      <c r="C12" s="1" t="s">
        <v>357</v>
      </c>
      <c r="D12" s="5">
        <v>43535</v>
      </c>
      <c r="E12" s="5" t="str">
        <f t="shared" si="1"/>
        <v>Q1</v>
      </c>
      <c r="F12" s="3">
        <v>800</v>
      </c>
      <c r="G12" s="1" t="s">
        <v>4</v>
      </c>
      <c r="H12" s="1" t="s">
        <v>49</v>
      </c>
      <c r="I12" s="4">
        <f t="shared" si="0"/>
        <v>560</v>
      </c>
      <c r="J12" s="1" t="s">
        <v>364</v>
      </c>
      <c r="K12" s="1">
        <f t="shared" si="3"/>
        <v>5250</v>
      </c>
      <c r="L12" s="1">
        <f t="shared" si="2"/>
        <v>3675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</row>
    <row r="13" spans="1:300" ht="15.75" x14ac:dyDescent="0.25">
      <c r="A13" s="1" t="s">
        <v>70</v>
      </c>
      <c r="B13" s="2">
        <v>0.6</v>
      </c>
      <c r="C13" s="1" t="s">
        <v>357</v>
      </c>
      <c r="D13" s="5">
        <v>43494</v>
      </c>
      <c r="E13" s="5" t="str">
        <f t="shared" si="1"/>
        <v>Q1</v>
      </c>
      <c r="F13" s="3">
        <v>3000</v>
      </c>
      <c r="G13" s="1" t="s">
        <v>4</v>
      </c>
      <c r="H13" s="1" t="s">
        <v>49</v>
      </c>
      <c r="I13" s="4">
        <f t="shared" si="0"/>
        <v>1800</v>
      </c>
      <c r="J13" s="1" t="s">
        <v>365</v>
      </c>
      <c r="K13" s="1">
        <f t="shared" si="3"/>
        <v>19687.5</v>
      </c>
      <c r="L13" s="1">
        <f t="shared" si="2"/>
        <v>11812.5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</row>
    <row r="14" spans="1:300" ht="15.75" x14ac:dyDescent="0.25">
      <c r="A14" s="1" t="s">
        <v>71</v>
      </c>
      <c r="B14" s="2">
        <v>0.8</v>
      </c>
      <c r="C14" s="1" t="s">
        <v>358</v>
      </c>
      <c r="D14" s="5">
        <v>43533</v>
      </c>
      <c r="E14" s="5" t="str">
        <f t="shared" si="1"/>
        <v>Q1</v>
      </c>
      <c r="F14" s="3">
        <v>7000</v>
      </c>
      <c r="G14" s="1" t="s">
        <v>4</v>
      </c>
      <c r="H14" s="1" t="s">
        <v>49</v>
      </c>
      <c r="I14" s="4">
        <f t="shared" si="0"/>
        <v>5600</v>
      </c>
      <c r="J14" s="1" t="s">
        <v>364</v>
      </c>
      <c r="K14" s="1">
        <f t="shared" si="3"/>
        <v>45937.5</v>
      </c>
      <c r="L14" s="1">
        <f t="shared" si="2"/>
        <v>36750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</row>
    <row r="15" spans="1:300" ht="15.75" x14ac:dyDescent="0.25">
      <c r="A15" s="1" t="s">
        <v>72</v>
      </c>
      <c r="B15" s="2">
        <v>0.75</v>
      </c>
      <c r="C15" s="1" t="s">
        <v>357</v>
      </c>
      <c r="D15" s="5">
        <v>43575</v>
      </c>
      <c r="E15" s="5" t="str">
        <f t="shared" si="1"/>
        <v>Q2</v>
      </c>
      <c r="F15" s="3">
        <v>3000</v>
      </c>
      <c r="G15" s="1" t="s">
        <v>4</v>
      </c>
      <c r="H15" s="1" t="s">
        <v>49</v>
      </c>
      <c r="I15" s="4">
        <f t="shared" si="0"/>
        <v>2250</v>
      </c>
      <c r="J15" s="1" t="s">
        <v>365</v>
      </c>
      <c r="K15" s="1">
        <f t="shared" si="3"/>
        <v>14062.5</v>
      </c>
      <c r="L15" s="1">
        <f t="shared" si="2"/>
        <v>10546.875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</row>
    <row r="16" spans="1:300" ht="15.75" x14ac:dyDescent="0.25">
      <c r="A16" s="1" t="s">
        <v>73</v>
      </c>
      <c r="B16" s="2">
        <v>0.75</v>
      </c>
      <c r="C16" s="1" t="s">
        <v>357</v>
      </c>
      <c r="D16" s="5">
        <v>43530</v>
      </c>
      <c r="E16" s="5" t="str">
        <f t="shared" si="1"/>
        <v>Q1</v>
      </c>
      <c r="F16" s="3">
        <v>700</v>
      </c>
      <c r="G16" s="1" t="s">
        <v>4</v>
      </c>
      <c r="H16" s="1" t="s">
        <v>49</v>
      </c>
      <c r="I16" s="4">
        <f t="shared" si="0"/>
        <v>525</v>
      </c>
      <c r="J16" s="1" t="s">
        <v>364</v>
      </c>
      <c r="K16" s="1">
        <f t="shared" si="3"/>
        <v>4593.75</v>
      </c>
      <c r="L16" s="1">
        <f t="shared" si="2"/>
        <v>3445.3125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</row>
    <row r="17" spans="1:300" ht="15.75" x14ac:dyDescent="0.25">
      <c r="A17" s="1" t="s">
        <v>74</v>
      </c>
      <c r="B17" s="2">
        <v>0.95</v>
      </c>
      <c r="C17" s="1" t="s">
        <v>359</v>
      </c>
      <c r="D17" s="5">
        <v>43551</v>
      </c>
      <c r="E17" s="5" t="str">
        <f t="shared" si="1"/>
        <v>Q1</v>
      </c>
      <c r="F17" s="3">
        <v>250</v>
      </c>
      <c r="G17" s="1" t="s">
        <v>4</v>
      </c>
      <c r="H17" s="1" t="s">
        <v>49</v>
      </c>
      <c r="I17" s="4">
        <f t="shared" si="0"/>
        <v>237.5</v>
      </c>
      <c r="J17" s="1" t="s">
        <v>364</v>
      </c>
      <c r="K17" s="1">
        <f t="shared" si="3"/>
        <v>1640.625</v>
      </c>
      <c r="L17" s="1">
        <f t="shared" si="2"/>
        <v>1558.59375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</row>
    <row r="18" spans="1:300" ht="15.75" x14ac:dyDescent="0.25">
      <c r="A18" s="1" t="s">
        <v>75</v>
      </c>
      <c r="B18" s="2">
        <v>0.9</v>
      </c>
      <c r="C18" s="1" t="s">
        <v>359</v>
      </c>
      <c r="D18" s="5">
        <v>43541</v>
      </c>
      <c r="E18" s="5" t="str">
        <f t="shared" si="1"/>
        <v>Q1</v>
      </c>
      <c r="F18" s="3">
        <v>1200</v>
      </c>
      <c r="G18" s="1" t="s">
        <v>4</v>
      </c>
      <c r="H18" s="1" t="s">
        <v>49</v>
      </c>
      <c r="I18" s="4">
        <f t="shared" si="0"/>
        <v>1080</v>
      </c>
      <c r="J18" s="1" t="s">
        <v>364</v>
      </c>
      <c r="K18" s="1">
        <f t="shared" si="3"/>
        <v>7875</v>
      </c>
      <c r="L18" s="1">
        <f t="shared" si="2"/>
        <v>7087.5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</row>
    <row r="19" spans="1:300" ht="15.75" hidden="1" x14ac:dyDescent="0.25">
      <c r="A19" s="1" t="s">
        <v>76</v>
      </c>
      <c r="B19" s="2">
        <v>0.8</v>
      </c>
      <c r="C19" s="1" t="s">
        <v>358</v>
      </c>
      <c r="D19" s="5">
        <v>43484</v>
      </c>
      <c r="E19" s="5" t="str">
        <f t="shared" si="1"/>
        <v>Q1</v>
      </c>
      <c r="F19" s="3">
        <v>2000</v>
      </c>
      <c r="G19" s="1" t="s">
        <v>380</v>
      </c>
      <c r="H19" s="1" t="s">
        <v>49</v>
      </c>
      <c r="I19" s="4">
        <f t="shared" si="0"/>
        <v>1600</v>
      </c>
      <c r="J19" s="1" t="s">
        <v>365</v>
      </c>
      <c r="K19" s="1">
        <f t="shared" si="3"/>
        <v>13125</v>
      </c>
      <c r="L19" s="1">
        <f t="shared" si="2"/>
        <v>10500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</row>
    <row r="20" spans="1:300" ht="15.75" hidden="1" x14ac:dyDescent="0.25">
      <c r="A20" s="1" t="s">
        <v>77</v>
      </c>
      <c r="B20" s="2">
        <v>0.9</v>
      </c>
      <c r="C20" s="1" t="s">
        <v>359</v>
      </c>
      <c r="D20" s="5">
        <v>43497</v>
      </c>
      <c r="E20" s="5" t="str">
        <f t="shared" si="1"/>
        <v>Q1</v>
      </c>
      <c r="F20" s="3">
        <v>800</v>
      </c>
      <c r="G20" s="1" t="s">
        <v>380</v>
      </c>
      <c r="H20" s="1" t="s">
        <v>49</v>
      </c>
      <c r="I20" s="4">
        <f t="shared" si="0"/>
        <v>720</v>
      </c>
      <c r="J20" s="1" t="s">
        <v>365</v>
      </c>
      <c r="K20" s="1">
        <f t="shared" si="3"/>
        <v>5250</v>
      </c>
      <c r="L20" s="1">
        <f t="shared" si="2"/>
        <v>4725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</row>
    <row r="21" spans="1:300" ht="15.75" hidden="1" x14ac:dyDescent="0.25">
      <c r="A21" s="1" t="s">
        <v>78</v>
      </c>
      <c r="B21" s="2">
        <v>0.8</v>
      </c>
      <c r="C21" s="1" t="s">
        <v>358</v>
      </c>
      <c r="D21" s="5">
        <v>43577</v>
      </c>
      <c r="E21" s="5" t="str">
        <f t="shared" si="1"/>
        <v>Q2</v>
      </c>
      <c r="F21" s="3">
        <v>2000</v>
      </c>
      <c r="G21" s="1" t="s">
        <v>380</v>
      </c>
      <c r="H21" s="1" t="s">
        <v>49</v>
      </c>
      <c r="I21" s="4">
        <f t="shared" si="0"/>
        <v>1600</v>
      </c>
      <c r="J21" s="1" t="s">
        <v>365</v>
      </c>
      <c r="K21" s="1">
        <f t="shared" si="3"/>
        <v>9375</v>
      </c>
      <c r="L21" s="1">
        <f t="shared" si="2"/>
        <v>7500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</row>
    <row r="22" spans="1:300" ht="15.75" hidden="1" x14ac:dyDescent="0.25">
      <c r="A22" s="1" t="s">
        <v>79</v>
      </c>
      <c r="B22" s="2">
        <v>1</v>
      </c>
      <c r="C22" s="1" t="s">
        <v>359</v>
      </c>
      <c r="D22" s="5">
        <v>43496</v>
      </c>
      <c r="E22" s="5" t="str">
        <f t="shared" si="1"/>
        <v>Q1</v>
      </c>
      <c r="F22" s="3">
        <v>500</v>
      </c>
      <c r="G22" s="1" t="s">
        <v>380</v>
      </c>
      <c r="H22" s="1" t="s">
        <v>49</v>
      </c>
      <c r="I22" s="4">
        <f t="shared" si="0"/>
        <v>500</v>
      </c>
      <c r="J22" s="1" t="s">
        <v>365</v>
      </c>
      <c r="K22" s="1">
        <f t="shared" si="3"/>
        <v>3281.25</v>
      </c>
      <c r="L22" s="1">
        <f t="shared" si="2"/>
        <v>3281.25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</row>
    <row r="23" spans="1:300" ht="15.75" hidden="1" x14ac:dyDescent="0.25">
      <c r="A23" s="1" t="s">
        <v>80</v>
      </c>
      <c r="B23" s="2">
        <v>0.95</v>
      </c>
      <c r="C23" s="1" t="s">
        <v>359</v>
      </c>
      <c r="D23" s="5">
        <v>43506</v>
      </c>
      <c r="E23" s="5" t="str">
        <f t="shared" si="1"/>
        <v>Q1</v>
      </c>
      <c r="F23" s="3">
        <v>1200</v>
      </c>
      <c r="G23" s="1" t="s">
        <v>380</v>
      </c>
      <c r="H23" s="1" t="s">
        <v>49</v>
      </c>
      <c r="I23" s="4">
        <f t="shared" si="0"/>
        <v>1140</v>
      </c>
      <c r="J23" s="1" t="s">
        <v>365</v>
      </c>
      <c r="K23" s="1">
        <f t="shared" si="3"/>
        <v>7875</v>
      </c>
      <c r="L23" s="1">
        <f t="shared" si="2"/>
        <v>7481.25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</row>
    <row r="24" spans="1:300" ht="15.75" hidden="1" x14ac:dyDescent="0.25">
      <c r="A24" s="1" t="s">
        <v>81</v>
      </c>
      <c r="B24" s="2">
        <v>0.8</v>
      </c>
      <c r="C24" s="1" t="s">
        <v>358</v>
      </c>
      <c r="D24" s="5">
        <v>43490</v>
      </c>
      <c r="E24" s="5" t="str">
        <f t="shared" si="1"/>
        <v>Q1</v>
      </c>
      <c r="F24" s="3">
        <v>750</v>
      </c>
      <c r="G24" s="1" t="s">
        <v>379</v>
      </c>
      <c r="H24" s="1" t="s">
        <v>49</v>
      </c>
      <c r="I24" s="4">
        <f t="shared" si="0"/>
        <v>600</v>
      </c>
      <c r="J24" s="1" t="s">
        <v>365</v>
      </c>
      <c r="K24" s="1">
        <f t="shared" si="3"/>
        <v>4921.875</v>
      </c>
      <c r="L24" s="1">
        <f t="shared" si="2"/>
        <v>3937.5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</row>
    <row r="25" spans="1:300" ht="15.75" hidden="1" x14ac:dyDescent="0.25">
      <c r="A25" s="1" t="s">
        <v>82</v>
      </c>
      <c r="B25" s="2">
        <v>0.7</v>
      </c>
      <c r="C25" s="1" t="s">
        <v>357</v>
      </c>
      <c r="D25" s="5">
        <v>43472</v>
      </c>
      <c r="E25" s="5" t="str">
        <f t="shared" si="1"/>
        <v>Q1</v>
      </c>
      <c r="F25" s="3">
        <v>1800</v>
      </c>
      <c r="G25" s="1" t="s">
        <v>380</v>
      </c>
      <c r="H25" s="1" t="s">
        <v>49</v>
      </c>
      <c r="I25" s="4">
        <f t="shared" si="0"/>
        <v>1260</v>
      </c>
      <c r="J25" s="1" t="s">
        <v>365</v>
      </c>
      <c r="K25" s="1">
        <f t="shared" si="3"/>
        <v>11812.5</v>
      </c>
      <c r="L25" s="1">
        <f t="shared" si="2"/>
        <v>8268.75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</row>
    <row r="26" spans="1:300" ht="15.75" hidden="1" x14ac:dyDescent="0.25">
      <c r="A26" s="1" t="s">
        <v>83</v>
      </c>
      <c r="B26" s="2">
        <v>0.9</v>
      </c>
      <c r="C26" s="1" t="s">
        <v>359</v>
      </c>
      <c r="D26" s="5">
        <v>43474</v>
      </c>
      <c r="E26" s="5" t="str">
        <f t="shared" si="1"/>
        <v>Q1</v>
      </c>
      <c r="F26" s="3">
        <v>5000</v>
      </c>
      <c r="G26" s="1" t="s">
        <v>7</v>
      </c>
      <c r="H26" s="1" t="s">
        <v>49</v>
      </c>
      <c r="I26" s="4">
        <f t="shared" si="0"/>
        <v>4500</v>
      </c>
      <c r="J26" s="1" t="s">
        <v>365</v>
      </c>
      <c r="K26" s="1">
        <f t="shared" si="3"/>
        <v>32812.5</v>
      </c>
      <c r="L26" s="1">
        <f t="shared" si="2"/>
        <v>29531.25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</row>
    <row r="27" spans="1:300" ht="15.75" hidden="1" x14ac:dyDescent="0.25">
      <c r="A27" s="1" t="s">
        <v>84</v>
      </c>
      <c r="B27" s="2">
        <v>0.95</v>
      </c>
      <c r="C27" s="1" t="s">
        <v>359</v>
      </c>
      <c r="D27" s="5">
        <v>43536</v>
      </c>
      <c r="E27" s="5" t="str">
        <f t="shared" si="1"/>
        <v>Q1</v>
      </c>
      <c r="F27" s="3">
        <v>25000</v>
      </c>
      <c r="G27" s="1" t="s">
        <v>382</v>
      </c>
      <c r="H27" s="1" t="s">
        <v>45</v>
      </c>
      <c r="I27" s="4">
        <f t="shared" si="0"/>
        <v>23750</v>
      </c>
      <c r="J27" s="1" t="s">
        <v>364</v>
      </c>
      <c r="K27" s="1">
        <f t="shared" si="3"/>
        <v>164062.5</v>
      </c>
      <c r="L27" s="1">
        <f t="shared" si="2"/>
        <v>155859.375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</row>
    <row r="28" spans="1:300" ht="15.75" hidden="1" x14ac:dyDescent="0.25">
      <c r="A28" s="1" t="s">
        <v>85</v>
      </c>
      <c r="B28" s="2">
        <v>0.8</v>
      </c>
      <c r="C28" s="1" t="s">
        <v>358</v>
      </c>
      <c r="D28" s="5">
        <v>43640</v>
      </c>
      <c r="E28" s="5" t="str">
        <f t="shared" si="1"/>
        <v>Q2</v>
      </c>
      <c r="F28" s="3">
        <v>15000</v>
      </c>
      <c r="G28" s="1" t="s">
        <v>51</v>
      </c>
      <c r="H28" s="1" t="s">
        <v>45</v>
      </c>
      <c r="I28" s="4">
        <f t="shared" si="0"/>
        <v>12000</v>
      </c>
      <c r="J28" s="1" t="s">
        <v>365</v>
      </c>
      <c r="K28" s="1">
        <f t="shared" si="3"/>
        <v>70312.5</v>
      </c>
      <c r="L28" s="1">
        <f t="shared" si="2"/>
        <v>56250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</row>
    <row r="29" spans="1:300" ht="15.75" hidden="1" x14ac:dyDescent="0.25">
      <c r="A29" s="1" t="s">
        <v>86</v>
      </c>
      <c r="B29" s="2">
        <v>0.6</v>
      </c>
      <c r="C29" s="1" t="s">
        <v>357</v>
      </c>
      <c r="D29" s="5">
        <v>43638</v>
      </c>
      <c r="E29" s="5" t="str">
        <f t="shared" si="1"/>
        <v>Q2</v>
      </c>
      <c r="F29" s="3">
        <v>30000</v>
      </c>
      <c r="G29" s="1" t="s">
        <v>380</v>
      </c>
      <c r="H29" s="1" t="s">
        <v>45</v>
      </c>
      <c r="I29" s="4">
        <f t="shared" si="0"/>
        <v>18000</v>
      </c>
      <c r="J29" s="1" t="s">
        <v>365</v>
      </c>
      <c r="K29" s="1">
        <f t="shared" si="3"/>
        <v>140625</v>
      </c>
      <c r="L29" s="1">
        <f t="shared" si="2"/>
        <v>84375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</row>
    <row r="30" spans="1:300" ht="15.75" hidden="1" x14ac:dyDescent="0.25">
      <c r="A30" s="1" t="s">
        <v>87</v>
      </c>
      <c r="B30" s="2">
        <v>0.8</v>
      </c>
      <c r="C30" s="1" t="s">
        <v>358</v>
      </c>
      <c r="D30" s="5">
        <v>43514</v>
      </c>
      <c r="E30" s="5" t="str">
        <f t="shared" si="1"/>
        <v>Q1</v>
      </c>
      <c r="F30" s="3">
        <v>37500</v>
      </c>
      <c r="G30" s="1" t="s">
        <v>380</v>
      </c>
      <c r="H30" s="1" t="s">
        <v>45</v>
      </c>
      <c r="I30" s="4">
        <f t="shared" si="0"/>
        <v>30000</v>
      </c>
      <c r="J30" s="1" t="s">
        <v>365</v>
      </c>
      <c r="K30" s="1">
        <f t="shared" si="3"/>
        <v>246093.75</v>
      </c>
      <c r="L30" s="1">
        <f t="shared" si="2"/>
        <v>196875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</row>
    <row r="31" spans="1:300" ht="15.75" hidden="1" x14ac:dyDescent="0.25">
      <c r="A31" s="1" t="s">
        <v>88</v>
      </c>
      <c r="B31" s="2">
        <v>1</v>
      </c>
      <c r="C31" s="1" t="s">
        <v>359</v>
      </c>
      <c r="D31" s="5">
        <v>43526</v>
      </c>
      <c r="E31" s="5" t="str">
        <f t="shared" si="1"/>
        <v>Q1</v>
      </c>
      <c r="F31" s="3">
        <v>21000</v>
      </c>
      <c r="G31" s="1" t="s">
        <v>7</v>
      </c>
      <c r="H31" s="1" t="s">
        <v>49</v>
      </c>
      <c r="I31" s="4">
        <f t="shared" si="0"/>
        <v>21000</v>
      </c>
      <c r="J31" s="1" t="s">
        <v>364</v>
      </c>
      <c r="K31" s="1">
        <f t="shared" si="3"/>
        <v>137812.5</v>
      </c>
      <c r="L31" s="1">
        <f t="shared" si="2"/>
        <v>137812.5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</row>
    <row r="32" spans="1:300" ht="15.75" x14ac:dyDescent="0.25">
      <c r="A32" s="1" t="s">
        <v>89</v>
      </c>
      <c r="B32" s="2">
        <v>0.8</v>
      </c>
      <c r="C32" s="1" t="s">
        <v>358</v>
      </c>
      <c r="D32" s="5">
        <v>43498</v>
      </c>
      <c r="E32" s="5" t="str">
        <f t="shared" si="1"/>
        <v>Q1</v>
      </c>
      <c r="F32" s="3">
        <v>8000</v>
      </c>
      <c r="G32" s="1" t="s">
        <v>4</v>
      </c>
      <c r="H32" s="1" t="s">
        <v>52</v>
      </c>
      <c r="I32" s="4">
        <f t="shared" si="0"/>
        <v>6400</v>
      </c>
      <c r="J32" s="1" t="s">
        <v>365</v>
      </c>
      <c r="K32" s="1">
        <f t="shared" si="3"/>
        <v>52500</v>
      </c>
      <c r="L32" s="1">
        <f t="shared" si="2"/>
        <v>42000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</row>
    <row r="33" spans="1:300" ht="15.75" hidden="1" x14ac:dyDescent="0.25">
      <c r="A33" s="1" t="s">
        <v>90</v>
      </c>
      <c r="B33" s="2">
        <v>0.75</v>
      </c>
      <c r="C33" s="1" t="s">
        <v>357</v>
      </c>
      <c r="D33" s="5">
        <v>43567</v>
      </c>
      <c r="E33" s="5" t="str">
        <f t="shared" si="1"/>
        <v>Q2</v>
      </c>
      <c r="F33" s="3">
        <v>24000</v>
      </c>
      <c r="G33" s="1" t="s">
        <v>380</v>
      </c>
      <c r="H33" s="1" t="s">
        <v>52</v>
      </c>
      <c r="I33" s="4">
        <f t="shared" si="0"/>
        <v>18000</v>
      </c>
      <c r="J33" s="1" t="s">
        <v>365</v>
      </c>
      <c r="K33" s="1">
        <f t="shared" si="3"/>
        <v>112500</v>
      </c>
      <c r="L33" s="1">
        <f t="shared" si="2"/>
        <v>84375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</row>
    <row r="34" spans="1:300" ht="15.75" hidden="1" x14ac:dyDescent="0.25">
      <c r="A34" s="1" t="s">
        <v>91</v>
      </c>
      <c r="B34" s="2">
        <v>0.95</v>
      </c>
      <c r="C34" s="1" t="s">
        <v>359</v>
      </c>
      <c r="D34" s="5">
        <v>43552</v>
      </c>
      <c r="E34" s="5" t="str">
        <f t="shared" si="1"/>
        <v>Q1</v>
      </c>
      <c r="F34" s="3">
        <v>1300</v>
      </c>
      <c r="G34" s="1" t="s">
        <v>2</v>
      </c>
      <c r="H34" s="1" t="s">
        <v>45</v>
      </c>
      <c r="I34" s="4">
        <f t="shared" si="0"/>
        <v>1235</v>
      </c>
      <c r="J34" s="1" t="s">
        <v>364</v>
      </c>
      <c r="K34" s="1">
        <f t="shared" si="3"/>
        <v>8531.25</v>
      </c>
      <c r="L34" s="1">
        <f t="shared" si="2"/>
        <v>8104.6875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</row>
    <row r="35" spans="1:300" ht="15.75" hidden="1" x14ac:dyDescent="0.25">
      <c r="A35" s="1" t="s">
        <v>92</v>
      </c>
      <c r="B35" s="2">
        <v>0.25</v>
      </c>
      <c r="C35" s="1" t="s">
        <v>352</v>
      </c>
      <c r="D35" s="5">
        <v>43500</v>
      </c>
      <c r="E35" s="5" t="str">
        <f t="shared" si="1"/>
        <v>Q1</v>
      </c>
      <c r="F35" s="3">
        <v>3900</v>
      </c>
      <c r="G35" s="1" t="s">
        <v>2</v>
      </c>
      <c r="H35" s="1" t="s">
        <v>45</v>
      </c>
      <c r="I35" s="4">
        <f t="shared" si="0"/>
        <v>975</v>
      </c>
      <c r="J35" s="1" t="s">
        <v>365</v>
      </c>
      <c r="K35" s="1">
        <f t="shared" si="3"/>
        <v>25593.75</v>
      </c>
      <c r="L35" s="1">
        <f t="shared" si="2"/>
        <v>6398.4375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</row>
    <row r="36" spans="1:300" ht="15.75" hidden="1" x14ac:dyDescent="0.25">
      <c r="A36" s="1" t="s">
        <v>93</v>
      </c>
      <c r="B36" s="2">
        <v>0.25</v>
      </c>
      <c r="C36" s="1" t="s">
        <v>352</v>
      </c>
      <c r="D36" s="5">
        <v>43614</v>
      </c>
      <c r="E36" s="5" t="str">
        <f t="shared" si="1"/>
        <v>Q2</v>
      </c>
      <c r="F36" s="3">
        <v>10000</v>
      </c>
      <c r="G36" s="1" t="s">
        <v>2</v>
      </c>
      <c r="H36" s="1" t="s">
        <v>45</v>
      </c>
      <c r="I36" s="4">
        <f t="shared" si="0"/>
        <v>2500</v>
      </c>
      <c r="J36" s="1" t="s">
        <v>365</v>
      </c>
      <c r="K36" s="1">
        <f t="shared" si="3"/>
        <v>46875</v>
      </c>
      <c r="L36" s="1">
        <f t="shared" si="2"/>
        <v>11718.75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</row>
    <row r="37" spans="1:300" ht="15.75" hidden="1" x14ac:dyDescent="0.25">
      <c r="A37" s="1" t="s">
        <v>94</v>
      </c>
      <c r="B37" s="2">
        <v>0.1</v>
      </c>
      <c r="C37" s="1" t="s">
        <v>353</v>
      </c>
      <c r="D37" s="5">
        <v>43608</v>
      </c>
      <c r="E37" s="5" t="str">
        <f t="shared" si="1"/>
        <v>Q2</v>
      </c>
      <c r="F37" s="3">
        <v>1500</v>
      </c>
      <c r="G37" s="1" t="s">
        <v>2</v>
      </c>
      <c r="H37" s="1" t="s">
        <v>45</v>
      </c>
      <c r="I37" s="4">
        <f t="shared" si="0"/>
        <v>150</v>
      </c>
      <c r="J37" s="1" t="s">
        <v>365</v>
      </c>
      <c r="K37" s="1">
        <f t="shared" si="3"/>
        <v>7031.25</v>
      </c>
      <c r="L37" s="1">
        <f t="shared" si="2"/>
        <v>703.125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</row>
    <row r="38" spans="1:300" ht="15.75" hidden="1" x14ac:dyDescent="0.25">
      <c r="A38" s="1" t="s">
        <v>95</v>
      </c>
      <c r="B38" s="2">
        <v>0.1</v>
      </c>
      <c r="C38" s="1" t="s">
        <v>353</v>
      </c>
      <c r="D38" s="5">
        <v>43580</v>
      </c>
      <c r="E38" s="5" t="str">
        <f t="shared" si="1"/>
        <v>Q2</v>
      </c>
      <c r="F38" s="3">
        <v>3800</v>
      </c>
      <c r="G38" s="1" t="s">
        <v>2</v>
      </c>
      <c r="H38" s="1" t="s">
        <v>45</v>
      </c>
      <c r="I38" s="4">
        <f t="shared" si="0"/>
        <v>380</v>
      </c>
      <c r="J38" s="1" t="s">
        <v>365</v>
      </c>
      <c r="K38" s="1">
        <f t="shared" si="3"/>
        <v>17812.5</v>
      </c>
      <c r="L38" s="1">
        <f t="shared" si="2"/>
        <v>1781.25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</row>
    <row r="39" spans="1:300" ht="15.75" hidden="1" x14ac:dyDescent="0.25">
      <c r="A39" s="1" t="s">
        <v>96</v>
      </c>
      <c r="B39" s="2">
        <v>0.1</v>
      </c>
      <c r="C39" s="1" t="s">
        <v>353</v>
      </c>
      <c r="D39" s="5">
        <v>43641</v>
      </c>
      <c r="E39" s="5" t="str">
        <f t="shared" si="1"/>
        <v>Q2</v>
      </c>
      <c r="F39" s="3">
        <v>4000</v>
      </c>
      <c r="G39" s="1" t="s">
        <v>5</v>
      </c>
      <c r="H39" s="1" t="s">
        <v>45</v>
      </c>
      <c r="I39" s="4">
        <f t="shared" si="0"/>
        <v>400</v>
      </c>
      <c r="J39" s="1" t="s">
        <v>365</v>
      </c>
      <c r="K39" s="1">
        <f t="shared" si="3"/>
        <v>18750</v>
      </c>
      <c r="L39" s="1">
        <f t="shared" si="2"/>
        <v>1875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</row>
    <row r="40" spans="1:300" ht="15.75" hidden="1" x14ac:dyDescent="0.25">
      <c r="A40" s="1" t="s">
        <v>97</v>
      </c>
      <c r="B40" s="2">
        <v>0.2</v>
      </c>
      <c r="C40" s="1" t="s">
        <v>352</v>
      </c>
      <c r="D40" s="5">
        <v>43587</v>
      </c>
      <c r="E40" s="5" t="str">
        <f t="shared" si="1"/>
        <v>Q2</v>
      </c>
      <c r="F40" s="3">
        <v>10000</v>
      </c>
      <c r="G40" s="1" t="s">
        <v>5</v>
      </c>
      <c r="H40" s="1" t="s">
        <v>45</v>
      </c>
      <c r="I40" s="4">
        <f t="shared" si="0"/>
        <v>2000</v>
      </c>
      <c r="J40" s="1" t="s">
        <v>365</v>
      </c>
      <c r="K40" s="1">
        <f t="shared" si="3"/>
        <v>46875</v>
      </c>
      <c r="L40" s="1">
        <f t="shared" si="2"/>
        <v>9375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</row>
    <row r="41" spans="1:300" ht="15.75" x14ac:dyDescent="0.25">
      <c r="A41" s="1" t="s">
        <v>98</v>
      </c>
      <c r="B41" s="2">
        <v>0.75</v>
      </c>
      <c r="C41" s="1" t="s">
        <v>357</v>
      </c>
      <c r="D41" s="5">
        <v>43466</v>
      </c>
      <c r="E41" s="5" t="str">
        <f t="shared" si="1"/>
        <v>Q1</v>
      </c>
      <c r="F41" s="3">
        <v>13500</v>
      </c>
      <c r="G41" s="1" t="s">
        <v>4</v>
      </c>
      <c r="H41" s="1" t="s">
        <v>45</v>
      </c>
      <c r="I41" s="4">
        <f t="shared" si="0"/>
        <v>10125</v>
      </c>
      <c r="J41" s="1" t="s">
        <v>365</v>
      </c>
      <c r="K41" s="1">
        <f t="shared" si="3"/>
        <v>88593.75</v>
      </c>
      <c r="L41" s="1">
        <f t="shared" si="2"/>
        <v>66445.3125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</row>
    <row r="42" spans="1:300" ht="15.75" hidden="1" x14ac:dyDescent="0.25">
      <c r="A42" s="1" t="s">
        <v>99</v>
      </c>
      <c r="B42" s="2">
        <v>0.75</v>
      </c>
      <c r="C42" s="1" t="s">
        <v>357</v>
      </c>
      <c r="D42" s="5">
        <v>43635</v>
      </c>
      <c r="E42" s="5" t="str">
        <f t="shared" si="1"/>
        <v>Q2</v>
      </c>
      <c r="F42" s="3">
        <v>25000</v>
      </c>
      <c r="G42" s="1" t="s">
        <v>46</v>
      </c>
      <c r="H42" s="1" t="s">
        <v>45</v>
      </c>
      <c r="I42" s="4">
        <f t="shared" si="0"/>
        <v>18750</v>
      </c>
      <c r="J42" s="1" t="s">
        <v>365</v>
      </c>
      <c r="K42" s="1">
        <f t="shared" si="3"/>
        <v>117187.5</v>
      </c>
      <c r="L42" s="1">
        <f t="shared" si="2"/>
        <v>87890.625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</row>
    <row r="43" spans="1:300" ht="15.75" hidden="1" x14ac:dyDescent="0.25">
      <c r="A43" s="1" t="s">
        <v>100</v>
      </c>
      <c r="B43" s="2">
        <v>0.9</v>
      </c>
      <c r="C43" s="1" t="s">
        <v>359</v>
      </c>
      <c r="D43" s="5">
        <v>43582</v>
      </c>
      <c r="E43" s="5" t="str">
        <f t="shared" si="1"/>
        <v>Q2</v>
      </c>
      <c r="F43" s="3">
        <v>1600</v>
      </c>
      <c r="H43" s="1" t="s">
        <v>45</v>
      </c>
      <c r="I43" s="4">
        <f t="shared" si="0"/>
        <v>1440</v>
      </c>
      <c r="J43" s="1" t="s">
        <v>365</v>
      </c>
      <c r="K43" s="1">
        <f t="shared" si="3"/>
        <v>7500</v>
      </c>
      <c r="L43" s="1">
        <f t="shared" si="2"/>
        <v>6750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</row>
    <row r="44" spans="1:300" ht="15.75" hidden="1" x14ac:dyDescent="0.25">
      <c r="A44" s="1" t="s">
        <v>101</v>
      </c>
      <c r="B44" s="2">
        <v>0.6</v>
      </c>
      <c r="C44" s="1" t="s">
        <v>357</v>
      </c>
      <c r="D44" s="5">
        <v>43615</v>
      </c>
      <c r="E44" s="5" t="str">
        <f t="shared" si="1"/>
        <v>Q2</v>
      </c>
      <c r="F44" s="3">
        <v>70000</v>
      </c>
      <c r="G44" s="1" t="s">
        <v>350</v>
      </c>
      <c r="H44" s="1" t="s">
        <v>45</v>
      </c>
      <c r="I44" s="4">
        <f t="shared" si="0"/>
        <v>42000</v>
      </c>
      <c r="J44" s="1" t="s">
        <v>365</v>
      </c>
      <c r="K44" s="1">
        <f t="shared" si="3"/>
        <v>328125</v>
      </c>
      <c r="L44" s="1">
        <f t="shared" si="2"/>
        <v>196875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</row>
    <row r="45" spans="1:300" ht="15.75" hidden="1" x14ac:dyDescent="0.25">
      <c r="A45" s="1" t="s">
        <v>102</v>
      </c>
      <c r="B45" s="2">
        <v>0.95</v>
      </c>
      <c r="C45" s="1" t="s">
        <v>359</v>
      </c>
      <c r="D45" s="5">
        <v>43495</v>
      </c>
      <c r="E45" s="5" t="str">
        <f t="shared" si="1"/>
        <v>Q1</v>
      </c>
      <c r="F45" s="3">
        <v>1430</v>
      </c>
      <c r="G45" s="1" t="s">
        <v>2</v>
      </c>
      <c r="H45" s="1" t="s">
        <v>45</v>
      </c>
      <c r="I45" s="4">
        <f t="shared" si="0"/>
        <v>1358.5</v>
      </c>
      <c r="J45" s="1" t="s">
        <v>365</v>
      </c>
      <c r="K45" s="1">
        <f t="shared" si="3"/>
        <v>9384.375</v>
      </c>
      <c r="L45" s="1">
        <f t="shared" si="2"/>
        <v>8915.15625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</row>
    <row r="46" spans="1:300" ht="15.75" hidden="1" x14ac:dyDescent="0.25">
      <c r="A46" s="1" t="s">
        <v>103</v>
      </c>
      <c r="B46" s="2">
        <v>0.5</v>
      </c>
      <c r="C46" s="1" t="s">
        <v>357</v>
      </c>
      <c r="D46" s="5">
        <v>43607</v>
      </c>
      <c r="E46" s="5" t="str">
        <f t="shared" si="1"/>
        <v>Q2</v>
      </c>
      <c r="F46" s="3">
        <v>20000</v>
      </c>
      <c r="G46" s="1" t="s">
        <v>53</v>
      </c>
      <c r="H46" s="1" t="s">
        <v>45</v>
      </c>
      <c r="I46" s="4">
        <f t="shared" si="0"/>
        <v>10000</v>
      </c>
      <c r="J46" s="1" t="s">
        <v>365</v>
      </c>
      <c r="K46" s="1">
        <f t="shared" si="3"/>
        <v>93750</v>
      </c>
      <c r="L46" s="1">
        <f t="shared" si="2"/>
        <v>46875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</row>
    <row r="47" spans="1:300" ht="15.75" hidden="1" x14ac:dyDescent="0.25">
      <c r="A47" s="1" t="s">
        <v>104</v>
      </c>
      <c r="B47" s="2">
        <v>0.8</v>
      </c>
      <c r="C47" s="1" t="s">
        <v>358</v>
      </c>
      <c r="D47" s="5">
        <v>43595</v>
      </c>
      <c r="E47" s="5" t="str">
        <f t="shared" si="1"/>
        <v>Q2</v>
      </c>
      <c r="F47" s="3">
        <v>5000</v>
      </c>
      <c r="G47" s="1" t="s">
        <v>2</v>
      </c>
      <c r="H47" s="1" t="s">
        <v>45</v>
      </c>
      <c r="I47" s="4">
        <f t="shared" si="0"/>
        <v>4000</v>
      </c>
      <c r="J47" s="1" t="s">
        <v>365</v>
      </c>
      <c r="K47" s="1">
        <f t="shared" si="3"/>
        <v>23437.5</v>
      </c>
      <c r="L47" s="1">
        <f t="shared" si="2"/>
        <v>18750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</row>
    <row r="48" spans="1:300" ht="15.75" hidden="1" x14ac:dyDescent="0.25">
      <c r="A48" s="1" t="s">
        <v>105</v>
      </c>
      <c r="B48" s="2">
        <v>1</v>
      </c>
      <c r="C48" s="1" t="s">
        <v>359</v>
      </c>
      <c r="D48" s="5">
        <v>43528</v>
      </c>
      <c r="E48" s="5" t="str">
        <f t="shared" si="1"/>
        <v>Q1</v>
      </c>
      <c r="F48" s="3">
        <v>5500</v>
      </c>
      <c r="G48" s="1" t="s">
        <v>18</v>
      </c>
      <c r="H48" s="1" t="s">
        <v>8</v>
      </c>
      <c r="I48" s="4">
        <f t="shared" si="0"/>
        <v>5500</v>
      </c>
      <c r="J48" s="1" t="s">
        <v>364</v>
      </c>
      <c r="K48" s="1">
        <f t="shared" si="3"/>
        <v>36093.75</v>
      </c>
      <c r="L48" s="1">
        <f t="shared" si="2"/>
        <v>36093.75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</row>
    <row r="49" spans="1:300" ht="15.75" hidden="1" x14ac:dyDescent="0.25">
      <c r="A49" s="1" t="s">
        <v>106</v>
      </c>
      <c r="B49" s="2">
        <v>0.1</v>
      </c>
      <c r="C49" s="1" t="s">
        <v>353</v>
      </c>
      <c r="D49" s="5">
        <v>43670</v>
      </c>
      <c r="E49" s="5" t="str">
        <f t="shared" si="1"/>
        <v>Q3</v>
      </c>
      <c r="F49" s="3">
        <v>8400</v>
      </c>
      <c r="G49" s="1" t="s">
        <v>19</v>
      </c>
      <c r="H49" s="1" t="s">
        <v>8</v>
      </c>
      <c r="I49" s="4">
        <f t="shared" si="0"/>
        <v>840</v>
      </c>
      <c r="J49" s="1" t="s">
        <v>365</v>
      </c>
      <c r="K49" s="1">
        <f t="shared" si="3"/>
        <v>23625</v>
      </c>
      <c r="L49" s="1">
        <f t="shared" si="2"/>
        <v>2362.5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</row>
    <row r="50" spans="1:300" ht="15.75" hidden="1" x14ac:dyDescent="0.25">
      <c r="A50" s="1" t="s">
        <v>107</v>
      </c>
      <c r="B50" s="2">
        <v>0.5</v>
      </c>
      <c r="C50" s="1" t="s">
        <v>357</v>
      </c>
      <c r="D50" s="5">
        <v>43484</v>
      </c>
      <c r="E50" s="5" t="str">
        <f t="shared" si="1"/>
        <v>Q1</v>
      </c>
      <c r="F50" s="3">
        <v>2100</v>
      </c>
      <c r="G50" s="1" t="s">
        <v>20</v>
      </c>
      <c r="H50" s="1" t="s">
        <v>8</v>
      </c>
      <c r="I50" s="4">
        <f t="shared" si="0"/>
        <v>1050</v>
      </c>
      <c r="J50" s="1" t="s">
        <v>365</v>
      </c>
      <c r="K50" s="1">
        <f t="shared" si="3"/>
        <v>13781.25</v>
      </c>
      <c r="L50" s="1">
        <f t="shared" si="2"/>
        <v>6890.625</v>
      </c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</row>
    <row r="51" spans="1:300" ht="15.75" hidden="1" x14ac:dyDescent="0.25">
      <c r="A51" s="1" t="s">
        <v>108</v>
      </c>
      <c r="B51" s="2">
        <v>0.3</v>
      </c>
      <c r="C51" s="1" t="s">
        <v>351</v>
      </c>
      <c r="D51" s="5">
        <v>43609</v>
      </c>
      <c r="E51" s="5" t="str">
        <f t="shared" si="1"/>
        <v>Q2</v>
      </c>
      <c r="F51" s="3">
        <v>5260</v>
      </c>
      <c r="G51" s="1" t="s">
        <v>21</v>
      </c>
      <c r="H51" s="1" t="s">
        <v>8</v>
      </c>
      <c r="I51" s="4">
        <f t="shared" si="0"/>
        <v>1578</v>
      </c>
      <c r="J51" s="1" t="s">
        <v>365</v>
      </c>
      <c r="K51" s="1">
        <f t="shared" si="3"/>
        <v>24656.25</v>
      </c>
      <c r="L51" s="1">
        <f t="shared" si="2"/>
        <v>7396.875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</row>
    <row r="52" spans="1:300" ht="15.75" hidden="1" x14ac:dyDescent="0.25">
      <c r="A52" s="1" t="s">
        <v>109</v>
      </c>
      <c r="B52" s="2">
        <v>0.3</v>
      </c>
      <c r="C52" s="1" t="s">
        <v>351</v>
      </c>
      <c r="D52" s="5">
        <v>43487</v>
      </c>
      <c r="E52" s="5" t="str">
        <f t="shared" si="1"/>
        <v>Q1</v>
      </c>
      <c r="F52" s="3">
        <v>3645</v>
      </c>
      <c r="G52" s="1" t="s">
        <v>22</v>
      </c>
      <c r="H52" s="1" t="s">
        <v>8</v>
      </c>
      <c r="I52" s="4">
        <f t="shared" si="0"/>
        <v>1093.5</v>
      </c>
      <c r="J52" s="1" t="s">
        <v>365</v>
      </c>
      <c r="K52" s="1">
        <f t="shared" si="3"/>
        <v>23920.3125</v>
      </c>
      <c r="L52" s="1">
        <f t="shared" si="2"/>
        <v>7176.09375</v>
      </c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</row>
    <row r="53" spans="1:300" ht="15.75" hidden="1" x14ac:dyDescent="0.25">
      <c r="A53" s="1" t="s">
        <v>110</v>
      </c>
      <c r="B53" s="2">
        <v>0.3</v>
      </c>
      <c r="C53" s="1" t="s">
        <v>351</v>
      </c>
      <c r="D53" s="5">
        <v>43468</v>
      </c>
      <c r="E53" s="5" t="str">
        <f t="shared" si="1"/>
        <v>Q1</v>
      </c>
      <c r="F53" s="3">
        <v>2009</v>
      </c>
      <c r="G53" s="1" t="s">
        <v>2</v>
      </c>
      <c r="H53" s="1" t="s">
        <v>8</v>
      </c>
      <c r="I53" s="4">
        <f t="shared" si="0"/>
        <v>602.69999999999993</v>
      </c>
      <c r="J53" s="1" t="s">
        <v>365</v>
      </c>
      <c r="K53" s="1">
        <f t="shared" si="3"/>
        <v>13184.0625</v>
      </c>
      <c r="L53" s="1">
        <f t="shared" si="2"/>
        <v>3955.2187499999995</v>
      </c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</row>
    <row r="54" spans="1:300" ht="15.75" hidden="1" x14ac:dyDescent="0.25">
      <c r="A54" s="1" t="s">
        <v>111</v>
      </c>
      <c r="B54" s="2">
        <v>0.3</v>
      </c>
      <c r="C54" s="1" t="s">
        <v>351</v>
      </c>
      <c r="D54" s="5">
        <v>43500</v>
      </c>
      <c r="E54" s="5" t="str">
        <f t="shared" si="1"/>
        <v>Q1</v>
      </c>
      <c r="F54" s="3">
        <v>2750</v>
      </c>
      <c r="G54" s="1" t="s">
        <v>23</v>
      </c>
      <c r="H54" s="1" t="s">
        <v>8</v>
      </c>
      <c r="I54" s="4">
        <f t="shared" si="0"/>
        <v>825</v>
      </c>
      <c r="J54" s="1" t="s">
        <v>365</v>
      </c>
      <c r="K54" s="1">
        <f t="shared" si="3"/>
        <v>18046.875</v>
      </c>
      <c r="L54" s="1">
        <f t="shared" si="2"/>
        <v>5414.0625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</row>
    <row r="55" spans="1:300" ht="15.75" hidden="1" x14ac:dyDescent="0.25">
      <c r="A55" s="1" t="s">
        <v>112</v>
      </c>
      <c r="B55" s="2">
        <v>1</v>
      </c>
      <c r="C55" s="1" t="s">
        <v>359</v>
      </c>
      <c r="D55" s="5">
        <v>43518</v>
      </c>
      <c r="E55" s="5" t="str">
        <f t="shared" si="1"/>
        <v>Q1</v>
      </c>
      <c r="F55" s="3">
        <v>21000</v>
      </c>
      <c r="G55" s="1" t="s">
        <v>50</v>
      </c>
      <c r="H55" s="1" t="s">
        <v>8</v>
      </c>
      <c r="I55" s="4">
        <f t="shared" si="0"/>
        <v>21000</v>
      </c>
      <c r="J55" s="1" t="s">
        <v>365</v>
      </c>
      <c r="K55" s="1">
        <f t="shared" si="3"/>
        <v>137812.5</v>
      </c>
      <c r="L55" s="1">
        <f t="shared" si="2"/>
        <v>137812.5</v>
      </c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</row>
    <row r="56" spans="1:300" ht="15.75" hidden="1" x14ac:dyDescent="0.25">
      <c r="A56" s="1" t="s">
        <v>113</v>
      </c>
      <c r="B56" s="2">
        <v>0.3</v>
      </c>
      <c r="C56" s="1" t="s">
        <v>351</v>
      </c>
      <c r="D56" s="5">
        <v>43517</v>
      </c>
      <c r="E56" s="5" t="str">
        <f t="shared" si="1"/>
        <v>Q1</v>
      </c>
      <c r="F56" s="3">
        <v>2000</v>
      </c>
      <c r="G56" s="1" t="s">
        <v>21</v>
      </c>
      <c r="H56" s="1" t="s">
        <v>8</v>
      </c>
      <c r="I56" s="4">
        <f t="shared" si="0"/>
        <v>600</v>
      </c>
      <c r="J56" s="1" t="s">
        <v>365</v>
      </c>
      <c r="K56" s="1">
        <f t="shared" si="3"/>
        <v>13125</v>
      </c>
      <c r="L56" s="1">
        <f t="shared" si="2"/>
        <v>3937.5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</row>
    <row r="57" spans="1:300" ht="15.75" hidden="1" x14ac:dyDescent="0.25">
      <c r="A57" s="1" t="s">
        <v>114</v>
      </c>
      <c r="B57" s="2">
        <v>0.1</v>
      </c>
      <c r="C57" s="1" t="s">
        <v>353</v>
      </c>
      <c r="D57" s="5">
        <v>43622</v>
      </c>
      <c r="E57" s="5" t="str">
        <f t="shared" si="1"/>
        <v>Q2</v>
      </c>
      <c r="F57" s="3">
        <v>9258</v>
      </c>
      <c r="G57" s="1" t="s">
        <v>15</v>
      </c>
      <c r="H57" s="1" t="s">
        <v>8</v>
      </c>
      <c r="I57" s="4">
        <f t="shared" si="0"/>
        <v>925.80000000000007</v>
      </c>
      <c r="J57" s="1" t="s">
        <v>365</v>
      </c>
      <c r="K57" s="1">
        <f t="shared" si="3"/>
        <v>43396.875</v>
      </c>
      <c r="L57" s="1">
        <f t="shared" si="2"/>
        <v>4339.6875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</row>
    <row r="58" spans="1:300" ht="15.75" hidden="1" x14ac:dyDescent="0.25">
      <c r="A58" s="1" t="s">
        <v>115</v>
      </c>
      <c r="B58" s="2">
        <v>1</v>
      </c>
      <c r="C58" s="1" t="s">
        <v>359</v>
      </c>
      <c r="D58" s="5">
        <v>43487</v>
      </c>
      <c r="E58" s="5" t="str">
        <f t="shared" si="1"/>
        <v>Q1</v>
      </c>
      <c r="F58" s="3">
        <v>6372</v>
      </c>
      <c r="G58" s="1" t="s">
        <v>24</v>
      </c>
      <c r="H58" s="1" t="s">
        <v>8</v>
      </c>
      <c r="I58" s="4">
        <f t="shared" si="0"/>
        <v>6372</v>
      </c>
      <c r="J58" s="1" t="s">
        <v>365</v>
      </c>
      <c r="K58" s="1">
        <f t="shared" si="3"/>
        <v>41816.25</v>
      </c>
      <c r="L58" s="1">
        <f t="shared" si="2"/>
        <v>41816.25</v>
      </c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</row>
    <row r="59" spans="1:300" ht="15.75" hidden="1" x14ac:dyDescent="0.25">
      <c r="A59" s="1" t="s">
        <v>116</v>
      </c>
      <c r="B59" s="2">
        <v>1</v>
      </c>
      <c r="C59" s="1" t="s">
        <v>359</v>
      </c>
      <c r="D59" s="5">
        <v>43481</v>
      </c>
      <c r="E59" s="5" t="str">
        <f t="shared" si="1"/>
        <v>Q1</v>
      </c>
      <c r="F59" s="3">
        <v>1871</v>
      </c>
      <c r="G59" s="1" t="s">
        <v>2</v>
      </c>
      <c r="H59" s="1" t="s">
        <v>8</v>
      </c>
      <c r="I59" s="4">
        <f t="shared" si="0"/>
        <v>1871</v>
      </c>
      <c r="J59" s="1" t="s">
        <v>365</v>
      </c>
      <c r="K59" s="1">
        <f t="shared" si="3"/>
        <v>12278.4375</v>
      </c>
      <c r="L59" s="1">
        <f t="shared" si="2"/>
        <v>12278.4375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</row>
    <row r="60" spans="1:300" ht="15.75" hidden="1" x14ac:dyDescent="0.25">
      <c r="A60" s="1" t="s">
        <v>117</v>
      </c>
      <c r="B60" s="2">
        <v>1</v>
      </c>
      <c r="C60" s="1" t="s">
        <v>359</v>
      </c>
      <c r="D60" s="5">
        <v>43470</v>
      </c>
      <c r="E60" s="5" t="str">
        <f t="shared" si="1"/>
        <v>Q1</v>
      </c>
      <c r="F60" s="3">
        <v>1460</v>
      </c>
      <c r="G60" s="1" t="s">
        <v>54</v>
      </c>
      <c r="H60" s="1" t="s">
        <v>8</v>
      </c>
      <c r="I60" s="4">
        <f t="shared" si="0"/>
        <v>1460</v>
      </c>
      <c r="J60" s="1" t="s">
        <v>365</v>
      </c>
      <c r="K60" s="1">
        <f t="shared" si="3"/>
        <v>9581.25</v>
      </c>
      <c r="L60" s="1">
        <f t="shared" si="2"/>
        <v>9581.25</v>
      </c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</row>
    <row r="61" spans="1:300" ht="15.75" hidden="1" x14ac:dyDescent="0.25">
      <c r="A61" s="1" t="s">
        <v>118</v>
      </c>
      <c r="B61" s="2">
        <v>0.1</v>
      </c>
      <c r="C61" s="1" t="s">
        <v>353</v>
      </c>
      <c r="D61" s="5">
        <v>43509</v>
      </c>
      <c r="E61" s="5" t="str">
        <f t="shared" si="1"/>
        <v>Q1</v>
      </c>
      <c r="F61" s="3">
        <v>1900</v>
      </c>
      <c r="G61" s="1" t="s">
        <v>25</v>
      </c>
      <c r="H61" s="1" t="s">
        <v>8</v>
      </c>
      <c r="I61" s="4">
        <f t="shared" si="0"/>
        <v>190</v>
      </c>
      <c r="J61" s="1" t="s">
        <v>365</v>
      </c>
      <c r="K61" s="1">
        <f t="shared" si="3"/>
        <v>12468.75</v>
      </c>
      <c r="L61" s="1">
        <f t="shared" si="2"/>
        <v>1246.875</v>
      </c>
      <c r="N61" s="1">
        <f>COUNTA(_xlfn.ANCHORARRAY(N2))</f>
        <v>1</v>
      </c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</row>
    <row r="62" spans="1:300" ht="15.75" hidden="1" x14ac:dyDescent="0.25">
      <c r="A62" s="1" t="s">
        <v>119</v>
      </c>
      <c r="B62" s="2">
        <v>0.1</v>
      </c>
      <c r="C62" s="1" t="s">
        <v>353</v>
      </c>
      <c r="D62" s="5">
        <v>43500</v>
      </c>
      <c r="E62" s="5" t="str">
        <f t="shared" si="1"/>
        <v>Q1</v>
      </c>
      <c r="F62" s="3">
        <v>6900</v>
      </c>
      <c r="G62" s="1" t="s">
        <v>25</v>
      </c>
      <c r="H62" s="1" t="s">
        <v>8</v>
      </c>
      <c r="I62" s="4">
        <f t="shared" si="0"/>
        <v>690</v>
      </c>
      <c r="J62" s="1" t="s">
        <v>365</v>
      </c>
      <c r="K62" s="1">
        <f t="shared" si="3"/>
        <v>45281.25</v>
      </c>
      <c r="L62" s="1">
        <f t="shared" si="2"/>
        <v>4528.125</v>
      </c>
      <c r="N62" s="1" t="s">
        <v>397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</row>
    <row r="63" spans="1:300" ht="15.75" hidden="1" x14ac:dyDescent="0.25">
      <c r="A63" s="1" t="s">
        <v>120</v>
      </c>
      <c r="B63" s="2">
        <v>0.3</v>
      </c>
      <c r="C63" s="1" t="s">
        <v>351</v>
      </c>
      <c r="D63" s="5">
        <v>43485</v>
      </c>
      <c r="E63" s="5" t="str">
        <f t="shared" si="1"/>
        <v>Q1</v>
      </c>
      <c r="F63" s="3">
        <v>2200</v>
      </c>
      <c r="G63" s="1" t="s">
        <v>26</v>
      </c>
      <c r="H63" s="1" t="s">
        <v>8</v>
      </c>
      <c r="I63" s="4">
        <f t="shared" si="0"/>
        <v>660</v>
      </c>
      <c r="J63" s="1" t="s">
        <v>365</v>
      </c>
      <c r="K63" s="1">
        <f t="shared" si="3"/>
        <v>14437.5</v>
      </c>
      <c r="L63" s="1">
        <f t="shared" si="2"/>
        <v>4331.25</v>
      </c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</row>
    <row r="64" spans="1:300" ht="15.75" hidden="1" x14ac:dyDescent="0.25">
      <c r="A64" s="1" t="s">
        <v>121</v>
      </c>
      <c r="B64" s="2">
        <v>0.1</v>
      </c>
      <c r="C64" s="1" t="s">
        <v>353</v>
      </c>
      <c r="D64" s="5">
        <v>43551</v>
      </c>
      <c r="E64" s="5" t="str">
        <f t="shared" si="1"/>
        <v>Q1</v>
      </c>
      <c r="F64" s="3">
        <v>22000</v>
      </c>
      <c r="G64" s="1" t="s">
        <v>27</v>
      </c>
      <c r="H64" s="1" t="s">
        <v>8</v>
      </c>
      <c r="I64" s="4">
        <f t="shared" si="0"/>
        <v>2200</v>
      </c>
      <c r="J64" s="1" t="s">
        <v>364</v>
      </c>
      <c r="K64" s="1">
        <f t="shared" si="3"/>
        <v>144375</v>
      </c>
      <c r="L64" s="1">
        <f t="shared" si="2"/>
        <v>14437.5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</row>
    <row r="65" spans="1:300" ht="15.75" hidden="1" x14ac:dyDescent="0.25">
      <c r="A65" s="1" t="s">
        <v>122</v>
      </c>
      <c r="B65" s="2">
        <v>0.55000000000000004</v>
      </c>
      <c r="C65" s="1" t="s">
        <v>357</v>
      </c>
      <c r="D65" s="5">
        <v>43493</v>
      </c>
      <c r="E65" s="5" t="str">
        <f t="shared" si="1"/>
        <v>Q1</v>
      </c>
      <c r="F65" s="3">
        <v>13000</v>
      </c>
      <c r="G65" s="1" t="s">
        <v>27</v>
      </c>
      <c r="H65" s="1" t="s">
        <v>8</v>
      </c>
      <c r="I65" s="4">
        <f t="shared" si="0"/>
        <v>7150.0000000000009</v>
      </c>
      <c r="J65" s="1" t="s">
        <v>365</v>
      </c>
      <c r="K65" s="1">
        <f t="shared" si="3"/>
        <v>85312.5</v>
      </c>
      <c r="L65" s="1">
        <f t="shared" si="2"/>
        <v>46921.875000000007</v>
      </c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</row>
    <row r="66" spans="1:300" ht="15.75" hidden="1" x14ac:dyDescent="0.25">
      <c r="A66" s="1" t="s">
        <v>123</v>
      </c>
      <c r="B66" s="2">
        <v>0.95</v>
      </c>
      <c r="C66" s="1" t="s">
        <v>359</v>
      </c>
      <c r="D66" s="5">
        <v>43480</v>
      </c>
      <c r="E66" s="5" t="str">
        <f t="shared" si="1"/>
        <v>Q1</v>
      </c>
      <c r="F66" s="3">
        <v>110</v>
      </c>
      <c r="G66" s="1" t="s">
        <v>28</v>
      </c>
      <c r="H66" s="1" t="s">
        <v>8</v>
      </c>
      <c r="I66" s="4">
        <f t="shared" ref="I66:I129" si="4">F66*B66</f>
        <v>104.5</v>
      </c>
      <c r="J66" s="1" t="s">
        <v>365</v>
      </c>
      <c r="K66" s="1">
        <f t="shared" si="3"/>
        <v>721.875</v>
      </c>
      <c r="L66" s="1">
        <f t="shared" si="2"/>
        <v>685.78125</v>
      </c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</row>
    <row r="67" spans="1:300" ht="15.75" hidden="1" x14ac:dyDescent="0.25">
      <c r="A67" s="1" t="s">
        <v>124</v>
      </c>
      <c r="B67" s="2">
        <v>1</v>
      </c>
      <c r="C67" s="1" t="s">
        <v>359</v>
      </c>
      <c r="D67" s="5">
        <v>43483</v>
      </c>
      <c r="E67" s="5" t="str">
        <f t="shared" ref="E67:E130" si="5" xml:space="preserve"> "Q" &amp; CEILING(MONTH(D67) / 3, 1)</f>
        <v>Q1</v>
      </c>
      <c r="F67" s="3">
        <v>470</v>
      </c>
      <c r="G67" s="1" t="s">
        <v>29</v>
      </c>
      <c r="H67" s="1" t="s">
        <v>8</v>
      </c>
      <c r="I67" s="4">
        <f t="shared" si="4"/>
        <v>470</v>
      </c>
      <c r="J67" s="1" t="s">
        <v>365</v>
      </c>
      <c r="K67" s="1">
        <f t="shared" si="3"/>
        <v>3084.375</v>
      </c>
      <c r="L67" s="1">
        <f t="shared" ref="L67:L130" si="6">IF(E67="Q1", (I67*9 + I67*0.5*3)*0.625, IF(E67="Q2", (I67*6 + I67*0.5*3)*0.625, IF(E67="Q3", (I67*3 + I67*0.5*3)*0.625, IF(E67="Q4", (I67*0.5*3)*0.625, 0))))</f>
        <v>3084.375</v>
      </c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</row>
    <row r="68" spans="1:300" ht="15.75" hidden="1" x14ac:dyDescent="0.25">
      <c r="A68" s="1" t="s">
        <v>125</v>
      </c>
      <c r="B68" s="2">
        <v>0.1</v>
      </c>
      <c r="C68" s="1" t="s">
        <v>353</v>
      </c>
      <c r="D68" s="5">
        <v>43734</v>
      </c>
      <c r="E68" s="5" t="str">
        <f t="shared" si="5"/>
        <v>Q3</v>
      </c>
      <c r="F68" s="3">
        <v>6600</v>
      </c>
      <c r="G68" s="1" t="s">
        <v>30</v>
      </c>
      <c r="H68" s="1" t="s">
        <v>8</v>
      </c>
      <c r="I68" s="4">
        <f t="shared" si="4"/>
        <v>660</v>
      </c>
      <c r="J68" s="1" t="s">
        <v>365</v>
      </c>
      <c r="K68" s="1">
        <f t="shared" ref="K68:K131" si="7">IF(E68="Q1", (F68*9 + F68*0.5*3)*0.625, IF(E68="Q2", (F68*6 + F68*0.5*3)*0.625, IF(E68="Q3", (F68*3 + F68*0.5*3)*0.625, IF(E68="Q4", (F68*0.5*3)*0.625, 0))))</f>
        <v>18562.5</v>
      </c>
      <c r="L68" s="1">
        <f t="shared" si="6"/>
        <v>1856.25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</row>
    <row r="69" spans="1:300" ht="15.75" hidden="1" x14ac:dyDescent="0.25">
      <c r="A69" s="1" t="s">
        <v>126</v>
      </c>
      <c r="B69" s="2">
        <v>0.95</v>
      </c>
      <c r="C69" s="1" t="s">
        <v>359</v>
      </c>
      <c r="D69" s="5">
        <v>43523</v>
      </c>
      <c r="E69" s="5" t="str">
        <f t="shared" si="5"/>
        <v>Q1</v>
      </c>
      <c r="F69" s="3">
        <v>14000</v>
      </c>
      <c r="G69" s="1" t="s">
        <v>31</v>
      </c>
      <c r="H69" s="1" t="s">
        <v>8</v>
      </c>
      <c r="I69" s="4">
        <f t="shared" si="4"/>
        <v>13300</v>
      </c>
      <c r="J69" s="1" t="s">
        <v>365</v>
      </c>
      <c r="K69" s="1">
        <f t="shared" si="7"/>
        <v>91875</v>
      </c>
      <c r="L69" s="1">
        <f t="shared" si="6"/>
        <v>87281.25</v>
      </c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</row>
    <row r="70" spans="1:300" ht="15.75" hidden="1" x14ac:dyDescent="0.25">
      <c r="A70" s="1" t="s">
        <v>127</v>
      </c>
      <c r="B70" s="2">
        <v>0.3</v>
      </c>
      <c r="C70" s="1" t="s">
        <v>351</v>
      </c>
      <c r="D70" s="5">
        <v>43585</v>
      </c>
      <c r="E70" s="5" t="str">
        <f t="shared" si="5"/>
        <v>Q2</v>
      </c>
      <c r="F70" s="3">
        <v>2900</v>
      </c>
      <c r="G70" s="1" t="s">
        <v>2</v>
      </c>
      <c r="H70" s="1" t="s">
        <v>8</v>
      </c>
      <c r="I70" s="4">
        <f t="shared" si="4"/>
        <v>870</v>
      </c>
      <c r="J70" s="1" t="s">
        <v>365</v>
      </c>
      <c r="K70" s="1">
        <f t="shared" si="7"/>
        <v>13593.75</v>
      </c>
      <c r="L70" s="1">
        <f t="shared" si="6"/>
        <v>4078.125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</row>
    <row r="71" spans="1:300" ht="15.75" hidden="1" x14ac:dyDescent="0.25">
      <c r="A71" s="1" t="s">
        <v>128</v>
      </c>
      <c r="B71" s="2">
        <v>1</v>
      </c>
      <c r="C71" s="1" t="s">
        <v>359</v>
      </c>
      <c r="D71" s="5">
        <v>43522</v>
      </c>
      <c r="E71" s="5" t="str">
        <f t="shared" si="5"/>
        <v>Q1</v>
      </c>
      <c r="F71" s="3">
        <v>2400</v>
      </c>
      <c r="G71" s="1" t="s">
        <v>2</v>
      </c>
      <c r="H71" s="1" t="s">
        <v>8</v>
      </c>
      <c r="I71" s="4">
        <f t="shared" si="4"/>
        <v>2400</v>
      </c>
      <c r="J71" s="1" t="s">
        <v>365</v>
      </c>
      <c r="K71" s="1">
        <f t="shared" si="7"/>
        <v>15750</v>
      </c>
      <c r="L71" s="1">
        <f t="shared" si="6"/>
        <v>15750</v>
      </c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</row>
    <row r="72" spans="1:300" ht="15.75" hidden="1" x14ac:dyDescent="0.25">
      <c r="A72" s="1" t="s">
        <v>129</v>
      </c>
      <c r="B72" s="2">
        <v>0.9</v>
      </c>
      <c r="C72" s="1" t="s">
        <v>359</v>
      </c>
      <c r="D72" s="5">
        <v>43522</v>
      </c>
      <c r="E72" s="5" t="str">
        <f t="shared" si="5"/>
        <v>Q1</v>
      </c>
      <c r="F72" s="3">
        <v>4000</v>
      </c>
      <c r="G72" s="1" t="s">
        <v>3</v>
      </c>
      <c r="H72" s="1" t="s">
        <v>8</v>
      </c>
      <c r="I72" s="4">
        <f t="shared" si="4"/>
        <v>3600</v>
      </c>
      <c r="J72" s="1" t="s">
        <v>365</v>
      </c>
      <c r="K72" s="1">
        <f t="shared" si="7"/>
        <v>26250</v>
      </c>
      <c r="L72" s="1">
        <f t="shared" si="6"/>
        <v>23625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</row>
    <row r="73" spans="1:300" ht="15.75" x14ac:dyDescent="0.25">
      <c r="A73" s="1" t="s">
        <v>130</v>
      </c>
      <c r="B73" s="2">
        <v>0.9</v>
      </c>
      <c r="C73" s="1" t="s">
        <v>359</v>
      </c>
      <c r="D73" s="5">
        <v>43556</v>
      </c>
      <c r="E73" s="5" t="str">
        <f t="shared" si="5"/>
        <v>Q2</v>
      </c>
      <c r="F73" s="3">
        <v>34000</v>
      </c>
      <c r="G73" s="1" t="s">
        <v>4</v>
      </c>
      <c r="H73" s="1" t="s">
        <v>8</v>
      </c>
      <c r="I73" s="4">
        <f t="shared" si="4"/>
        <v>30600</v>
      </c>
      <c r="J73" s="1" t="s">
        <v>365</v>
      </c>
      <c r="K73" s="1">
        <f t="shared" si="7"/>
        <v>159375</v>
      </c>
      <c r="L73" s="1">
        <f t="shared" si="6"/>
        <v>143437.5</v>
      </c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</row>
    <row r="74" spans="1:300" ht="15.75" hidden="1" x14ac:dyDescent="0.25">
      <c r="A74" s="1" t="s">
        <v>131</v>
      </c>
      <c r="B74" s="2">
        <v>1</v>
      </c>
      <c r="C74" s="1" t="s">
        <v>359</v>
      </c>
      <c r="D74" s="5">
        <v>43515</v>
      </c>
      <c r="E74" s="5" t="str">
        <f t="shared" si="5"/>
        <v>Q1</v>
      </c>
      <c r="F74" s="3">
        <v>9100</v>
      </c>
      <c r="G74" s="1" t="s">
        <v>2</v>
      </c>
      <c r="H74" s="1" t="s">
        <v>8</v>
      </c>
      <c r="I74" s="4">
        <f t="shared" si="4"/>
        <v>9100</v>
      </c>
      <c r="J74" s="1" t="s">
        <v>365</v>
      </c>
      <c r="K74" s="1">
        <f t="shared" si="7"/>
        <v>59718.75</v>
      </c>
      <c r="L74" s="1">
        <f t="shared" si="6"/>
        <v>59718.75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</row>
    <row r="75" spans="1:300" ht="15.75" hidden="1" x14ac:dyDescent="0.25">
      <c r="A75" s="1" t="s">
        <v>132</v>
      </c>
      <c r="B75" s="2">
        <v>1</v>
      </c>
      <c r="C75" s="1" t="s">
        <v>359</v>
      </c>
      <c r="D75" s="5">
        <v>43473</v>
      </c>
      <c r="E75" s="5" t="str">
        <f t="shared" si="5"/>
        <v>Q1</v>
      </c>
      <c r="F75" s="3">
        <v>10000</v>
      </c>
      <c r="G75" s="1" t="s">
        <v>5</v>
      </c>
      <c r="H75" s="1" t="s">
        <v>8</v>
      </c>
      <c r="I75" s="4">
        <f t="shared" si="4"/>
        <v>10000</v>
      </c>
      <c r="J75" s="1" t="s">
        <v>365</v>
      </c>
      <c r="K75" s="1">
        <f t="shared" si="7"/>
        <v>65625</v>
      </c>
      <c r="L75" s="1">
        <f t="shared" si="6"/>
        <v>65625</v>
      </c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</row>
    <row r="76" spans="1:300" ht="15.75" hidden="1" x14ac:dyDescent="0.25">
      <c r="A76" s="1" t="s">
        <v>133</v>
      </c>
      <c r="B76" s="2">
        <v>0.55000000000000004</v>
      </c>
      <c r="C76" s="1" t="s">
        <v>357</v>
      </c>
      <c r="D76" s="5">
        <v>43517</v>
      </c>
      <c r="E76" s="5" t="str">
        <f t="shared" si="5"/>
        <v>Q1</v>
      </c>
      <c r="F76" s="3">
        <v>10000</v>
      </c>
      <c r="G76" s="1" t="s">
        <v>5</v>
      </c>
      <c r="H76" s="1" t="s">
        <v>8</v>
      </c>
      <c r="I76" s="4">
        <f t="shared" si="4"/>
        <v>5500</v>
      </c>
      <c r="J76" s="1" t="s">
        <v>365</v>
      </c>
      <c r="K76" s="1">
        <f t="shared" si="7"/>
        <v>65625</v>
      </c>
      <c r="L76" s="1">
        <f t="shared" si="6"/>
        <v>36093.75</v>
      </c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</row>
    <row r="77" spans="1:300" ht="15.75" x14ac:dyDescent="0.25">
      <c r="A77" s="1" t="s">
        <v>134</v>
      </c>
      <c r="B77" s="2">
        <v>1</v>
      </c>
      <c r="C77" s="1" t="s">
        <v>359</v>
      </c>
      <c r="D77" s="5">
        <v>43496</v>
      </c>
      <c r="E77" s="5" t="str">
        <f t="shared" si="5"/>
        <v>Q1</v>
      </c>
      <c r="F77" s="3">
        <v>180000</v>
      </c>
      <c r="G77" s="1" t="s">
        <v>4</v>
      </c>
      <c r="H77" s="1" t="s">
        <v>8</v>
      </c>
      <c r="I77" s="4">
        <f t="shared" si="4"/>
        <v>180000</v>
      </c>
      <c r="J77" s="1" t="s">
        <v>356</v>
      </c>
      <c r="K77" s="1">
        <f t="shared" si="7"/>
        <v>1181250</v>
      </c>
      <c r="L77" s="1">
        <f t="shared" si="6"/>
        <v>1181250</v>
      </c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</row>
    <row r="78" spans="1:300" ht="15.75" hidden="1" x14ac:dyDescent="0.25">
      <c r="A78" s="1" t="s">
        <v>135</v>
      </c>
      <c r="B78" s="2">
        <v>0.85</v>
      </c>
      <c r="C78" s="1" t="s">
        <v>358</v>
      </c>
      <c r="D78" s="5">
        <v>43563</v>
      </c>
      <c r="E78" s="5" t="str">
        <f t="shared" si="5"/>
        <v>Q2</v>
      </c>
      <c r="F78" s="3">
        <v>45000</v>
      </c>
      <c r="G78" s="1" t="s">
        <v>6</v>
      </c>
      <c r="H78" s="1" t="s">
        <v>8</v>
      </c>
      <c r="I78" s="4">
        <f t="shared" si="4"/>
        <v>38250</v>
      </c>
      <c r="J78" s="1" t="s">
        <v>365</v>
      </c>
      <c r="K78" s="1">
        <f t="shared" si="7"/>
        <v>210937.5</v>
      </c>
      <c r="L78" s="1">
        <f t="shared" si="6"/>
        <v>179296.875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</row>
    <row r="79" spans="1:300" ht="15.75" hidden="1" x14ac:dyDescent="0.25">
      <c r="A79" s="1" t="s">
        <v>136</v>
      </c>
      <c r="B79" s="2">
        <v>0.85</v>
      </c>
      <c r="C79" s="1" t="s">
        <v>358</v>
      </c>
      <c r="D79" s="5">
        <v>43584</v>
      </c>
      <c r="E79" s="5" t="str">
        <f t="shared" si="5"/>
        <v>Q2</v>
      </c>
      <c r="F79" s="3">
        <v>9000</v>
      </c>
      <c r="G79" s="1" t="s">
        <v>7</v>
      </c>
      <c r="H79" s="1" t="s">
        <v>8</v>
      </c>
      <c r="I79" s="4">
        <f t="shared" si="4"/>
        <v>7650</v>
      </c>
      <c r="J79" s="1" t="s">
        <v>365</v>
      </c>
      <c r="K79" s="1">
        <f t="shared" si="7"/>
        <v>42187.5</v>
      </c>
      <c r="L79" s="1">
        <f t="shared" si="6"/>
        <v>35859.375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</row>
    <row r="80" spans="1:300" ht="15.75" hidden="1" x14ac:dyDescent="0.25">
      <c r="A80" s="1" t="s">
        <v>137</v>
      </c>
      <c r="B80" s="2">
        <v>0.85</v>
      </c>
      <c r="C80" s="1" t="s">
        <v>358</v>
      </c>
      <c r="D80" s="5">
        <v>43534</v>
      </c>
      <c r="E80" s="5" t="str">
        <f t="shared" si="5"/>
        <v>Q1</v>
      </c>
      <c r="F80" s="3">
        <v>3300</v>
      </c>
      <c r="G80" s="1" t="s">
        <v>5</v>
      </c>
      <c r="H80" s="1" t="s">
        <v>8</v>
      </c>
      <c r="I80" s="4">
        <f t="shared" si="4"/>
        <v>2805</v>
      </c>
      <c r="J80" s="1" t="s">
        <v>364</v>
      </c>
      <c r="K80" s="1">
        <f t="shared" si="7"/>
        <v>21656.25</v>
      </c>
      <c r="L80" s="1">
        <f t="shared" si="6"/>
        <v>18407.8125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</row>
    <row r="81" spans="1:300" ht="15.75" hidden="1" x14ac:dyDescent="0.25">
      <c r="A81" s="1" t="s">
        <v>138</v>
      </c>
      <c r="B81" s="2">
        <v>1</v>
      </c>
      <c r="C81" s="1" t="s">
        <v>359</v>
      </c>
      <c r="D81" s="5">
        <v>43514</v>
      </c>
      <c r="E81" s="5" t="str">
        <f t="shared" si="5"/>
        <v>Q1</v>
      </c>
      <c r="F81" s="3">
        <v>2000</v>
      </c>
      <c r="G81" s="1" t="s">
        <v>9</v>
      </c>
      <c r="H81" s="1" t="s">
        <v>8</v>
      </c>
      <c r="I81" s="4">
        <f t="shared" si="4"/>
        <v>2000</v>
      </c>
      <c r="J81" s="1" t="s">
        <v>365</v>
      </c>
      <c r="K81" s="1">
        <f t="shared" si="7"/>
        <v>13125</v>
      </c>
      <c r="L81" s="1">
        <f t="shared" si="6"/>
        <v>13125</v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</row>
    <row r="82" spans="1:300" ht="15.75" hidden="1" x14ac:dyDescent="0.25">
      <c r="A82" s="1" t="s">
        <v>139</v>
      </c>
      <c r="B82" s="2">
        <v>0.1</v>
      </c>
      <c r="C82" s="1" t="s">
        <v>353</v>
      </c>
      <c r="D82" s="5">
        <v>43748</v>
      </c>
      <c r="E82" s="5" t="str">
        <f t="shared" si="5"/>
        <v>Q4</v>
      </c>
      <c r="F82" s="3">
        <v>160000</v>
      </c>
      <c r="G82" s="1" t="s">
        <v>54</v>
      </c>
      <c r="H82" s="1" t="s">
        <v>8</v>
      </c>
      <c r="I82" s="4">
        <f t="shared" si="4"/>
        <v>16000</v>
      </c>
      <c r="J82" s="1" t="s">
        <v>364</v>
      </c>
      <c r="K82" s="1">
        <f t="shared" si="7"/>
        <v>150000</v>
      </c>
      <c r="L82" s="1">
        <f t="shared" si="6"/>
        <v>15000</v>
      </c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</row>
    <row r="83" spans="1:300" ht="15.75" hidden="1" x14ac:dyDescent="0.25">
      <c r="A83" s="1" t="s">
        <v>140</v>
      </c>
      <c r="B83" s="2">
        <v>0.3</v>
      </c>
      <c r="C83" s="1" t="s">
        <v>351</v>
      </c>
      <c r="D83" s="5">
        <v>43567</v>
      </c>
      <c r="E83" s="5" t="str">
        <f t="shared" si="5"/>
        <v>Q2</v>
      </c>
      <c r="F83" s="3">
        <v>25000</v>
      </c>
      <c r="G83" s="1" t="s">
        <v>2</v>
      </c>
      <c r="H83" s="1" t="s">
        <v>8</v>
      </c>
      <c r="I83" s="4">
        <f t="shared" si="4"/>
        <v>7500</v>
      </c>
      <c r="J83" s="1" t="s">
        <v>365</v>
      </c>
      <c r="K83" s="1">
        <f t="shared" si="7"/>
        <v>117187.5</v>
      </c>
      <c r="L83" s="1">
        <f t="shared" si="6"/>
        <v>35156.25</v>
      </c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</row>
    <row r="84" spans="1:300" ht="15.75" hidden="1" x14ac:dyDescent="0.25">
      <c r="A84" s="1" t="s">
        <v>141</v>
      </c>
      <c r="B84" s="2">
        <v>0.25</v>
      </c>
      <c r="C84" s="1" t="s">
        <v>352</v>
      </c>
      <c r="D84" s="5">
        <v>43493</v>
      </c>
      <c r="E84" s="5" t="str">
        <f t="shared" si="5"/>
        <v>Q1</v>
      </c>
      <c r="F84" s="3">
        <v>6000</v>
      </c>
      <c r="G84" s="1" t="s">
        <v>2</v>
      </c>
      <c r="H84" s="1" t="s">
        <v>8</v>
      </c>
      <c r="I84" s="4">
        <f t="shared" si="4"/>
        <v>1500</v>
      </c>
      <c r="J84" s="1" t="s">
        <v>365</v>
      </c>
      <c r="K84" s="1">
        <f t="shared" si="7"/>
        <v>39375</v>
      </c>
      <c r="L84" s="1">
        <f t="shared" si="6"/>
        <v>9843.75</v>
      </c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</row>
    <row r="85" spans="1:300" ht="15.75" hidden="1" x14ac:dyDescent="0.25">
      <c r="A85" s="1" t="s">
        <v>142</v>
      </c>
      <c r="B85" s="2">
        <v>0.3</v>
      </c>
      <c r="C85" s="1" t="s">
        <v>351</v>
      </c>
      <c r="D85" s="5">
        <v>43607</v>
      </c>
      <c r="E85" s="5" t="str">
        <f t="shared" si="5"/>
        <v>Q2</v>
      </c>
      <c r="F85" s="3">
        <v>2500</v>
      </c>
      <c r="G85" s="1" t="s">
        <v>2</v>
      </c>
      <c r="H85" s="1" t="s">
        <v>8</v>
      </c>
      <c r="I85" s="4">
        <f t="shared" si="4"/>
        <v>750</v>
      </c>
      <c r="J85" s="1" t="s">
        <v>365</v>
      </c>
      <c r="K85" s="1">
        <f t="shared" si="7"/>
        <v>11718.75</v>
      </c>
      <c r="L85" s="1">
        <f t="shared" si="6"/>
        <v>3515.625</v>
      </c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</row>
    <row r="86" spans="1:300" ht="15.75" hidden="1" x14ac:dyDescent="0.25">
      <c r="A86" s="1" t="s">
        <v>143</v>
      </c>
      <c r="B86" s="2">
        <v>0.9</v>
      </c>
      <c r="C86" s="1" t="s">
        <v>359</v>
      </c>
      <c r="D86" s="5">
        <v>43608</v>
      </c>
      <c r="E86" s="5" t="str">
        <f t="shared" si="5"/>
        <v>Q2</v>
      </c>
      <c r="F86" s="3">
        <v>10000</v>
      </c>
      <c r="G86" s="1" t="s">
        <v>350</v>
      </c>
      <c r="H86" s="1" t="s">
        <v>8</v>
      </c>
      <c r="I86" s="4">
        <f t="shared" si="4"/>
        <v>9000</v>
      </c>
      <c r="J86" s="1" t="s">
        <v>365</v>
      </c>
      <c r="K86" s="1">
        <f t="shared" si="7"/>
        <v>46875</v>
      </c>
      <c r="L86" s="1">
        <f t="shared" si="6"/>
        <v>42187.5</v>
      </c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</row>
    <row r="87" spans="1:300" ht="15.75" hidden="1" x14ac:dyDescent="0.25">
      <c r="A87" s="1" t="s">
        <v>144</v>
      </c>
      <c r="B87" s="2">
        <v>0.9</v>
      </c>
      <c r="C87" s="1" t="s">
        <v>359</v>
      </c>
      <c r="D87" s="5">
        <v>43546</v>
      </c>
      <c r="E87" s="5" t="str">
        <f t="shared" si="5"/>
        <v>Q1</v>
      </c>
      <c r="F87" s="3">
        <v>6250</v>
      </c>
      <c r="G87" s="1" t="s">
        <v>2</v>
      </c>
      <c r="H87" s="1" t="s">
        <v>8</v>
      </c>
      <c r="I87" s="4">
        <f t="shared" si="4"/>
        <v>5625</v>
      </c>
      <c r="J87" s="1" t="s">
        <v>364</v>
      </c>
      <c r="K87" s="1">
        <f t="shared" si="7"/>
        <v>41015.625</v>
      </c>
      <c r="L87" s="1">
        <f t="shared" si="6"/>
        <v>36914.0625</v>
      </c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</row>
    <row r="88" spans="1:300" ht="15.75" hidden="1" x14ac:dyDescent="0.25">
      <c r="A88" s="1" t="s">
        <v>145</v>
      </c>
      <c r="B88" s="2">
        <v>0.9</v>
      </c>
      <c r="C88" s="1" t="s">
        <v>359</v>
      </c>
      <c r="D88" s="5">
        <v>43472</v>
      </c>
      <c r="E88" s="5" t="str">
        <f t="shared" si="5"/>
        <v>Q1</v>
      </c>
      <c r="F88" s="3">
        <v>60000</v>
      </c>
      <c r="G88" s="1" t="s">
        <v>39</v>
      </c>
      <c r="H88" s="1" t="s">
        <v>8</v>
      </c>
      <c r="I88" s="4">
        <f t="shared" si="4"/>
        <v>54000</v>
      </c>
      <c r="J88" s="1" t="s">
        <v>356</v>
      </c>
      <c r="K88" s="1">
        <f t="shared" si="7"/>
        <v>393750</v>
      </c>
      <c r="L88" s="1">
        <f t="shared" si="6"/>
        <v>354375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</row>
    <row r="89" spans="1:300" ht="15.75" hidden="1" x14ac:dyDescent="0.25">
      <c r="A89" s="1" t="s">
        <v>146</v>
      </c>
      <c r="B89" s="2">
        <v>0.9</v>
      </c>
      <c r="C89" s="1" t="s">
        <v>359</v>
      </c>
      <c r="D89" s="5">
        <v>43567</v>
      </c>
      <c r="E89" s="5" t="str">
        <f t="shared" si="5"/>
        <v>Q2</v>
      </c>
      <c r="F89" s="3">
        <v>50000</v>
      </c>
      <c r="G89" s="1" t="s">
        <v>23</v>
      </c>
      <c r="H89" s="1" t="s">
        <v>8</v>
      </c>
      <c r="I89" s="4">
        <f t="shared" si="4"/>
        <v>45000</v>
      </c>
      <c r="J89" s="1" t="s">
        <v>365</v>
      </c>
      <c r="K89" s="1">
        <f t="shared" si="7"/>
        <v>234375</v>
      </c>
      <c r="L89" s="1">
        <f t="shared" si="6"/>
        <v>210937.5</v>
      </c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</row>
    <row r="90" spans="1:300" ht="15.75" hidden="1" x14ac:dyDescent="0.25">
      <c r="A90" s="1" t="s">
        <v>147</v>
      </c>
      <c r="B90" s="2">
        <v>0.3</v>
      </c>
      <c r="C90" s="1" t="s">
        <v>351</v>
      </c>
      <c r="D90" s="5">
        <v>43592</v>
      </c>
      <c r="E90" s="5" t="str">
        <f t="shared" si="5"/>
        <v>Q2</v>
      </c>
      <c r="F90" s="3">
        <v>6800</v>
      </c>
      <c r="G90" s="1" t="s">
        <v>2</v>
      </c>
      <c r="H90" s="1" t="s">
        <v>8</v>
      </c>
      <c r="I90" s="4">
        <f t="shared" si="4"/>
        <v>2040</v>
      </c>
      <c r="J90" s="1" t="s">
        <v>365</v>
      </c>
      <c r="K90" s="1">
        <f t="shared" si="7"/>
        <v>31875</v>
      </c>
      <c r="L90" s="1">
        <f t="shared" si="6"/>
        <v>9562.5</v>
      </c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</row>
    <row r="91" spans="1:300" ht="15.75" hidden="1" x14ac:dyDescent="0.25">
      <c r="A91" s="1" t="s">
        <v>148</v>
      </c>
      <c r="B91" s="2">
        <v>0.95</v>
      </c>
      <c r="C91" s="1" t="s">
        <v>359</v>
      </c>
      <c r="D91" s="5">
        <v>43472</v>
      </c>
      <c r="E91" s="5" t="str">
        <f t="shared" si="5"/>
        <v>Q1</v>
      </c>
      <c r="F91" s="3">
        <v>1264</v>
      </c>
      <c r="G91" s="1" t="s">
        <v>38</v>
      </c>
      <c r="H91" s="1" t="s">
        <v>8</v>
      </c>
      <c r="I91" s="4">
        <f t="shared" si="4"/>
        <v>1200.8</v>
      </c>
      <c r="J91" s="1" t="s">
        <v>365</v>
      </c>
      <c r="K91" s="1">
        <f t="shared" si="7"/>
        <v>8295</v>
      </c>
      <c r="L91" s="1">
        <f t="shared" si="6"/>
        <v>7880.2499999999982</v>
      </c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</row>
    <row r="92" spans="1:300" ht="15.75" hidden="1" x14ac:dyDescent="0.25">
      <c r="A92" s="1" t="s">
        <v>149</v>
      </c>
      <c r="B92" s="2">
        <v>0.95</v>
      </c>
      <c r="C92" s="1" t="s">
        <v>359</v>
      </c>
      <c r="D92" s="5">
        <v>43629</v>
      </c>
      <c r="E92" s="5" t="str">
        <f t="shared" si="5"/>
        <v>Q2</v>
      </c>
      <c r="F92" s="3">
        <v>1575</v>
      </c>
      <c r="G92" s="1" t="s">
        <v>38</v>
      </c>
      <c r="H92" s="1" t="s">
        <v>8</v>
      </c>
      <c r="I92" s="4">
        <f t="shared" si="4"/>
        <v>1496.25</v>
      </c>
      <c r="J92" s="1" t="s">
        <v>365</v>
      </c>
      <c r="K92" s="1">
        <f t="shared" si="7"/>
        <v>7382.8125</v>
      </c>
      <c r="L92" s="1">
        <f t="shared" si="6"/>
        <v>7013.671875</v>
      </c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</row>
    <row r="93" spans="1:300" ht="15.75" hidden="1" x14ac:dyDescent="0.25">
      <c r="A93" s="1" t="s">
        <v>150</v>
      </c>
      <c r="B93" s="2">
        <v>0.3</v>
      </c>
      <c r="C93" s="1" t="s">
        <v>351</v>
      </c>
      <c r="D93" s="5">
        <v>43712</v>
      </c>
      <c r="E93" s="5" t="str">
        <f t="shared" si="5"/>
        <v>Q3</v>
      </c>
      <c r="F93" s="3">
        <v>2100</v>
      </c>
      <c r="G93" s="1" t="s">
        <v>2</v>
      </c>
      <c r="H93" s="1" t="s">
        <v>8</v>
      </c>
      <c r="I93" s="4">
        <f t="shared" si="4"/>
        <v>630</v>
      </c>
      <c r="J93" s="1" t="s">
        <v>365</v>
      </c>
      <c r="K93" s="1">
        <f t="shared" si="7"/>
        <v>5906.25</v>
      </c>
      <c r="L93" s="1">
        <f t="shared" si="6"/>
        <v>1771.875</v>
      </c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</row>
    <row r="94" spans="1:300" ht="15.75" hidden="1" x14ac:dyDescent="0.25">
      <c r="A94" s="1" t="s">
        <v>151</v>
      </c>
      <c r="B94" s="2">
        <v>0.4</v>
      </c>
      <c r="C94" s="1" t="s">
        <v>351</v>
      </c>
      <c r="D94" s="5">
        <v>43559</v>
      </c>
      <c r="E94" s="5" t="str">
        <f t="shared" si="5"/>
        <v>Q2</v>
      </c>
      <c r="F94" s="3">
        <v>3854.6999999999994</v>
      </c>
      <c r="G94" s="1" t="s">
        <v>2</v>
      </c>
      <c r="H94" s="1" t="s">
        <v>8</v>
      </c>
      <c r="I94" s="4">
        <f t="shared" si="4"/>
        <v>1541.8799999999999</v>
      </c>
      <c r="J94" s="1" t="s">
        <v>365</v>
      </c>
      <c r="K94" s="1">
        <f t="shared" si="7"/>
        <v>18068.906249999996</v>
      </c>
      <c r="L94" s="1">
        <f t="shared" si="6"/>
        <v>7227.5624999999991</v>
      </c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</row>
    <row r="95" spans="1:300" ht="15.75" hidden="1" x14ac:dyDescent="0.25">
      <c r="A95" s="1" t="s">
        <v>152</v>
      </c>
      <c r="B95" s="2">
        <v>0.1</v>
      </c>
      <c r="C95" s="1" t="s">
        <v>353</v>
      </c>
      <c r="D95" s="5">
        <v>43614</v>
      </c>
      <c r="E95" s="5" t="str">
        <f t="shared" si="5"/>
        <v>Q2</v>
      </c>
      <c r="F95" s="3">
        <v>1200</v>
      </c>
      <c r="G95" s="1" t="s">
        <v>2</v>
      </c>
      <c r="H95" s="1" t="s">
        <v>8</v>
      </c>
      <c r="I95" s="4">
        <f t="shared" si="4"/>
        <v>120</v>
      </c>
      <c r="J95" s="1" t="s">
        <v>365</v>
      </c>
      <c r="K95" s="1">
        <f t="shared" si="7"/>
        <v>5625</v>
      </c>
      <c r="L95" s="1">
        <f t="shared" si="6"/>
        <v>562.5</v>
      </c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</row>
    <row r="96" spans="1:300" ht="15.75" hidden="1" x14ac:dyDescent="0.25">
      <c r="A96" s="1" t="s">
        <v>153</v>
      </c>
      <c r="B96" s="2">
        <v>0.2</v>
      </c>
      <c r="C96" s="1" t="s">
        <v>352</v>
      </c>
      <c r="D96" s="5">
        <v>43705</v>
      </c>
      <c r="E96" s="5" t="str">
        <f t="shared" si="5"/>
        <v>Q3</v>
      </c>
      <c r="F96" s="3">
        <v>6720</v>
      </c>
      <c r="G96" s="1" t="s">
        <v>2</v>
      </c>
      <c r="H96" s="1" t="s">
        <v>8</v>
      </c>
      <c r="I96" s="4">
        <f t="shared" si="4"/>
        <v>1344</v>
      </c>
      <c r="J96" s="1" t="s">
        <v>364</v>
      </c>
      <c r="K96" s="1">
        <f t="shared" si="7"/>
        <v>18900</v>
      </c>
      <c r="L96" s="1">
        <f t="shared" si="6"/>
        <v>3780</v>
      </c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</row>
    <row r="97" spans="1:300" ht="15.75" hidden="1" x14ac:dyDescent="0.25">
      <c r="A97" s="1" t="s">
        <v>154</v>
      </c>
      <c r="B97" s="2">
        <v>0.2</v>
      </c>
      <c r="C97" s="1" t="s">
        <v>352</v>
      </c>
      <c r="D97" s="5">
        <v>43658</v>
      </c>
      <c r="E97" s="5" t="str">
        <f t="shared" si="5"/>
        <v>Q3</v>
      </c>
      <c r="F97" s="3">
        <v>1500</v>
      </c>
      <c r="G97" s="1" t="s">
        <v>23</v>
      </c>
      <c r="H97" s="1" t="s">
        <v>8</v>
      </c>
      <c r="I97" s="4">
        <f t="shared" si="4"/>
        <v>300</v>
      </c>
      <c r="J97" s="1" t="s">
        <v>365</v>
      </c>
      <c r="K97" s="1">
        <f t="shared" si="7"/>
        <v>4218.75</v>
      </c>
      <c r="L97" s="1">
        <f t="shared" si="6"/>
        <v>843.75</v>
      </c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</row>
    <row r="98" spans="1:300" ht="15.75" hidden="1" x14ac:dyDescent="0.25">
      <c r="A98" s="1" t="s">
        <v>155</v>
      </c>
      <c r="B98" s="2">
        <v>0.1</v>
      </c>
      <c r="C98" s="1" t="s">
        <v>353</v>
      </c>
      <c r="D98" s="5">
        <v>43687</v>
      </c>
      <c r="E98" s="5" t="str">
        <f t="shared" si="5"/>
        <v>Q3</v>
      </c>
      <c r="F98" s="3">
        <v>600</v>
      </c>
      <c r="G98" s="1" t="s">
        <v>2</v>
      </c>
      <c r="H98" s="1" t="s">
        <v>8</v>
      </c>
      <c r="I98" s="4">
        <f t="shared" si="4"/>
        <v>60</v>
      </c>
      <c r="J98" s="1" t="s">
        <v>364</v>
      </c>
      <c r="K98" s="1">
        <f t="shared" si="7"/>
        <v>1687.5</v>
      </c>
      <c r="L98" s="1">
        <f t="shared" si="6"/>
        <v>168.75</v>
      </c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</row>
    <row r="99" spans="1:300" ht="15.75" hidden="1" x14ac:dyDescent="0.25">
      <c r="A99" s="1" t="s">
        <v>156</v>
      </c>
      <c r="B99" s="2">
        <v>1</v>
      </c>
      <c r="C99" s="1" t="s">
        <v>359</v>
      </c>
      <c r="D99" s="5">
        <v>43625</v>
      </c>
      <c r="E99" s="5" t="str">
        <f t="shared" si="5"/>
        <v>Q2</v>
      </c>
      <c r="F99" s="3">
        <v>0</v>
      </c>
      <c r="G99" s="1" t="s">
        <v>23</v>
      </c>
      <c r="H99" s="1" t="s">
        <v>8</v>
      </c>
      <c r="I99" s="4">
        <f t="shared" si="4"/>
        <v>0</v>
      </c>
      <c r="J99" s="1" t="s">
        <v>365</v>
      </c>
      <c r="K99" s="1">
        <f t="shared" si="7"/>
        <v>0</v>
      </c>
      <c r="L99" s="1">
        <f t="shared" si="6"/>
        <v>0</v>
      </c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</row>
    <row r="100" spans="1:300" ht="15.75" hidden="1" x14ac:dyDescent="0.25">
      <c r="A100" s="1" t="s">
        <v>157</v>
      </c>
      <c r="B100" s="2">
        <v>0.1</v>
      </c>
      <c r="C100" s="1" t="s">
        <v>353</v>
      </c>
      <c r="D100" s="5">
        <v>43704</v>
      </c>
      <c r="E100" s="5" t="str">
        <f t="shared" si="5"/>
        <v>Q3</v>
      </c>
      <c r="F100" s="3">
        <v>2500</v>
      </c>
      <c r="G100" s="1" t="s">
        <v>2</v>
      </c>
      <c r="H100" s="1" t="s">
        <v>8</v>
      </c>
      <c r="I100" s="4">
        <f t="shared" si="4"/>
        <v>250</v>
      </c>
      <c r="J100" s="1" t="s">
        <v>364</v>
      </c>
      <c r="K100" s="1">
        <f t="shared" si="7"/>
        <v>7031.25</v>
      </c>
      <c r="L100" s="1">
        <f t="shared" si="6"/>
        <v>703.125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</row>
    <row r="101" spans="1:300" ht="15.75" hidden="1" x14ac:dyDescent="0.25">
      <c r="A101" s="1" t="s">
        <v>158</v>
      </c>
      <c r="B101" s="2">
        <v>0.1</v>
      </c>
      <c r="C101" s="1" t="s">
        <v>353</v>
      </c>
      <c r="D101" s="5">
        <v>43579</v>
      </c>
      <c r="E101" s="5" t="str">
        <f t="shared" si="5"/>
        <v>Q2</v>
      </c>
      <c r="F101" s="3">
        <v>800</v>
      </c>
      <c r="G101" s="1" t="s">
        <v>54</v>
      </c>
      <c r="H101" s="1" t="s">
        <v>8</v>
      </c>
      <c r="I101" s="4">
        <f t="shared" si="4"/>
        <v>80</v>
      </c>
      <c r="J101" s="1" t="s">
        <v>365</v>
      </c>
      <c r="K101" s="1">
        <f t="shared" si="7"/>
        <v>3750</v>
      </c>
      <c r="L101" s="1">
        <f t="shared" si="6"/>
        <v>375</v>
      </c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</row>
    <row r="102" spans="1:300" ht="15.75" hidden="1" x14ac:dyDescent="0.25">
      <c r="A102" s="1" t="s">
        <v>159</v>
      </c>
      <c r="B102" s="2">
        <v>0.1</v>
      </c>
      <c r="C102" s="1" t="s">
        <v>353</v>
      </c>
      <c r="D102" s="5">
        <v>43715</v>
      </c>
      <c r="E102" s="5" t="str">
        <f t="shared" si="5"/>
        <v>Q3</v>
      </c>
      <c r="F102" s="3">
        <v>2000</v>
      </c>
      <c r="G102" s="1" t="s">
        <v>36</v>
      </c>
      <c r="H102" s="1" t="s">
        <v>8</v>
      </c>
      <c r="I102" s="4">
        <f t="shared" si="4"/>
        <v>200</v>
      </c>
      <c r="J102" s="1" t="s">
        <v>365</v>
      </c>
      <c r="K102" s="1">
        <f t="shared" si="7"/>
        <v>5625</v>
      </c>
      <c r="L102" s="1">
        <f t="shared" si="6"/>
        <v>562.5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</row>
    <row r="103" spans="1:300" ht="15.75" hidden="1" x14ac:dyDescent="0.25">
      <c r="A103" s="1" t="s">
        <v>160</v>
      </c>
      <c r="B103" s="2">
        <v>0.1</v>
      </c>
      <c r="C103" s="1" t="s">
        <v>353</v>
      </c>
      <c r="D103" s="5">
        <v>43564</v>
      </c>
      <c r="E103" s="5" t="str">
        <f t="shared" si="5"/>
        <v>Q2</v>
      </c>
      <c r="F103" s="3">
        <v>2000</v>
      </c>
      <c r="G103" s="1" t="s">
        <v>2</v>
      </c>
      <c r="H103" s="1" t="s">
        <v>8</v>
      </c>
      <c r="I103" s="4">
        <f t="shared" si="4"/>
        <v>200</v>
      </c>
      <c r="J103" s="1" t="s">
        <v>365</v>
      </c>
      <c r="K103" s="1">
        <f t="shared" si="7"/>
        <v>9375</v>
      </c>
      <c r="L103" s="1">
        <f t="shared" si="6"/>
        <v>937.5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</row>
    <row r="104" spans="1:300" ht="15.75" hidden="1" x14ac:dyDescent="0.25">
      <c r="A104" s="1" t="s">
        <v>161</v>
      </c>
      <c r="B104" s="2">
        <v>0.3</v>
      </c>
      <c r="C104" s="1" t="s">
        <v>351</v>
      </c>
      <c r="D104" s="5">
        <v>43557</v>
      </c>
      <c r="E104" s="5" t="str">
        <f t="shared" si="5"/>
        <v>Q2</v>
      </c>
      <c r="F104" s="3">
        <v>4000</v>
      </c>
      <c r="G104" s="1" t="s">
        <v>2</v>
      </c>
      <c r="H104" s="1" t="s">
        <v>8</v>
      </c>
      <c r="I104" s="4">
        <f t="shared" si="4"/>
        <v>1200</v>
      </c>
      <c r="J104" s="1" t="s">
        <v>365</v>
      </c>
      <c r="K104" s="1">
        <f t="shared" si="7"/>
        <v>18750</v>
      </c>
      <c r="L104" s="1">
        <f t="shared" si="6"/>
        <v>5625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</row>
    <row r="105" spans="1:300" ht="15.75" hidden="1" x14ac:dyDescent="0.25">
      <c r="A105" s="1" t="s">
        <v>162</v>
      </c>
      <c r="B105" s="2">
        <v>0.1</v>
      </c>
      <c r="C105" s="1" t="s">
        <v>353</v>
      </c>
      <c r="D105" s="5">
        <v>43658</v>
      </c>
      <c r="E105" s="5" t="str">
        <f t="shared" si="5"/>
        <v>Q3</v>
      </c>
      <c r="F105" s="3">
        <v>240</v>
      </c>
      <c r="G105" s="1" t="s">
        <v>5</v>
      </c>
      <c r="H105" s="1" t="s">
        <v>8</v>
      </c>
      <c r="I105" s="4">
        <f t="shared" si="4"/>
        <v>24</v>
      </c>
      <c r="J105" s="1" t="s">
        <v>365</v>
      </c>
      <c r="K105" s="1">
        <f t="shared" si="7"/>
        <v>675</v>
      </c>
      <c r="L105" s="1">
        <f t="shared" si="6"/>
        <v>67.5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</row>
    <row r="106" spans="1:300" ht="15.75" hidden="1" x14ac:dyDescent="0.25">
      <c r="A106" s="1" t="s">
        <v>163</v>
      </c>
      <c r="B106" s="2">
        <v>1</v>
      </c>
      <c r="C106" s="1" t="s">
        <v>359</v>
      </c>
      <c r="D106" s="5">
        <v>43587</v>
      </c>
      <c r="E106" s="5" t="str">
        <f t="shared" si="5"/>
        <v>Q2</v>
      </c>
      <c r="F106" s="3">
        <v>0</v>
      </c>
      <c r="G106" s="1" t="s">
        <v>23</v>
      </c>
      <c r="H106" s="1" t="s">
        <v>8</v>
      </c>
      <c r="I106" s="4">
        <f t="shared" si="4"/>
        <v>0</v>
      </c>
      <c r="J106" s="1" t="s">
        <v>365</v>
      </c>
      <c r="K106" s="1">
        <f t="shared" si="7"/>
        <v>0</v>
      </c>
      <c r="L106" s="1">
        <f t="shared" si="6"/>
        <v>0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</row>
    <row r="107" spans="1:300" ht="15.75" hidden="1" x14ac:dyDescent="0.25">
      <c r="A107" s="1" t="s">
        <v>164</v>
      </c>
      <c r="B107" s="2">
        <v>0.2</v>
      </c>
      <c r="C107" s="1" t="s">
        <v>352</v>
      </c>
      <c r="D107" s="5">
        <v>43728</v>
      </c>
      <c r="E107" s="5" t="str">
        <f t="shared" si="5"/>
        <v>Q3</v>
      </c>
      <c r="F107" s="3">
        <v>6000</v>
      </c>
      <c r="G107" s="1" t="s">
        <v>54</v>
      </c>
      <c r="H107" s="1" t="s">
        <v>8</v>
      </c>
      <c r="I107" s="4">
        <f t="shared" si="4"/>
        <v>1200</v>
      </c>
      <c r="J107" s="1" t="s">
        <v>365</v>
      </c>
      <c r="K107" s="1">
        <f t="shared" si="7"/>
        <v>16875</v>
      </c>
      <c r="L107" s="1">
        <f t="shared" si="6"/>
        <v>3375</v>
      </c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</row>
    <row r="108" spans="1:300" ht="15.75" hidden="1" x14ac:dyDescent="0.25">
      <c r="A108" s="1" t="s">
        <v>165</v>
      </c>
      <c r="B108" s="2">
        <v>0.2</v>
      </c>
      <c r="C108" s="1" t="s">
        <v>352</v>
      </c>
      <c r="D108" s="5">
        <v>43627</v>
      </c>
      <c r="E108" s="5" t="str">
        <f t="shared" si="5"/>
        <v>Q2</v>
      </c>
      <c r="F108" s="3">
        <v>400</v>
      </c>
      <c r="G108" s="1" t="s">
        <v>2</v>
      </c>
      <c r="H108" s="1" t="s">
        <v>8</v>
      </c>
      <c r="I108" s="4">
        <f t="shared" si="4"/>
        <v>80</v>
      </c>
      <c r="J108" s="1" t="s">
        <v>365</v>
      </c>
      <c r="K108" s="1">
        <f t="shared" si="7"/>
        <v>1875</v>
      </c>
      <c r="L108" s="1">
        <f t="shared" si="6"/>
        <v>375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</row>
    <row r="109" spans="1:300" ht="15.75" hidden="1" x14ac:dyDescent="0.25">
      <c r="A109" s="1" t="s">
        <v>166</v>
      </c>
      <c r="B109" s="2">
        <v>0.2</v>
      </c>
      <c r="C109" s="1" t="s">
        <v>352</v>
      </c>
      <c r="D109" s="5">
        <v>43618</v>
      </c>
      <c r="E109" s="5" t="str">
        <f t="shared" si="5"/>
        <v>Q2</v>
      </c>
      <c r="F109" s="3">
        <v>80</v>
      </c>
      <c r="G109" s="1" t="s">
        <v>54</v>
      </c>
      <c r="H109" s="1" t="s">
        <v>8</v>
      </c>
      <c r="I109" s="4">
        <f t="shared" si="4"/>
        <v>16</v>
      </c>
      <c r="J109" s="1" t="s">
        <v>365</v>
      </c>
      <c r="K109" s="1">
        <f t="shared" si="7"/>
        <v>375</v>
      </c>
      <c r="L109" s="1">
        <f t="shared" si="6"/>
        <v>75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</row>
    <row r="110" spans="1:300" ht="15.75" hidden="1" x14ac:dyDescent="0.25">
      <c r="A110" s="1" t="s">
        <v>167</v>
      </c>
      <c r="B110" s="2">
        <v>0.3</v>
      </c>
      <c r="C110" s="1" t="s">
        <v>351</v>
      </c>
      <c r="D110" s="5">
        <v>43467</v>
      </c>
      <c r="E110" s="5" t="str">
        <f t="shared" si="5"/>
        <v>Q1</v>
      </c>
      <c r="F110" s="3">
        <v>600</v>
      </c>
      <c r="G110" s="1" t="s">
        <v>5</v>
      </c>
      <c r="H110" s="1" t="s">
        <v>8</v>
      </c>
      <c r="I110" s="4">
        <f t="shared" si="4"/>
        <v>180</v>
      </c>
      <c r="J110" s="1" t="s">
        <v>365</v>
      </c>
      <c r="K110" s="1">
        <f t="shared" si="7"/>
        <v>3937.5</v>
      </c>
      <c r="L110" s="1">
        <f t="shared" si="6"/>
        <v>1181.25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</row>
    <row r="111" spans="1:300" ht="15.75" hidden="1" x14ac:dyDescent="0.25">
      <c r="A111" s="1" t="s">
        <v>168</v>
      </c>
      <c r="B111" s="2">
        <v>0.2</v>
      </c>
      <c r="C111" s="1" t="s">
        <v>352</v>
      </c>
      <c r="D111" s="5">
        <v>43623</v>
      </c>
      <c r="E111" s="5" t="str">
        <f t="shared" si="5"/>
        <v>Q2</v>
      </c>
      <c r="F111" s="3">
        <v>2000</v>
      </c>
      <c r="G111" s="1" t="s">
        <v>36</v>
      </c>
      <c r="H111" s="1" t="s">
        <v>8</v>
      </c>
      <c r="I111" s="4">
        <f t="shared" si="4"/>
        <v>400</v>
      </c>
      <c r="J111" s="1" t="s">
        <v>365</v>
      </c>
      <c r="K111" s="1">
        <f t="shared" si="7"/>
        <v>9375</v>
      </c>
      <c r="L111" s="1">
        <f t="shared" si="6"/>
        <v>1875</v>
      </c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</row>
    <row r="112" spans="1:300" ht="15.75" hidden="1" x14ac:dyDescent="0.25">
      <c r="A112" s="1" t="s">
        <v>169</v>
      </c>
      <c r="B112" s="2">
        <v>0.1</v>
      </c>
      <c r="C112" s="1" t="s">
        <v>353</v>
      </c>
      <c r="D112" s="5">
        <v>43594</v>
      </c>
      <c r="E112" s="5" t="str">
        <f t="shared" si="5"/>
        <v>Q2</v>
      </c>
      <c r="F112" s="3">
        <v>1000</v>
      </c>
      <c r="G112" s="1" t="s">
        <v>23</v>
      </c>
      <c r="H112" s="1" t="s">
        <v>8</v>
      </c>
      <c r="I112" s="4">
        <f t="shared" si="4"/>
        <v>100</v>
      </c>
      <c r="J112" s="1" t="s">
        <v>365</v>
      </c>
      <c r="K112" s="1">
        <f t="shared" si="7"/>
        <v>4687.5</v>
      </c>
      <c r="L112" s="1">
        <f t="shared" si="6"/>
        <v>468.75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</row>
    <row r="113" spans="1:300" ht="15.75" hidden="1" x14ac:dyDescent="0.25">
      <c r="A113" s="1" t="s">
        <v>170</v>
      </c>
      <c r="B113" s="2">
        <v>1</v>
      </c>
      <c r="C113" s="1" t="s">
        <v>359</v>
      </c>
      <c r="D113" s="5">
        <v>43504</v>
      </c>
      <c r="E113" s="5" t="str">
        <f t="shared" si="5"/>
        <v>Q1</v>
      </c>
      <c r="F113" s="3">
        <v>1800</v>
      </c>
      <c r="G113" s="1" t="s">
        <v>2</v>
      </c>
      <c r="H113" s="1" t="s">
        <v>8</v>
      </c>
      <c r="I113" s="4">
        <f t="shared" si="4"/>
        <v>1800</v>
      </c>
      <c r="J113" s="1" t="s">
        <v>365</v>
      </c>
      <c r="K113" s="1">
        <f t="shared" si="7"/>
        <v>11812.5</v>
      </c>
      <c r="L113" s="1">
        <f t="shared" si="6"/>
        <v>11812.5</v>
      </c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</row>
    <row r="114" spans="1:300" ht="15.75" hidden="1" x14ac:dyDescent="0.25">
      <c r="A114" s="1" t="s">
        <v>171</v>
      </c>
      <c r="B114" s="2">
        <v>0.2</v>
      </c>
      <c r="C114" s="1" t="s">
        <v>352</v>
      </c>
      <c r="D114" s="5">
        <v>43610</v>
      </c>
      <c r="E114" s="5" t="str">
        <f t="shared" si="5"/>
        <v>Q2</v>
      </c>
      <c r="F114" s="3">
        <v>5000</v>
      </c>
      <c r="G114" s="1" t="s">
        <v>54</v>
      </c>
      <c r="H114" s="1" t="s">
        <v>8</v>
      </c>
      <c r="I114" s="4">
        <f t="shared" si="4"/>
        <v>1000</v>
      </c>
      <c r="J114" s="1" t="s">
        <v>365</v>
      </c>
      <c r="K114" s="1">
        <f t="shared" si="7"/>
        <v>23437.5</v>
      </c>
      <c r="L114" s="1">
        <f t="shared" si="6"/>
        <v>4687.5</v>
      </c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</row>
    <row r="115" spans="1:300" ht="15.75" hidden="1" x14ac:dyDescent="0.25">
      <c r="A115" s="1" t="s">
        <v>172</v>
      </c>
      <c r="B115" s="2">
        <v>1</v>
      </c>
      <c r="C115" s="1" t="s">
        <v>359</v>
      </c>
      <c r="D115" s="5">
        <v>43531</v>
      </c>
      <c r="E115" s="5" t="str">
        <f t="shared" si="5"/>
        <v>Q1</v>
      </c>
      <c r="F115" s="3">
        <v>400</v>
      </c>
      <c r="G115" s="1" t="s">
        <v>2</v>
      </c>
      <c r="H115" s="1" t="s">
        <v>8</v>
      </c>
      <c r="I115" s="4">
        <f t="shared" si="4"/>
        <v>400</v>
      </c>
      <c r="J115" s="1" t="s">
        <v>364</v>
      </c>
      <c r="K115" s="1">
        <f t="shared" si="7"/>
        <v>2625</v>
      </c>
      <c r="L115" s="1">
        <f t="shared" si="6"/>
        <v>2625</v>
      </c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</row>
    <row r="116" spans="1:300" ht="15.75" hidden="1" x14ac:dyDescent="0.25">
      <c r="A116" s="1" t="s">
        <v>173</v>
      </c>
      <c r="B116" s="2">
        <v>0.2</v>
      </c>
      <c r="C116" s="1" t="s">
        <v>352</v>
      </c>
      <c r="D116" s="5">
        <v>43680</v>
      </c>
      <c r="E116" s="5" t="str">
        <f t="shared" si="5"/>
        <v>Q3</v>
      </c>
      <c r="F116" s="3">
        <v>50000</v>
      </c>
      <c r="G116" s="1" t="s">
        <v>54</v>
      </c>
      <c r="H116" s="1" t="s">
        <v>8</v>
      </c>
      <c r="I116" s="4">
        <f t="shared" si="4"/>
        <v>10000</v>
      </c>
      <c r="J116" s="1" t="s">
        <v>364</v>
      </c>
      <c r="K116" s="1">
        <f t="shared" si="7"/>
        <v>140625</v>
      </c>
      <c r="L116" s="1">
        <f t="shared" si="6"/>
        <v>28125</v>
      </c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</row>
    <row r="117" spans="1:300" ht="15.75" hidden="1" x14ac:dyDescent="0.25">
      <c r="A117" s="1" t="s">
        <v>174</v>
      </c>
      <c r="B117" s="2">
        <v>0.1</v>
      </c>
      <c r="C117" s="1" t="s">
        <v>353</v>
      </c>
      <c r="D117" s="5">
        <v>43589</v>
      </c>
      <c r="E117" s="5" t="str">
        <f t="shared" si="5"/>
        <v>Q2</v>
      </c>
      <c r="F117" s="3">
        <v>2400</v>
      </c>
      <c r="G117" s="1" t="s">
        <v>2</v>
      </c>
      <c r="H117" s="1" t="s">
        <v>8</v>
      </c>
      <c r="I117" s="4">
        <f t="shared" si="4"/>
        <v>240</v>
      </c>
      <c r="J117" s="1" t="s">
        <v>365</v>
      </c>
      <c r="K117" s="1">
        <f t="shared" si="7"/>
        <v>11250</v>
      </c>
      <c r="L117" s="1">
        <f t="shared" si="6"/>
        <v>1125</v>
      </c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</row>
    <row r="118" spans="1:300" ht="15.75" hidden="1" x14ac:dyDescent="0.25">
      <c r="A118" s="1" t="s">
        <v>175</v>
      </c>
      <c r="B118" s="2">
        <v>0.2</v>
      </c>
      <c r="C118" s="1" t="s">
        <v>352</v>
      </c>
      <c r="D118" s="5">
        <v>43627</v>
      </c>
      <c r="E118" s="5" t="str">
        <f t="shared" si="5"/>
        <v>Q2</v>
      </c>
      <c r="F118" s="3">
        <v>5000</v>
      </c>
      <c r="G118" s="1" t="s">
        <v>2</v>
      </c>
      <c r="H118" s="1" t="s">
        <v>8</v>
      </c>
      <c r="I118" s="4">
        <f t="shared" si="4"/>
        <v>1000</v>
      </c>
      <c r="J118" s="1" t="s">
        <v>365</v>
      </c>
      <c r="K118" s="1">
        <f t="shared" si="7"/>
        <v>23437.5</v>
      </c>
      <c r="L118" s="1">
        <f t="shared" si="6"/>
        <v>4687.5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</row>
    <row r="119" spans="1:300" ht="15.75" hidden="1" x14ac:dyDescent="0.25">
      <c r="A119" s="1" t="s">
        <v>176</v>
      </c>
      <c r="B119" s="2">
        <v>1</v>
      </c>
      <c r="C119" s="1" t="s">
        <v>359</v>
      </c>
      <c r="D119" s="5">
        <v>43511</v>
      </c>
      <c r="E119" s="5" t="str">
        <f t="shared" si="5"/>
        <v>Q1</v>
      </c>
      <c r="F119" s="3">
        <v>1400</v>
      </c>
      <c r="G119" s="1" t="s">
        <v>54</v>
      </c>
      <c r="H119" s="1" t="s">
        <v>8</v>
      </c>
      <c r="I119" s="4">
        <f t="shared" si="4"/>
        <v>1400</v>
      </c>
      <c r="J119" s="1" t="s">
        <v>365</v>
      </c>
      <c r="K119" s="1">
        <f t="shared" si="7"/>
        <v>9187.5</v>
      </c>
      <c r="L119" s="1">
        <f t="shared" si="6"/>
        <v>9187.5</v>
      </c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</row>
    <row r="120" spans="1:300" ht="15.75" hidden="1" x14ac:dyDescent="0.25">
      <c r="A120" s="1" t="s">
        <v>177</v>
      </c>
      <c r="B120" s="2">
        <v>0.3</v>
      </c>
      <c r="C120" s="1" t="s">
        <v>351</v>
      </c>
      <c r="D120" s="5">
        <v>43555</v>
      </c>
      <c r="E120" s="5" t="str">
        <f t="shared" si="5"/>
        <v>Q1</v>
      </c>
      <c r="F120" s="3">
        <v>4800</v>
      </c>
      <c r="G120" s="1" t="s">
        <v>2</v>
      </c>
      <c r="H120" s="1" t="s">
        <v>8</v>
      </c>
      <c r="I120" s="4">
        <f t="shared" si="4"/>
        <v>1440</v>
      </c>
      <c r="J120" s="1" t="s">
        <v>364</v>
      </c>
      <c r="K120" s="1">
        <f t="shared" si="7"/>
        <v>31500</v>
      </c>
      <c r="L120" s="1">
        <f t="shared" si="6"/>
        <v>9450</v>
      </c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</row>
    <row r="121" spans="1:300" ht="15.75" hidden="1" x14ac:dyDescent="0.25">
      <c r="A121" s="1" t="s">
        <v>178</v>
      </c>
      <c r="B121" s="2">
        <v>0.4</v>
      </c>
      <c r="C121" s="1" t="s">
        <v>351</v>
      </c>
      <c r="D121" s="5">
        <v>43602</v>
      </c>
      <c r="E121" s="5" t="str">
        <f t="shared" si="5"/>
        <v>Q2</v>
      </c>
      <c r="F121" s="3">
        <v>12800</v>
      </c>
      <c r="G121" s="1" t="s">
        <v>23</v>
      </c>
      <c r="H121" s="1" t="s">
        <v>8</v>
      </c>
      <c r="I121" s="4">
        <f t="shared" si="4"/>
        <v>5120</v>
      </c>
      <c r="J121" s="1" t="s">
        <v>365</v>
      </c>
      <c r="K121" s="1">
        <f t="shared" si="7"/>
        <v>60000</v>
      </c>
      <c r="L121" s="1">
        <f t="shared" si="6"/>
        <v>24000</v>
      </c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</row>
    <row r="122" spans="1:300" ht="15.75" x14ac:dyDescent="0.25">
      <c r="A122" s="1" t="s">
        <v>179</v>
      </c>
      <c r="B122" s="2">
        <v>0.4</v>
      </c>
      <c r="C122" s="1" t="s">
        <v>351</v>
      </c>
      <c r="D122" s="5">
        <v>43628</v>
      </c>
      <c r="E122" s="5" t="str">
        <f t="shared" si="5"/>
        <v>Q2</v>
      </c>
      <c r="F122" s="3">
        <v>1341.67</v>
      </c>
      <c r="G122" s="1" t="s">
        <v>4</v>
      </c>
      <c r="H122" s="1" t="s">
        <v>8</v>
      </c>
      <c r="I122" s="4">
        <f t="shared" si="4"/>
        <v>536.66800000000001</v>
      </c>
      <c r="J122" s="1" t="s">
        <v>365</v>
      </c>
      <c r="K122" s="1">
        <f t="shared" si="7"/>
        <v>6289.0781250000009</v>
      </c>
      <c r="L122" s="1">
        <f t="shared" si="6"/>
        <v>2515.6312499999999</v>
      </c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</row>
    <row r="123" spans="1:300" ht="15.75" hidden="1" x14ac:dyDescent="0.25">
      <c r="A123" s="1" t="s">
        <v>180</v>
      </c>
      <c r="B123" s="2">
        <v>1</v>
      </c>
      <c r="C123" s="1" t="s">
        <v>359</v>
      </c>
      <c r="D123" s="5">
        <v>43486</v>
      </c>
      <c r="E123" s="5" t="str">
        <f t="shared" si="5"/>
        <v>Q1</v>
      </c>
      <c r="F123" s="3">
        <v>3200</v>
      </c>
      <c r="G123" s="1" t="s">
        <v>2</v>
      </c>
      <c r="H123" s="1" t="s">
        <v>8</v>
      </c>
      <c r="I123" s="4">
        <f t="shared" si="4"/>
        <v>3200</v>
      </c>
      <c r="J123" s="1" t="s">
        <v>365</v>
      </c>
      <c r="K123" s="1">
        <f t="shared" si="7"/>
        <v>21000</v>
      </c>
      <c r="L123" s="1">
        <f t="shared" si="6"/>
        <v>21000</v>
      </c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</row>
    <row r="124" spans="1:300" ht="15.75" hidden="1" x14ac:dyDescent="0.25">
      <c r="A124" s="1" t="s">
        <v>181</v>
      </c>
      <c r="B124" s="2">
        <v>0.3</v>
      </c>
      <c r="C124" s="1" t="s">
        <v>351</v>
      </c>
      <c r="D124" s="5">
        <v>43618</v>
      </c>
      <c r="E124" s="5" t="str">
        <f t="shared" si="5"/>
        <v>Q2</v>
      </c>
      <c r="F124" s="3">
        <v>5000</v>
      </c>
      <c r="G124" s="1" t="s">
        <v>54</v>
      </c>
      <c r="H124" s="1" t="s">
        <v>8</v>
      </c>
      <c r="I124" s="4">
        <f t="shared" si="4"/>
        <v>1500</v>
      </c>
      <c r="J124" s="1" t="s">
        <v>365</v>
      </c>
      <c r="K124" s="1">
        <f t="shared" si="7"/>
        <v>23437.5</v>
      </c>
      <c r="L124" s="1">
        <f t="shared" si="6"/>
        <v>7031.25</v>
      </c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</row>
    <row r="125" spans="1:300" ht="15.75" hidden="1" x14ac:dyDescent="0.25">
      <c r="A125" s="1" t="s">
        <v>182</v>
      </c>
      <c r="B125" s="2">
        <v>1</v>
      </c>
      <c r="C125" s="1" t="s">
        <v>359</v>
      </c>
      <c r="D125" s="5">
        <v>43477</v>
      </c>
      <c r="E125" s="5" t="str">
        <f t="shared" si="5"/>
        <v>Q1</v>
      </c>
      <c r="F125" s="3">
        <v>1200</v>
      </c>
      <c r="G125" s="1" t="s">
        <v>2</v>
      </c>
      <c r="H125" s="1" t="s">
        <v>8</v>
      </c>
      <c r="I125" s="4">
        <f t="shared" si="4"/>
        <v>1200</v>
      </c>
      <c r="J125" s="1" t="s">
        <v>365</v>
      </c>
      <c r="K125" s="1">
        <f t="shared" si="7"/>
        <v>7875</v>
      </c>
      <c r="L125" s="1">
        <f t="shared" si="6"/>
        <v>7875</v>
      </c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</row>
    <row r="126" spans="1:300" ht="15.75" x14ac:dyDescent="0.25">
      <c r="A126" s="1" t="s">
        <v>183</v>
      </c>
      <c r="B126" s="2">
        <v>0.1</v>
      </c>
      <c r="C126" s="1" t="s">
        <v>353</v>
      </c>
      <c r="D126" s="5">
        <v>43535</v>
      </c>
      <c r="E126" s="5" t="str">
        <f t="shared" si="5"/>
        <v>Q1</v>
      </c>
      <c r="F126" s="3">
        <v>1000</v>
      </c>
      <c r="G126" s="1" t="s">
        <v>4</v>
      </c>
      <c r="H126" s="1" t="s">
        <v>8</v>
      </c>
      <c r="I126" s="4">
        <f t="shared" si="4"/>
        <v>100</v>
      </c>
      <c r="J126" s="1" t="s">
        <v>364</v>
      </c>
      <c r="K126" s="1">
        <f t="shared" si="7"/>
        <v>6562.5</v>
      </c>
      <c r="L126" s="1">
        <f t="shared" si="6"/>
        <v>656.25</v>
      </c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</row>
    <row r="127" spans="1:300" ht="15.75" hidden="1" x14ac:dyDescent="0.25">
      <c r="A127" s="1" t="s">
        <v>184</v>
      </c>
      <c r="B127" s="2">
        <v>0.6</v>
      </c>
      <c r="C127" s="1" t="s">
        <v>357</v>
      </c>
      <c r="D127" s="5">
        <v>43532</v>
      </c>
      <c r="E127" s="5" t="str">
        <f t="shared" si="5"/>
        <v>Q1</v>
      </c>
      <c r="F127" s="3">
        <v>4000</v>
      </c>
      <c r="G127" s="1" t="s">
        <v>23</v>
      </c>
      <c r="H127" s="1" t="s">
        <v>8</v>
      </c>
      <c r="I127" s="4">
        <f t="shared" si="4"/>
        <v>2400</v>
      </c>
      <c r="J127" s="1" t="s">
        <v>364</v>
      </c>
      <c r="K127" s="1">
        <f t="shared" si="7"/>
        <v>26250</v>
      </c>
      <c r="L127" s="1">
        <f t="shared" si="6"/>
        <v>15750</v>
      </c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</row>
    <row r="128" spans="1:300" ht="15.75" hidden="1" x14ac:dyDescent="0.25">
      <c r="A128" s="1" t="s">
        <v>185</v>
      </c>
      <c r="B128" s="2">
        <v>1</v>
      </c>
      <c r="C128" s="1" t="s">
        <v>359</v>
      </c>
      <c r="D128" s="5">
        <v>43516</v>
      </c>
      <c r="E128" s="5" t="str">
        <f t="shared" si="5"/>
        <v>Q1</v>
      </c>
      <c r="F128" s="3">
        <v>16000</v>
      </c>
      <c r="G128" s="1" t="s">
        <v>2</v>
      </c>
      <c r="H128" s="1" t="s">
        <v>8</v>
      </c>
      <c r="I128" s="4">
        <f t="shared" si="4"/>
        <v>16000</v>
      </c>
      <c r="J128" s="1" t="s">
        <v>365</v>
      </c>
      <c r="K128" s="1">
        <f t="shared" si="7"/>
        <v>105000</v>
      </c>
      <c r="L128" s="1">
        <f t="shared" si="6"/>
        <v>105000</v>
      </c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</row>
    <row r="129" spans="1:300" ht="15.75" hidden="1" x14ac:dyDescent="0.25">
      <c r="A129" s="1" t="s">
        <v>186</v>
      </c>
      <c r="B129" s="2">
        <v>0.1</v>
      </c>
      <c r="C129" s="1" t="s">
        <v>353</v>
      </c>
      <c r="D129" s="5">
        <v>43745</v>
      </c>
      <c r="E129" s="5" t="str">
        <f t="shared" si="5"/>
        <v>Q4</v>
      </c>
      <c r="F129" s="3">
        <v>3200</v>
      </c>
      <c r="G129" s="1" t="s">
        <v>2</v>
      </c>
      <c r="H129" s="1" t="s">
        <v>8</v>
      </c>
      <c r="I129" s="4">
        <f t="shared" si="4"/>
        <v>320</v>
      </c>
      <c r="J129" s="1" t="s">
        <v>364</v>
      </c>
      <c r="K129" s="1">
        <f t="shared" si="7"/>
        <v>3000</v>
      </c>
      <c r="L129" s="1">
        <f t="shared" si="6"/>
        <v>300</v>
      </c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</row>
    <row r="130" spans="1:300" ht="15.75" hidden="1" x14ac:dyDescent="0.25">
      <c r="A130" s="1" t="s">
        <v>187</v>
      </c>
      <c r="B130" s="2">
        <v>0.1</v>
      </c>
      <c r="C130" s="1" t="s">
        <v>353</v>
      </c>
      <c r="D130" s="5">
        <v>43715</v>
      </c>
      <c r="E130" s="5" t="str">
        <f t="shared" si="5"/>
        <v>Q3</v>
      </c>
      <c r="F130" s="3">
        <v>1000</v>
      </c>
      <c r="G130" s="1" t="s">
        <v>54</v>
      </c>
      <c r="H130" s="1" t="s">
        <v>8</v>
      </c>
      <c r="I130" s="4">
        <f t="shared" ref="I130:I193" si="8">F130*B130</f>
        <v>100</v>
      </c>
      <c r="J130" s="1" t="s">
        <v>365</v>
      </c>
      <c r="K130" s="1">
        <f t="shared" si="7"/>
        <v>2812.5</v>
      </c>
      <c r="L130" s="1">
        <f t="shared" si="6"/>
        <v>281.25</v>
      </c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</row>
    <row r="131" spans="1:300" ht="15.75" hidden="1" x14ac:dyDescent="0.25">
      <c r="A131" s="1" t="s">
        <v>188</v>
      </c>
      <c r="B131" s="2">
        <v>0.3</v>
      </c>
      <c r="C131" s="1" t="s">
        <v>351</v>
      </c>
      <c r="D131" s="5">
        <v>43521</v>
      </c>
      <c r="E131" s="5" t="str">
        <f t="shared" ref="E131:E194" si="9" xml:space="preserve"> "Q" &amp; CEILING(MONTH(D131) / 3, 1)</f>
        <v>Q1</v>
      </c>
      <c r="F131" s="3">
        <v>20000</v>
      </c>
      <c r="G131" s="1" t="s">
        <v>15</v>
      </c>
      <c r="H131" s="1" t="s">
        <v>8</v>
      </c>
      <c r="I131" s="4">
        <f t="shared" si="8"/>
        <v>6000</v>
      </c>
      <c r="J131" s="1" t="s">
        <v>365</v>
      </c>
      <c r="K131" s="1">
        <f t="shared" si="7"/>
        <v>131250</v>
      </c>
      <c r="L131" s="1">
        <f t="shared" ref="L131:L194" si="10">IF(E131="Q1", (I131*9 + I131*0.5*3)*0.625, IF(E131="Q2", (I131*6 + I131*0.5*3)*0.625, IF(E131="Q3", (I131*3 + I131*0.5*3)*0.625, IF(E131="Q4", (I131*0.5*3)*0.625, 0))))</f>
        <v>39375</v>
      </c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</row>
    <row r="132" spans="1:300" ht="15.75" hidden="1" x14ac:dyDescent="0.25">
      <c r="A132" s="1" t="s">
        <v>189</v>
      </c>
      <c r="B132" s="2">
        <v>0.3</v>
      </c>
      <c r="C132" s="1" t="s">
        <v>351</v>
      </c>
      <c r="D132" s="5">
        <v>43504</v>
      </c>
      <c r="E132" s="5" t="str">
        <f t="shared" si="9"/>
        <v>Q1</v>
      </c>
      <c r="F132" s="3">
        <v>6000</v>
      </c>
      <c r="G132" s="1" t="s">
        <v>23</v>
      </c>
      <c r="H132" s="1" t="s">
        <v>8</v>
      </c>
      <c r="I132" s="4">
        <f t="shared" si="8"/>
        <v>1800</v>
      </c>
      <c r="J132" s="1" t="s">
        <v>365</v>
      </c>
      <c r="K132" s="1">
        <f t="shared" ref="K132:K195" si="11">IF(E132="Q1", (F132*9 + F132*0.5*3)*0.625, IF(E132="Q2", (F132*6 + F132*0.5*3)*0.625, IF(E132="Q3", (F132*3 + F132*0.5*3)*0.625, IF(E132="Q4", (F132*0.5*3)*0.625, 0))))</f>
        <v>39375</v>
      </c>
      <c r="L132" s="1">
        <f t="shared" si="10"/>
        <v>11812.5</v>
      </c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</row>
    <row r="133" spans="1:300" ht="15.75" hidden="1" x14ac:dyDescent="0.25">
      <c r="A133" s="1" t="s">
        <v>190</v>
      </c>
      <c r="B133" s="2">
        <v>0.1</v>
      </c>
      <c r="C133" s="1" t="s">
        <v>353</v>
      </c>
      <c r="D133" s="5">
        <v>43531</v>
      </c>
      <c r="E133" s="5" t="str">
        <f t="shared" si="9"/>
        <v>Q1</v>
      </c>
      <c r="F133" s="3">
        <v>8000</v>
      </c>
      <c r="G133" s="1" t="s">
        <v>23</v>
      </c>
      <c r="H133" s="1" t="s">
        <v>8</v>
      </c>
      <c r="I133" s="4">
        <f t="shared" si="8"/>
        <v>800</v>
      </c>
      <c r="J133" s="1" t="s">
        <v>364</v>
      </c>
      <c r="K133" s="1">
        <f t="shared" si="11"/>
        <v>52500</v>
      </c>
      <c r="L133" s="1">
        <f t="shared" si="10"/>
        <v>5250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</row>
    <row r="134" spans="1:300" ht="15.75" hidden="1" x14ac:dyDescent="0.25">
      <c r="A134" s="1" t="s">
        <v>191</v>
      </c>
      <c r="B134" s="2">
        <v>0.2</v>
      </c>
      <c r="C134" s="1" t="s">
        <v>352</v>
      </c>
      <c r="D134" s="5">
        <v>43492</v>
      </c>
      <c r="E134" s="5" t="str">
        <f t="shared" si="9"/>
        <v>Q1</v>
      </c>
      <c r="F134" s="3">
        <v>8000</v>
      </c>
      <c r="G134" s="1" t="s">
        <v>2</v>
      </c>
      <c r="H134" s="1" t="s">
        <v>8</v>
      </c>
      <c r="I134" s="4">
        <f t="shared" si="8"/>
        <v>1600</v>
      </c>
      <c r="J134" s="1" t="s">
        <v>365</v>
      </c>
      <c r="K134" s="1">
        <f t="shared" si="11"/>
        <v>52500</v>
      </c>
      <c r="L134" s="1">
        <f t="shared" si="10"/>
        <v>10500</v>
      </c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</row>
    <row r="135" spans="1:300" ht="15.75" hidden="1" x14ac:dyDescent="0.25">
      <c r="A135" s="1" t="s">
        <v>192</v>
      </c>
      <c r="B135" s="2">
        <v>1</v>
      </c>
      <c r="C135" s="1" t="s">
        <v>359</v>
      </c>
      <c r="D135" s="5">
        <v>43539</v>
      </c>
      <c r="E135" s="5" t="str">
        <f t="shared" si="9"/>
        <v>Q1</v>
      </c>
      <c r="F135" s="3">
        <v>10000</v>
      </c>
      <c r="G135" s="1" t="s">
        <v>15</v>
      </c>
      <c r="H135" s="1" t="s">
        <v>8</v>
      </c>
      <c r="I135" s="4">
        <f t="shared" si="8"/>
        <v>10000</v>
      </c>
      <c r="J135" s="1" t="s">
        <v>364</v>
      </c>
      <c r="K135" s="1">
        <f t="shared" si="11"/>
        <v>65625</v>
      </c>
      <c r="L135" s="1">
        <f t="shared" si="10"/>
        <v>65625</v>
      </c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</row>
    <row r="136" spans="1:300" ht="15.75" hidden="1" x14ac:dyDescent="0.25">
      <c r="A136" s="1" t="s">
        <v>193</v>
      </c>
      <c r="B136" s="2">
        <v>0.1</v>
      </c>
      <c r="C136" s="1" t="s">
        <v>353</v>
      </c>
      <c r="D136" s="5">
        <v>43702</v>
      </c>
      <c r="E136" s="5" t="str">
        <f t="shared" si="9"/>
        <v>Q3</v>
      </c>
      <c r="F136" s="3">
        <v>5000</v>
      </c>
      <c r="G136" s="1" t="s">
        <v>54</v>
      </c>
      <c r="H136" s="1" t="s">
        <v>8</v>
      </c>
      <c r="I136" s="4">
        <f t="shared" si="8"/>
        <v>500</v>
      </c>
      <c r="J136" s="1" t="s">
        <v>364</v>
      </c>
      <c r="K136" s="1">
        <f t="shared" si="11"/>
        <v>14062.5</v>
      </c>
      <c r="L136" s="1">
        <f t="shared" si="10"/>
        <v>1406.25</v>
      </c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</row>
    <row r="137" spans="1:300" ht="15.75" hidden="1" x14ac:dyDescent="0.25">
      <c r="A137" s="1" t="s">
        <v>194</v>
      </c>
      <c r="B137" s="2">
        <v>1</v>
      </c>
      <c r="C137" s="1" t="s">
        <v>359</v>
      </c>
      <c r="D137" s="5">
        <v>43570</v>
      </c>
      <c r="E137" s="5" t="str">
        <f t="shared" si="9"/>
        <v>Q2</v>
      </c>
      <c r="F137" s="3">
        <v>20000</v>
      </c>
      <c r="G137" s="1" t="s">
        <v>37</v>
      </c>
      <c r="H137" s="1" t="s">
        <v>8</v>
      </c>
      <c r="I137" s="4">
        <f t="shared" si="8"/>
        <v>20000</v>
      </c>
      <c r="J137" s="1" t="s">
        <v>365</v>
      </c>
      <c r="K137" s="1">
        <f t="shared" si="11"/>
        <v>93750</v>
      </c>
      <c r="L137" s="1">
        <f t="shared" si="10"/>
        <v>93750</v>
      </c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</row>
    <row r="138" spans="1:300" ht="15.75" hidden="1" x14ac:dyDescent="0.25">
      <c r="A138" s="1" t="s">
        <v>195</v>
      </c>
      <c r="B138" s="2">
        <v>0.7</v>
      </c>
      <c r="C138" s="1" t="s">
        <v>357</v>
      </c>
      <c r="D138" s="5">
        <v>43688</v>
      </c>
      <c r="E138" s="5" t="str">
        <f t="shared" si="9"/>
        <v>Q3</v>
      </c>
      <c r="F138" s="3">
        <v>220000</v>
      </c>
      <c r="G138" s="1" t="s">
        <v>2</v>
      </c>
      <c r="H138" s="1" t="s">
        <v>8</v>
      </c>
      <c r="I138" s="4">
        <f t="shared" si="8"/>
        <v>154000</v>
      </c>
      <c r="J138" s="1" t="s">
        <v>356</v>
      </c>
      <c r="K138" s="1">
        <f t="shared" si="11"/>
        <v>618750</v>
      </c>
      <c r="L138" s="1">
        <f t="shared" si="10"/>
        <v>433125</v>
      </c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</row>
    <row r="139" spans="1:300" ht="15.75" x14ac:dyDescent="0.25">
      <c r="A139" s="1" t="s">
        <v>196</v>
      </c>
      <c r="B139" s="2">
        <v>0.05</v>
      </c>
      <c r="C139" s="1" t="s">
        <v>354</v>
      </c>
      <c r="D139" s="5">
        <v>43741</v>
      </c>
      <c r="E139" s="5" t="str">
        <f t="shared" si="9"/>
        <v>Q4</v>
      </c>
      <c r="F139" s="3">
        <v>30000</v>
      </c>
      <c r="G139" s="1" t="s">
        <v>4</v>
      </c>
      <c r="H139" s="1" t="s">
        <v>8</v>
      </c>
      <c r="I139" s="4">
        <f t="shared" si="8"/>
        <v>1500</v>
      </c>
      <c r="J139" s="1" t="s">
        <v>364</v>
      </c>
      <c r="K139" s="1">
        <f t="shared" si="11"/>
        <v>28125</v>
      </c>
      <c r="L139" s="1">
        <f t="shared" si="10"/>
        <v>1406.25</v>
      </c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</row>
    <row r="140" spans="1:300" ht="15.75" hidden="1" x14ac:dyDescent="0.25">
      <c r="A140" s="1" t="s">
        <v>197</v>
      </c>
      <c r="B140" s="2">
        <v>1</v>
      </c>
      <c r="C140" s="1" t="s">
        <v>359</v>
      </c>
      <c r="D140" s="5">
        <v>43624</v>
      </c>
      <c r="E140" s="5" t="str">
        <f t="shared" si="9"/>
        <v>Q2</v>
      </c>
      <c r="F140" s="3">
        <v>7500</v>
      </c>
      <c r="G140" s="1" t="s">
        <v>23</v>
      </c>
      <c r="H140" s="1" t="s">
        <v>8</v>
      </c>
      <c r="I140" s="4">
        <f t="shared" si="8"/>
        <v>7500</v>
      </c>
      <c r="J140" s="1" t="s">
        <v>365</v>
      </c>
      <c r="K140" s="1">
        <f t="shared" si="11"/>
        <v>35156.25</v>
      </c>
      <c r="L140" s="1">
        <f t="shared" si="10"/>
        <v>35156.25</v>
      </c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</row>
    <row r="141" spans="1:300" ht="15.75" hidden="1" x14ac:dyDescent="0.25">
      <c r="A141" s="1" t="s">
        <v>198</v>
      </c>
      <c r="B141" s="2">
        <v>0.7</v>
      </c>
      <c r="C141" s="1" t="s">
        <v>357</v>
      </c>
      <c r="D141" s="5">
        <v>43829</v>
      </c>
      <c r="E141" s="5" t="str">
        <f t="shared" si="9"/>
        <v>Q4</v>
      </c>
      <c r="F141" s="3">
        <v>6500</v>
      </c>
      <c r="G141" s="1" t="s">
        <v>316</v>
      </c>
      <c r="H141" s="1" t="s">
        <v>8</v>
      </c>
      <c r="I141" s="4">
        <f t="shared" si="8"/>
        <v>4550</v>
      </c>
      <c r="J141" s="1" t="s">
        <v>365</v>
      </c>
      <c r="K141" s="1">
        <f t="shared" si="11"/>
        <v>6093.75</v>
      </c>
      <c r="L141" s="1">
        <f t="shared" si="10"/>
        <v>4265.625</v>
      </c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</row>
    <row r="142" spans="1:300" ht="15.75" hidden="1" x14ac:dyDescent="0.25">
      <c r="A142" s="1" t="s">
        <v>199</v>
      </c>
      <c r="B142" s="2">
        <v>1</v>
      </c>
      <c r="C142" s="1" t="s">
        <v>359</v>
      </c>
      <c r="D142" s="5">
        <v>43605</v>
      </c>
      <c r="E142" s="5" t="str">
        <f t="shared" si="9"/>
        <v>Q2</v>
      </c>
      <c r="F142" s="3">
        <v>3200</v>
      </c>
      <c r="G142" s="1" t="s">
        <v>23</v>
      </c>
      <c r="H142" s="1" t="s">
        <v>8</v>
      </c>
      <c r="I142" s="4">
        <f t="shared" si="8"/>
        <v>3200</v>
      </c>
      <c r="J142" s="1" t="s">
        <v>365</v>
      </c>
      <c r="K142" s="1">
        <f t="shared" si="11"/>
        <v>15000</v>
      </c>
      <c r="L142" s="1">
        <f t="shared" si="10"/>
        <v>15000</v>
      </c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</row>
    <row r="143" spans="1:300" ht="15.75" hidden="1" x14ac:dyDescent="0.25">
      <c r="A143" s="1" t="s">
        <v>200</v>
      </c>
      <c r="B143" s="2">
        <v>1</v>
      </c>
      <c r="C143" s="1" t="s">
        <v>359</v>
      </c>
      <c r="D143" s="5">
        <v>43615</v>
      </c>
      <c r="E143" s="5" t="str">
        <f t="shared" si="9"/>
        <v>Q2</v>
      </c>
      <c r="F143" s="3">
        <v>15000</v>
      </c>
      <c r="G143" s="1" t="s">
        <v>33</v>
      </c>
      <c r="H143" s="1" t="s">
        <v>8</v>
      </c>
      <c r="I143" s="4">
        <f t="shared" si="8"/>
        <v>15000</v>
      </c>
      <c r="J143" s="1" t="s">
        <v>365</v>
      </c>
      <c r="K143" s="1">
        <f t="shared" si="11"/>
        <v>70312.5</v>
      </c>
      <c r="L143" s="1">
        <f t="shared" si="10"/>
        <v>70312.5</v>
      </c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</row>
    <row r="144" spans="1:300" ht="15.75" hidden="1" x14ac:dyDescent="0.25">
      <c r="A144" s="1" t="s">
        <v>201</v>
      </c>
      <c r="B144" s="2">
        <v>1</v>
      </c>
      <c r="C144" s="1" t="s">
        <v>359</v>
      </c>
      <c r="D144" s="5">
        <v>43557</v>
      </c>
      <c r="E144" s="5" t="str">
        <f t="shared" si="9"/>
        <v>Q2</v>
      </c>
      <c r="F144" s="3">
        <v>1000</v>
      </c>
      <c r="G144" s="1" t="s">
        <v>2</v>
      </c>
      <c r="H144" s="1" t="s">
        <v>8</v>
      </c>
      <c r="I144" s="4">
        <f t="shared" si="8"/>
        <v>1000</v>
      </c>
      <c r="J144" s="1" t="s">
        <v>365</v>
      </c>
      <c r="K144" s="1">
        <f t="shared" si="11"/>
        <v>4687.5</v>
      </c>
      <c r="L144" s="1">
        <f t="shared" si="10"/>
        <v>4687.5</v>
      </c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</row>
    <row r="145" spans="1:300" ht="15.75" hidden="1" x14ac:dyDescent="0.25">
      <c r="A145" s="1" t="s">
        <v>202</v>
      </c>
      <c r="B145" s="2">
        <v>1</v>
      </c>
      <c r="C145" s="1" t="s">
        <v>359</v>
      </c>
      <c r="D145" s="5">
        <v>43569</v>
      </c>
      <c r="E145" s="5" t="str">
        <f t="shared" si="9"/>
        <v>Q2</v>
      </c>
      <c r="F145" s="3">
        <v>97000</v>
      </c>
      <c r="G145" s="1" t="s">
        <v>34</v>
      </c>
      <c r="H145" s="1" t="s">
        <v>8</v>
      </c>
      <c r="I145" s="4">
        <f t="shared" si="8"/>
        <v>97000</v>
      </c>
      <c r="J145" s="1" t="s">
        <v>356</v>
      </c>
      <c r="K145" s="1">
        <f t="shared" si="11"/>
        <v>454687.5</v>
      </c>
      <c r="L145" s="1">
        <f t="shared" si="10"/>
        <v>454687.5</v>
      </c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</row>
    <row r="146" spans="1:300" ht="15.75" x14ac:dyDescent="0.25">
      <c r="A146" s="1" t="s">
        <v>203</v>
      </c>
      <c r="B146" s="2">
        <v>0.9</v>
      </c>
      <c r="C146" s="1" t="s">
        <v>359</v>
      </c>
      <c r="D146" s="5">
        <v>43597</v>
      </c>
      <c r="E146" s="5" t="str">
        <f t="shared" si="9"/>
        <v>Q2</v>
      </c>
      <c r="F146" s="3">
        <v>17570</v>
      </c>
      <c r="G146" s="1" t="s">
        <v>4</v>
      </c>
      <c r="H146" s="1" t="s">
        <v>8</v>
      </c>
      <c r="I146" s="4">
        <f t="shared" si="8"/>
        <v>15813</v>
      </c>
      <c r="J146" s="1" t="s">
        <v>365</v>
      </c>
      <c r="K146" s="1">
        <f t="shared" si="11"/>
        <v>82359.375</v>
      </c>
      <c r="L146" s="1">
        <f t="shared" si="10"/>
        <v>74123.4375</v>
      </c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</row>
    <row r="147" spans="1:300" ht="15.75" hidden="1" x14ac:dyDescent="0.25">
      <c r="A147" s="1" t="s">
        <v>204</v>
      </c>
      <c r="B147" s="2">
        <v>0.8</v>
      </c>
      <c r="C147" s="1" t="s">
        <v>358</v>
      </c>
      <c r="D147" s="5">
        <v>43579</v>
      </c>
      <c r="E147" s="5" t="str">
        <f t="shared" si="9"/>
        <v>Q2</v>
      </c>
      <c r="F147" s="3">
        <v>6600</v>
      </c>
      <c r="G147" s="1" t="s">
        <v>2</v>
      </c>
      <c r="H147" s="1" t="s">
        <v>8</v>
      </c>
      <c r="I147" s="4">
        <f t="shared" si="8"/>
        <v>5280</v>
      </c>
      <c r="J147" s="1" t="s">
        <v>365</v>
      </c>
      <c r="K147" s="1">
        <f t="shared" si="11"/>
        <v>30937.5</v>
      </c>
      <c r="L147" s="1">
        <f t="shared" si="10"/>
        <v>24750</v>
      </c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</row>
    <row r="148" spans="1:300" ht="15.75" hidden="1" x14ac:dyDescent="0.25">
      <c r="A148" s="1" t="s">
        <v>205</v>
      </c>
      <c r="B148" s="2">
        <v>0.5</v>
      </c>
      <c r="C148" s="1" t="s">
        <v>357</v>
      </c>
      <c r="D148" s="5">
        <v>43773</v>
      </c>
      <c r="E148" s="5" t="str">
        <f t="shared" si="9"/>
        <v>Q4</v>
      </c>
      <c r="F148" s="3">
        <v>3750</v>
      </c>
      <c r="G148" s="1" t="s">
        <v>317</v>
      </c>
      <c r="H148" s="1" t="s">
        <v>8</v>
      </c>
      <c r="I148" s="4">
        <f t="shared" si="8"/>
        <v>1875</v>
      </c>
      <c r="J148" s="1" t="s">
        <v>365</v>
      </c>
      <c r="K148" s="1">
        <f t="shared" si="11"/>
        <v>3515.625</v>
      </c>
      <c r="L148" s="1">
        <f t="shared" si="10"/>
        <v>1757.8125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</row>
    <row r="149" spans="1:300" ht="15.75" hidden="1" x14ac:dyDescent="0.25">
      <c r="A149" s="1" t="s">
        <v>206</v>
      </c>
      <c r="B149" s="2">
        <v>0.5</v>
      </c>
      <c r="C149" s="1" t="s">
        <v>357</v>
      </c>
      <c r="D149" s="5">
        <v>43731</v>
      </c>
      <c r="E149" s="5" t="str">
        <f t="shared" si="9"/>
        <v>Q3</v>
      </c>
      <c r="F149" s="3">
        <v>3750</v>
      </c>
      <c r="G149" s="1" t="s">
        <v>2</v>
      </c>
      <c r="H149" s="1" t="s">
        <v>8</v>
      </c>
      <c r="I149" s="4">
        <f t="shared" si="8"/>
        <v>1875</v>
      </c>
      <c r="J149" s="1" t="s">
        <v>365</v>
      </c>
      <c r="K149" s="1">
        <f t="shared" si="11"/>
        <v>10546.875</v>
      </c>
      <c r="L149" s="1">
        <f t="shared" si="10"/>
        <v>5273.4375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</row>
    <row r="150" spans="1:300" ht="15.75" hidden="1" x14ac:dyDescent="0.25">
      <c r="A150" s="1" t="s">
        <v>207</v>
      </c>
      <c r="B150" s="2">
        <v>0.3</v>
      </c>
      <c r="C150" s="1" t="s">
        <v>351</v>
      </c>
      <c r="D150" s="5">
        <v>43679</v>
      </c>
      <c r="E150" s="5" t="str">
        <f t="shared" si="9"/>
        <v>Q3</v>
      </c>
      <c r="F150" s="3">
        <v>1000</v>
      </c>
      <c r="G150" s="1" t="s">
        <v>5</v>
      </c>
      <c r="H150" s="1" t="s">
        <v>8</v>
      </c>
      <c r="I150" s="4">
        <f t="shared" si="8"/>
        <v>300</v>
      </c>
      <c r="J150" s="1" t="s">
        <v>364</v>
      </c>
      <c r="K150" s="1">
        <f t="shared" si="11"/>
        <v>2812.5</v>
      </c>
      <c r="L150" s="1">
        <f t="shared" si="10"/>
        <v>843.75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</row>
    <row r="151" spans="1:300" ht="15.75" hidden="1" x14ac:dyDescent="0.25">
      <c r="A151" s="1" t="s">
        <v>208</v>
      </c>
      <c r="B151" s="2">
        <v>1</v>
      </c>
      <c r="C151" s="1" t="s">
        <v>359</v>
      </c>
      <c r="D151" s="5">
        <v>43592</v>
      </c>
      <c r="E151" s="5" t="str">
        <f t="shared" si="9"/>
        <v>Q2</v>
      </c>
      <c r="F151" s="3">
        <v>5000</v>
      </c>
      <c r="G151" s="1" t="s">
        <v>2</v>
      </c>
      <c r="H151" s="1" t="s">
        <v>8</v>
      </c>
      <c r="I151" s="4">
        <f t="shared" si="8"/>
        <v>5000</v>
      </c>
      <c r="J151" s="1" t="s">
        <v>365</v>
      </c>
      <c r="K151" s="1">
        <f t="shared" si="11"/>
        <v>23437.5</v>
      </c>
      <c r="L151" s="1">
        <f t="shared" si="10"/>
        <v>23437.5</v>
      </c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</row>
    <row r="152" spans="1:300" ht="15.75" hidden="1" x14ac:dyDescent="0.25">
      <c r="A152" s="1" t="s">
        <v>209</v>
      </c>
      <c r="B152" s="2">
        <v>0.5</v>
      </c>
      <c r="C152" s="1" t="s">
        <v>357</v>
      </c>
      <c r="D152" s="5">
        <v>43603</v>
      </c>
      <c r="E152" s="5" t="str">
        <f t="shared" si="9"/>
        <v>Q2</v>
      </c>
      <c r="F152" s="3">
        <v>34000</v>
      </c>
      <c r="G152" s="1" t="s">
        <v>5</v>
      </c>
      <c r="H152" s="1" t="s">
        <v>8</v>
      </c>
      <c r="I152" s="4">
        <f t="shared" si="8"/>
        <v>17000</v>
      </c>
      <c r="J152" s="1" t="s">
        <v>365</v>
      </c>
      <c r="K152" s="1">
        <f t="shared" si="11"/>
        <v>159375</v>
      </c>
      <c r="L152" s="1">
        <f t="shared" si="10"/>
        <v>79687.5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</row>
    <row r="153" spans="1:300" ht="15.75" hidden="1" x14ac:dyDescent="0.25">
      <c r="A153" s="1" t="s">
        <v>210</v>
      </c>
      <c r="B153" s="2">
        <v>0.7</v>
      </c>
      <c r="C153" s="1" t="s">
        <v>357</v>
      </c>
      <c r="D153" s="5">
        <v>43615</v>
      </c>
      <c r="E153" s="5" t="str">
        <f t="shared" si="9"/>
        <v>Q2</v>
      </c>
      <c r="F153" s="3">
        <v>4900</v>
      </c>
      <c r="G153" s="1" t="s">
        <v>23</v>
      </c>
      <c r="H153" s="1" t="s">
        <v>8</v>
      </c>
      <c r="I153" s="4">
        <f t="shared" si="8"/>
        <v>3430</v>
      </c>
      <c r="J153" s="1" t="s">
        <v>365</v>
      </c>
      <c r="K153" s="1">
        <f t="shared" si="11"/>
        <v>22968.75</v>
      </c>
      <c r="L153" s="1">
        <f t="shared" si="10"/>
        <v>16078.125</v>
      </c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</row>
    <row r="154" spans="1:300" ht="15.75" hidden="1" x14ac:dyDescent="0.25">
      <c r="A154" s="1" t="s">
        <v>211</v>
      </c>
      <c r="B154" s="2">
        <v>0.5</v>
      </c>
      <c r="C154" s="1" t="s">
        <v>357</v>
      </c>
      <c r="D154" s="5">
        <v>43722</v>
      </c>
      <c r="E154" s="5" t="str">
        <f t="shared" si="9"/>
        <v>Q3</v>
      </c>
      <c r="F154" s="3">
        <v>3000</v>
      </c>
      <c r="G154" s="1" t="s">
        <v>32</v>
      </c>
      <c r="H154" s="1" t="s">
        <v>8</v>
      </c>
      <c r="I154" s="4">
        <f t="shared" si="8"/>
        <v>1500</v>
      </c>
      <c r="J154" s="1" t="s">
        <v>365</v>
      </c>
      <c r="K154" s="1">
        <f t="shared" si="11"/>
        <v>8437.5</v>
      </c>
      <c r="L154" s="1">
        <f t="shared" si="10"/>
        <v>4218.75</v>
      </c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</row>
    <row r="155" spans="1:300" ht="15.75" hidden="1" x14ac:dyDescent="0.25">
      <c r="A155" s="1" t="s">
        <v>212</v>
      </c>
      <c r="B155" s="2">
        <v>1</v>
      </c>
      <c r="C155" s="1" t="s">
        <v>359</v>
      </c>
      <c r="D155" s="5">
        <v>43625</v>
      </c>
      <c r="E155" s="5" t="str">
        <f t="shared" si="9"/>
        <v>Q2</v>
      </c>
      <c r="F155" s="3">
        <v>1050</v>
      </c>
      <c r="G155" s="1" t="s">
        <v>2</v>
      </c>
      <c r="H155" s="1" t="s">
        <v>8</v>
      </c>
      <c r="I155" s="4">
        <f t="shared" si="8"/>
        <v>1050</v>
      </c>
      <c r="J155" s="1" t="s">
        <v>365</v>
      </c>
      <c r="K155" s="1">
        <f t="shared" si="11"/>
        <v>4921.875</v>
      </c>
      <c r="L155" s="1">
        <f t="shared" si="10"/>
        <v>4921.875</v>
      </c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</row>
    <row r="156" spans="1:300" ht="15.75" hidden="1" x14ac:dyDescent="0.25">
      <c r="A156" s="1" t="s">
        <v>213</v>
      </c>
      <c r="B156" s="2">
        <v>0.5</v>
      </c>
      <c r="C156" s="1" t="s">
        <v>357</v>
      </c>
      <c r="D156" s="5">
        <v>43696</v>
      </c>
      <c r="E156" s="5" t="str">
        <f t="shared" si="9"/>
        <v>Q3</v>
      </c>
      <c r="F156" s="3">
        <v>6000</v>
      </c>
      <c r="G156" s="1" t="s">
        <v>2</v>
      </c>
      <c r="H156" s="1" t="s">
        <v>8</v>
      </c>
      <c r="I156" s="4">
        <f t="shared" si="8"/>
        <v>3000</v>
      </c>
      <c r="J156" s="1" t="s">
        <v>364</v>
      </c>
      <c r="K156" s="1">
        <f t="shared" si="11"/>
        <v>16875</v>
      </c>
      <c r="L156" s="1">
        <f t="shared" si="10"/>
        <v>8437.5</v>
      </c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</row>
    <row r="157" spans="1:300" ht="15.75" hidden="1" x14ac:dyDescent="0.25">
      <c r="A157" s="1" t="s">
        <v>214</v>
      </c>
      <c r="B157" s="2">
        <v>1</v>
      </c>
      <c r="C157" s="1" t="s">
        <v>359</v>
      </c>
      <c r="D157" s="5">
        <v>43575</v>
      </c>
      <c r="E157" s="5" t="str">
        <f t="shared" si="9"/>
        <v>Q2</v>
      </c>
      <c r="F157" s="3">
        <v>1000</v>
      </c>
      <c r="G157" s="1" t="s">
        <v>23</v>
      </c>
      <c r="H157" s="1" t="s">
        <v>8</v>
      </c>
      <c r="I157" s="4">
        <f t="shared" si="8"/>
        <v>1000</v>
      </c>
      <c r="J157" s="1" t="s">
        <v>365</v>
      </c>
      <c r="K157" s="1">
        <f t="shared" si="11"/>
        <v>4687.5</v>
      </c>
      <c r="L157" s="1">
        <f t="shared" si="10"/>
        <v>4687.5</v>
      </c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</row>
    <row r="158" spans="1:300" ht="15.75" hidden="1" x14ac:dyDescent="0.25">
      <c r="A158" s="1" t="s">
        <v>215</v>
      </c>
      <c r="B158" s="2">
        <v>0.5</v>
      </c>
      <c r="C158" s="1" t="s">
        <v>357</v>
      </c>
      <c r="D158" s="5">
        <v>43676</v>
      </c>
      <c r="E158" s="5" t="str">
        <f t="shared" si="9"/>
        <v>Q3</v>
      </c>
      <c r="F158" s="3">
        <v>1000</v>
      </c>
      <c r="G158" s="1" t="s">
        <v>2</v>
      </c>
      <c r="H158" s="1" t="s">
        <v>8</v>
      </c>
      <c r="I158" s="4">
        <f t="shared" si="8"/>
        <v>500</v>
      </c>
      <c r="J158" s="1" t="s">
        <v>365</v>
      </c>
      <c r="K158" s="1">
        <f t="shared" si="11"/>
        <v>2812.5</v>
      </c>
      <c r="L158" s="1">
        <f t="shared" si="10"/>
        <v>1406.25</v>
      </c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</row>
    <row r="159" spans="1:300" ht="15.75" hidden="1" x14ac:dyDescent="0.25">
      <c r="A159" s="1" t="s">
        <v>216</v>
      </c>
      <c r="B159" s="2">
        <v>1</v>
      </c>
      <c r="C159" s="1" t="s">
        <v>359</v>
      </c>
      <c r="D159" s="5">
        <v>43562</v>
      </c>
      <c r="E159" s="5" t="str">
        <f t="shared" si="9"/>
        <v>Q2</v>
      </c>
      <c r="F159" s="3">
        <v>350</v>
      </c>
      <c r="G159" s="1" t="s">
        <v>36</v>
      </c>
      <c r="H159" s="1" t="s">
        <v>8</v>
      </c>
      <c r="I159" s="4">
        <f t="shared" si="8"/>
        <v>350</v>
      </c>
      <c r="J159" s="1" t="s">
        <v>365</v>
      </c>
      <c r="K159" s="1">
        <f t="shared" si="11"/>
        <v>1640.625</v>
      </c>
      <c r="L159" s="1">
        <f t="shared" si="10"/>
        <v>1640.625</v>
      </c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</row>
    <row r="160" spans="1:300" ht="15.75" hidden="1" x14ac:dyDescent="0.25">
      <c r="A160" s="1" t="s">
        <v>217</v>
      </c>
      <c r="B160" s="2">
        <v>0.9</v>
      </c>
      <c r="C160" s="1" t="s">
        <v>359</v>
      </c>
      <c r="D160" s="5">
        <v>43603</v>
      </c>
      <c r="E160" s="5" t="str">
        <f t="shared" si="9"/>
        <v>Q2</v>
      </c>
      <c r="F160" s="3">
        <v>1300</v>
      </c>
      <c r="G160" s="1" t="s">
        <v>5</v>
      </c>
      <c r="H160" s="1" t="s">
        <v>8</v>
      </c>
      <c r="I160" s="4">
        <f t="shared" si="8"/>
        <v>1170</v>
      </c>
      <c r="J160" s="1" t="s">
        <v>365</v>
      </c>
      <c r="K160" s="1">
        <f t="shared" si="11"/>
        <v>6093.75</v>
      </c>
      <c r="L160" s="1">
        <f t="shared" si="10"/>
        <v>5484.375</v>
      </c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</row>
    <row r="161" spans="1:300" ht="15.75" hidden="1" x14ac:dyDescent="0.25">
      <c r="A161" s="1" t="s">
        <v>218</v>
      </c>
      <c r="B161" s="2">
        <v>1</v>
      </c>
      <c r="C161" s="1" t="s">
        <v>359</v>
      </c>
      <c r="D161" s="5">
        <v>43580</v>
      </c>
      <c r="E161" s="5" t="str">
        <f t="shared" si="9"/>
        <v>Q2</v>
      </c>
      <c r="F161" s="3">
        <v>1600</v>
      </c>
      <c r="G161" s="1" t="s">
        <v>5</v>
      </c>
      <c r="H161" s="1" t="s">
        <v>8</v>
      </c>
      <c r="I161" s="4">
        <f t="shared" si="8"/>
        <v>1600</v>
      </c>
      <c r="J161" s="1" t="s">
        <v>365</v>
      </c>
      <c r="K161" s="1">
        <f t="shared" si="11"/>
        <v>7500</v>
      </c>
      <c r="L161" s="1">
        <f t="shared" si="10"/>
        <v>7500</v>
      </c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</row>
    <row r="162" spans="1:300" ht="15.75" hidden="1" x14ac:dyDescent="0.25">
      <c r="A162" s="1" t="s">
        <v>219</v>
      </c>
      <c r="B162" s="2">
        <v>0.7</v>
      </c>
      <c r="C162" s="1" t="s">
        <v>357</v>
      </c>
      <c r="D162" s="5">
        <v>43563</v>
      </c>
      <c r="E162" s="5" t="str">
        <f t="shared" si="9"/>
        <v>Q2</v>
      </c>
      <c r="F162" s="3">
        <v>4200</v>
      </c>
      <c r="G162" s="1" t="s">
        <v>23</v>
      </c>
      <c r="H162" s="1" t="s">
        <v>8</v>
      </c>
      <c r="I162" s="4">
        <f t="shared" si="8"/>
        <v>2940</v>
      </c>
      <c r="J162" s="1" t="s">
        <v>365</v>
      </c>
      <c r="K162" s="1">
        <f t="shared" si="11"/>
        <v>19687.5</v>
      </c>
      <c r="L162" s="1">
        <f t="shared" si="10"/>
        <v>13781.25</v>
      </c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</row>
    <row r="163" spans="1:300" ht="15.75" hidden="1" x14ac:dyDescent="0.25">
      <c r="A163" s="1" t="s">
        <v>220</v>
      </c>
      <c r="B163" s="2">
        <v>0.1</v>
      </c>
      <c r="C163" s="1" t="s">
        <v>353</v>
      </c>
      <c r="D163" s="5">
        <v>43767</v>
      </c>
      <c r="E163" s="5" t="str">
        <f t="shared" si="9"/>
        <v>Q4</v>
      </c>
      <c r="F163" s="3">
        <v>4833</v>
      </c>
      <c r="G163" s="1" t="s">
        <v>5</v>
      </c>
      <c r="H163" s="1" t="s">
        <v>8</v>
      </c>
      <c r="I163" s="4">
        <f t="shared" si="8"/>
        <v>483.3</v>
      </c>
      <c r="J163" s="1" t="s">
        <v>364</v>
      </c>
      <c r="K163" s="1">
        <f t="shared" si="11"/>
        <v>4530.9375</v>
      </c>
      <c r="L163" s="1">
        <f t="shared" si="10"/>
        <v>453.09375</v>
      </c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</row>
    <row r="164" spans="1:300" ht="15.75" hidden="1" x14ac:dyDescent="0.25">
      <c r="A164" s="1" t="s">
        <v>221</v>
      </c>
      <c r="B164" s="2">
        <v>0.7</v>
      </c>
      <c r="C164" s="1" t="s">
        <v>357</v>
      </c>
      <c r="D164" s="5">
        <v>43561</v>
      </c>
      <c r="E164" s="5" t="str">
        <f t="shared" si="9"/>
        <v>Q2</v>
      </c>
      <c r="F164" s="3">
        <v>13850</v>
      </c>
      <c r="G164" s="1" t="s">
        <v>2</v>
      </c>
      <c r="H164" s="1" t="s">
        <v>8</v>
      </c>
      <c r="I164" s="4">
        <f t="shared" si="8"/>
        <v>9695</v>
      </c>
      <c r="J164" s="1" t="s">
        <v>365</v>
      </c>
      <c r="K164" s="1">
        <f t="shared" si="11"/>
        <v>64921.875</v>
      </c>
      <c r="L164" s="1">
        <f t="shared" si="10"/>
        <v>45445.3125</v>
      </c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</row>
    <row r="165" spans="1:300" ht="15.75" hidden="1" x14ac:dyDescent="0.25">
      <c r="A165" s="1" t="s">
        <v>222</v>
      </c>
      <c r="B165" s="2">
        <v>0.8</v>
      </c>
      <c r="C165" s="1" t="s">
        <v>358</v>
      </c>
      <c r="D165" s="5">
        <v>43608</v>
      </c>
      <c r="E165" s="5" t="str">
        <f t="shared" si="9"/>
        <v>Q2</v>
      </c>
      <c r="F165" s="3">
        <v>3520</v>
      </c>
      <c r="G165" s="1" t="s">
        <v>5</v>
      </c>
      <c r="H165" s="1" t="s">
        <v>8</v>
      </c>
      <c r="I165" s="4">
        <f t="shared" si="8"/>
        <v>2816</v>
      </c>
      <c r="J165" s="1" t="s">
        <v>365</v>
      </c>
      <c r="K165" s="1">
        <f t="shared" si="11"/>
        <v>16500</v>
      </c>
      <c r="L165" s="1">
        <f t="shared" si="10"/>
        <v>13200</v>
      </c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</row>
    <row r="166" spans="1:300" ht="15.75" hidden="1" x14ac:dyDescent="0.25">
      <c r="A166" s="1" t="s">
        <v>223</v>
      </c>
      <c r="B166" s="2">
        <v>0.3</v>
      </c>
      <c r="C166" s="1" t="s">
        <v>351</v>
      </c>
      <c r="D166" s="5">
        <v>43788</v>
      </c>
      <c r="E166" s="5" t="str">
        <f t="shared" si="9"/>
        <v>Q4</v>
      </c>
      <c r="F166" s="3">
        <v>8333</v>
      </c>
      <c r="G166" s="1" t="s">
        <v>2</v>
      </c>
      <c r="H166" s="1" t="s">
        <v>8</v>
      </c>
      <c r="I166" s="4">
        <f t="shared" si="8"/>
        <v>2499.9</v>
      </c>
      <c r="J166" s="1" t="s">
        <v>365</v>
      </c>
      <c r="K166" s="1">
        <f t="shared" si="11"/>
        <v>7812.1875</v>
      </c>
      <c r="L166" s="1">
        <f t="shared" si="10"/>
        <v>2343.65625</v>
      </c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</row>
    <row r="167" spans="1:300" ht="15.75" hidden="1" x14ac:dyDescent="0.25">
      <c r="A167" s="1" t="s">
        <v>224</v>
      </c>
      <c r="B167" s="2">
        <v>0.7</v>
      </c>
      <c r="C167" s="1" t="s">
        <v>357</v>
      </c>
      <c r="D167" s="5">
        <v>43690</v>
      </c>
      <c r="E167" s="5" t="str">
        <f t="shared" si="9"/>
        <v>Q3</v>
      </c>
      <c r="F167" s="3">
        <v>6470</v>
      </c>
      <c r="G167" s="1" t="s">
        <v>5</v>
      </c>
      <c r="H167" s="1" t="s">
        <v>8</v>
      </c>
      <c r="I167" s="4">
        <f t="shared" si="8"/>
        <v>4529</v>
      </c>
      <c r="J167" s="1" t="s">
        <v>364</v>
      </c>
      <c r="K167" s="1">
        <f t="shared" si="11"/>
        <v>18196.875</v>
      </c>
      <c r="L167" s="1">
        <f t="shared" si="10"/>
        <v>12737.8125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</row>
    <row r="168" spans="1:300" ht="15.75" hidden="1" x14ac:dyDescent="0.25">
      <c r="A168" s="1" t="s">
        <v>225</v>
      </c>
      <c r="B168" s="2">
        <v>0.9</v>
      </c>
      <c r="C168" s="1" t="s">
        <v>359</v>
      </c>
      <c r="D168" s="5">
        <v>43591</v>
      </c>
      <c r="E168" s="5" t="str">
        <f t="shared" si="9"/>
        <v>Q2</v>
      </c>
      <c r="F168" s="3">
        <v>3460</v>
      </c>
      <c r="G168" s="1" t="s">
        <v>5</v>
      </c>
      <c r="H168" s="1" t="s">
        <v>8</v>
      </c>
      <c r="I168" s="4">
        <f t="shared" si="8"/>
        <v>3114</v>
      </c>
      <c r="J168" s="1" t="s">
        <v>365</v>
      </c>
      <c r="K168" s="1">
        <f t="shared" si="11"/>
        <v>16218.75</v>
      </c>
      <c r="L168" s="1">
        <f t="shared" si="10"/>
        <v>14596.875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</row>
    <row r="169" spans="1:300" ht="15.75" hidden="1" x14ac:dyDescent="0.25">
      <c r="A169" s="1" t="s">
        <v>226</v>
      </c>
      <c r="B169" s="2">
        <v>0.2</v>
      </c>
      <c r="C169" s="1" t="s">
        <v>352</v>
      </c>
      <c r="D169" s="5">
        <v>43634</v>
      </c>
      <c r="E169" s="5" t="str">
        <f t="shared" si="9"/>
        <v>Q2</v>
      </c>
      <c r="F169" s="3">
        <v>4766</v>
      </c>
      <c r="G169" s="1" t="s">
        <v>39</v>
      </c>
      <c r="H169" s="1" t="s">
        <v>8</v>
      </c>
      <c r="I169" s="4">
        <f t="shared" si="8"/>
        <v>953.2</v>
      </c>
      <c r="J169" s="1" t="s">
        <v>365</v>
      </c>
      <c r="K169" s="1">
        <f t="shared" si="11"/>
        <v>22340.625</v>
      </c>
      <c r="L169" s="1">
        <f t="shared" si="10"/>
        <v>4468.1250000000009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</row>
    <row r="170" spans="1:300" ht="15.75" hidden="1" x14ac:dyDescent="0.25">
      <c r="A170" s="1" t="s">
        <v>227</v>
      </c>
      <c r="B170" s="2">
        <v>0.3</v>
      </c>
      <c r="C170" s="1" t="s">
        <v>351</v>
      </c>
      <c r="D170" s="5">
        <v>43678</v>
      </c>
      <c r="E170" s="5" t="str">
        <f t="shared" si="9"/>
        <v>Q3</v>
      </c>
      <c r="F170" s="3">
        <v>27142</v>
      </c>
      <c r="G170" s="1" t="s">
        <v>40</v>
      </c>
      <c r="H170" s="1" t="s">
        <v>8</v>
      </c>
      <c r="I170" s="4">
        <f t="shared" si="8"/>
        <v>8142.5999999999995</v>
      </c>
      <c r="J170" s="1" t="s">
        <v>364</v>
      </c>
      <c r="K170" s="1">
        <f t="shared" si="11"/>
        <v>76336.875</v>
      </c>
      <c r="L170" s="1">
        <f t="shared" si="10"/>
        <v>22901.0625</v>
      </c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</row>
    <row r="171" spans="1:300" ht="15.75" hidden="1" x14ac:dyDescent="0.25">
      <c r="A171" s="1" t="s">
        <v>228</v>
      </c>
      <c r="B171" s="2">
        <v>0.3</v>
      </c>
      <c r="C171" s="1" t="s">
        <v>351</v>
      </c>
      <c r="D171" s="5">
        <v>43610</v>
      </c>
      <c r="E171" s="5" t="str">
        <f t="shared" si="9"/>
        <v>Q2</v>
      </c>
      <c r="F171" s="3">
        <v>1233</v>
      </c>
      <c r="G171" s="1" t="s">
        <v>40</v>
      </c>
      <c r="H171" s="1" t="s">
        <v>8</v>
      </c>
      <c r="I171" s="4">
        <f t="shared" si="8"/>
        <v>369.9</v>
      </c>
      <c r="J171" s="1" t="s">
        <v>365</v>
      </c>
      <c r="K171" s="1">
        <f t="shared" si="11"/>
        <v>5779.6875</v>
      </c>
      <c r="L171" s="1">
        <f t="shared" si="10"/>
        <v>1733.9062499999998</v>
      </c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</row>
    <row r="172" spans="1:300" ht="15.75" hidden="1" x14ac:dyDescent="0.25">
      <c r="A172" s="1" t="s">
        <v>229</v>
      </c>
      <c r="B172" s="2">
        <v>0.35</v>
      </c>
      <c r="C172" s="1" t="s">
        <v>351</v>
      </c>
      <c r="D172" s="5">
        <v>43638</v>
      </c>
      <c r="E172" s="5" t="str">
        <f t="shared" si="9"/>
        <v>Q2</v>
      </c>
      <c r="F172" s="3">
        <v>3599</v>
      </c>
      <c r="G172" s="1" t="s">
        <v>2</v>
      </c>
      <c r="H172" s="1" t="s">
        <v>8</v>
      </c>
      <c r="I172" s="4">
        <f t="shared" si="8"/>
        <v>1259.6499999999999</v>
      </c>
      <c r="J172" s="1" t="s">
        <v>365</v>
      </c>
      <c r="K172" s="1">
        <f t="shared" si="11"/>
        <v>16870.3125</v>
      </c>
      <c r="L172" s="1">
        <f t="shared" si="10"/>
        <v>5904.609375</v>
      </c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</row>
    <row r="173" spans="1:300" ht="15.75" hidden="1" x14ac:dyDescent="0.25">
      <c r="A173" s="1" t="s">
        <v>230</v>
      </c>
      <c r="B173" s="2">
        <v>0.15</v>
      </c>
      <c r="C173" s="1" t="s">
        <v>353</v>
      </c>
      <c r="D173" s="5">
        <v>43512</v>
      </c>
      <c r="E173" s="5" t="str">
        <f t="shared" si="9"/>
        <v>Q1</v>
      </c>
      <c r="F173" s="3">
        <v>1500</v>
      </c>
      <c r="G173" s="1" t="s">
        <v>2</v>
      </c>
      <c r="H173" s="1" t="s">
        <v>8</v>
      </c>
      <c r="I173" s="4">
        <f t="shared" si="8"/>
        <v>225</v>
      </c>
      <c r="J173" s="1" t="s">
        <v>365</v>
      </c>
      <c r="K173" s="1">
        <f t="shared" si="11"/>
        <v>9843.75</v>
      </c>
      <c r="L173" s="1">
        <f t="shared" si="10"/>
        <v>1476.5625</v>
      </c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</row>
    <row r="174" spans="1:300" ht="15.75" hidden="1" x14ac:dyDescent="0.25">
      <c r="A174" s="1" t="s">
        <v>231</v>
      </c>
      <c r="B174" s="2">
        <v>0.3</v>
      </c>
      <c r="C174" s="1" t="s">
        <v>351</v>
      </c>
      <c r="D174" s="5">
        <v>43821</v>
      </c>
      <c r="E174" s="5" t="str">
        <f t="shared" si="9"/>
        <v>Q4</v>
      </c>
      <c r="F174" s="3">
        <v>1936</v>
      </c>
      <c r="G174" s="1" t="s">
        <v>2</v>
      </c>
      <c r="H174" s="1" t="s">
        <v>8</v>
      </c>
      <c r="I174" s="4">
        <f t="shared" si="8"/>
        <v>580.79999999999995</v>
      </c>
      <c r="J174" s="1" t="s">
        <v>365</v>
      </c>
      <c r="K174" s="1">
        <f t="shared" si="11"/>
        <v>1815</v>
      </c>
      <c r="L174" s="1">
        <f t="shared" si="10"/>
        <v>544.5</v>
      </c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</row>
    <row r="175" spans="1:300" ht="15.75" hidden="1" x14ac:dyDescent="0.25">
      <c r="A175" s="1" t="s">
        <v>232</v>
      </c>
      <c r="B175" s="2">
        <v>0.4</v>
      </c>
      <c r="C175" s="1" t="s">
        <v>351</v>
      </c>
      <c r="D175" s="5">
        <v>43496</v>
      </c>
      <c r="E175" s="5" t="str">
        <f t="shared" si="9"/>
        <v>Q1</v>
      </c>
      <c r="F175" s="3">
        <v>309</v>
      </c>
      <c r="G175" s="1" t="s">
        <v>2</v>
      </c>
      <c r="H175" s="1" t="s">
        <v>8</v>
      </c>
      <c r="I175" s="4">
        <f t="shared" si="8"/>
        <v>123.60000000000001</v>
      </c>
      <c r="J175" s="1" t="s">
        <v>365</v>
      </c>
      <c r="K175" s="1">
        <f t="shared" si="11"/>
        <v>2027.8125</v>
      </c>
      <c r="L175" s="1">
        <f t="shared" si="10"/>
        <v>811.12500000000011</v>
      </c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</row>
    <row r="176" spans="1:300" ht="15.75" hidden="1" x14ac:dyDescent="0.25">
      <c r="A176" s="1" t="s">
        <v>233</v>
      </c>
      <c r="B176" s="2">
        <v>0.6</v>
      </c>
      <c r="C176" s="1" t="s">
        <v>357</v>
      </c>
      <c r="D176" s="5">
        <v>43517</v>
      </c>
      <c r="E176" s="5" t="str">
        <f t="shared" si="9"/>
        <v>Q1</v>
      </c>
      <c r="F176" s="3">
        <v>3013</v>
      </c>
      <c r="G176" s="1" t="s">
        <v>2</v>
      </c>
      <c r="H176" s="1" t="s">
        <v>8</v>
      </c>
      <c r="I176" s="4">
        <f t="shared" si="8"/>
        <v>1807.8</v>
      </c>
      <c r="J176" s="1" t="s">
        <v>365</v>
      </c>
      <c r="K176" s="1">
        <f t="shared" si="11"/>
        <v>19772.8125</v>
      </c>
      <c r="L176" s="1">
        <f t="shared" si="10"/>
        <v>11863.687499999998</v>
      </c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</row>
    <row r="177" spans="1:300" ht="15.75" hidden="1" x14ac:dyDescent="0.25">
      <c r="A177" s="1" t="s">
        <v>234</v>
      </c>
      <c r="B177" s="2">
        <v>1</v>
      </c>
      <c r="C177" s="1" t="s">
        <v>359</v>
      </c>
      <c r="D177" s="5">
        <v>43524</v>
      </c>
      <c r="E177" s="5" t="str">
        <f t="shared" si="9"/>
        <v>Q1</v>
      </c>
      <c r="F177" s="3">
        <v>3404</v>
      </c>
      <c r="G177" s="1" t="s">
        <v>2</v>
      </c>
      <c r="H177" s="1" t="s">
        <v>8</v>
      </c>
      <c r="I177" s="4">
        <f t="shared" si="8"/>
        <v>3404</v>
      </c>
      <c r="J177" s="1" t="s">
        <v>365</v>
      </c>
      <c r="K177" s="1">
        <f t="shared" si="11"/>
        <v>22338.75</v>
      </c>
      <c r="L177" s="1">
        <f t="shared" si="10"/>
        <v>22338.75</v>
      </c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</row>
    <row r="178" spans="1:300" ht="15.75" hidden="1" x14ac:dyDescent="0.25">
      <c r="A178" s="1" t="s">
        <v>235</v>
      </c>
      <c r="B178" s="2">
        <v>0.95</v>
      </c>
      <c r="C178" s="1" t="s">
        <v>359</v>
      </c>
      <c r="D178" s="5">
        <v>43536</v>
      </c>
      <c r="E178" s="5" t="str">
        <f t="shared" si="9"/>
        <v>Q1</v>
      </c>
      <c r="F178" s="3">
        <v>312</v>
      </c>
      <c r="G178" s="1" t="s">
        <v>2</v>
      </c>
      <c r="H178" s="1" t="s">
        <v>8</v>
      </c>
      <c r="I178" s="4">
        <f t="shared" si="8"/>
        <v>296.39999999999998</v>
      </c>
      <c r="J178" s="1" t="s">
        <v>364</v>
      </c>
      <c r="K178" s="1">
        <f t="shared" si="11"/>
        <v>2047.5</v>
      </c>
      <c r="L178" s="1">
        <f t="shared" si="10"/>
        <v>1945.125</v>
      </c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</row>
    <row r="179" spans="1:300" ht="15.75" hidden="1" x14ac:dyDescent="0.25">
      <c r="A179" s="1" t="s">
        <v>236</v>
      </c>
      <c r="B179" s="2">
        <v>0.75</v>
      </c>
      <c r="C179" s="1" t="s">
        <v>357</v>
      </c>
      <c r="D179" s="5">
        <v>43572</v>
      </c>
      <c r="E179" s="5" t="str">
        <f t="shared" si="9"/>
        <v>Q2</v>
      </c>
      <c r="F179" s="3">
        <v>888</v>
      </c>
      <c r="G179" s="1" t="s">
        <v>2</v>
      </c>
      <c r="H179" s="1" t="s">
        <v>8</v>
      </c>
      <c r="I179" s="4">
        <f t="shared" si="8"/>
        <v>666</v>
      </c>
      <c r="J179" s="1" t="s">
        <v>365</v>
      </c>
      <c r="K179" s="1">
        <f t="shared" si="11"/>
        <v>4162.5</v>
      </c>
      <c r="L179" s="1">
        <f t="shared" si="10"/>
        <v>3121.875</v>
      </c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</row>
    <row r="180" spans="1:300" ht="15.75" hidden="1" x14ac:dyDescent="0.25">
      <c r="A180" s="1" t="s">
        <v>237</v>
      </c>
      <c r="B180" s="2">
        <v>0.5</v>
      </c>
      <c r="C180" s="1" t="s">
        <v>357</v>
      </c>
      <c r="D180" s="5">
        <v>43605</v>
      </c>
      <c r="E180" s="5" t="str">
        <f t="shared" si="9"/>
        <v>Q2</v>
      </c>
      <c r="F180" s="3">
        <v>1488</v>
      </c>
      <c r="G180" s="1" t="s">
        <v>2</v>
      </c>
      <c r="H180" s="1" t="s">
        <v>8</v>
      </c>
      <c r="I180" s="4">
        <f t="shared" si="8"/>
        <v>744</v>
      </c>
      <c r="J180" s="1" t="s">
        <v>365</v>
      </c>
      <c r="K180" s="1">
        <f t="shared" si="11"/>
        <v>6975</v>
      </c>
      <c r="L180" s="1">
        <f t="shared" si="10"/>
        <v>3487.5</v>
      </c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</row>
    <row r="181" spans="1:300" ht="15.75" hidden="1" x14ac:dyDescent="0.25">
      <c r="A181" s="1" t="s">
        <v>238</v>
      </c>
      <c r="B181" s="2">
        <v>0.3</v>
      </c>
      <c r="C181" s="1" t="s">
        <v>351</v>
      </c>
      <c r="D181" s="5">
        <v>43567</v>
      </c>
      <c r="E181" s="5" t="str">
        <f t="shared" si="9"/>
        <v>Q2</v>
      </c>
      <c r="F181" s="3">
        <v>2310</v>
      </c>
      <c r="G181" s="1" t="s">
        <v>2</v>
      </c>
      <c r="H181" s="1" t="s">
        <v>8</v>
      </c>
      <c r="I181" s="4">
        <f t="shared" si="8"/>
        <v>693</v>
      </c>
      <c r="J181" s="1" t="s">
        <v>365</v>
      </c>
      <c r="K181" s="1">
        <f t="shared" si="11"/>
        <v>10828.125</v>
      </c>
      <c r="L181" s="1">
        <f t="shared" si="10"/>
        <v>3248.4375</v>
      </c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</row>
    <row r="182" spans="1:300" ht="15.75" hidden="1" x14ac:dyDescent="0.25">
      <c r="A182" s="1" t="s">
        <v>239</v>
      </c>
      <c r="B182" s="2">
        <v>0.3</v>
      </c>
      <c r="C182" s="1" t="s">
        <v>351</v>
      </c>
      <c r="D182" s="5">
        <v>43668</v>
      </c>
      <c r="E182" s="5" t="str">
        <f t="shared" si="9"/>
        <v>Q3</v>
      </c>
      <c r="F182" s="3">
        <v>1396</v>
      </c>
      <c r="G182" s="1" t="s">
        <v>2</v>
      </c>
      <c r="H182" s="1" t="s">
        <v>8</v>
      </c>
      <c r="I182" s="4">
        <f t="shared" si="8"/>
        <v>418.8</v>
      </c>
      <c r="J182" s="1" t="s">
        <v>365</v>
      </c>
      <c r="K182" s="1">
        <f t="shared" si="11"/>
        <v>3926.25</v>
      </c>
      <c r="L182" s="1">
        <f t="shared" si="10"/>
        <v>1177.875</v>
      </c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</row>
    <row r="183" spans="1:300" ht="15.75" hidden="1" x14ac:dyDescent="0.25">
      <c r="A183" s="1" t="s">
        <v>240</v>
      </c>
      <c r="B183" s="2">
        <v>0.25</v>
      </c>
      <c r="C183" s="1" t="s">
        <v>352</v>
      </c>
      <c r="D183" s="5">
        <v>43767</v>
      </c>
      <c r="E183" s="5" t="str">
        <f t="shared" si="9"/>
        <v>Q4</v>
      </c>
      <c r="F183" s="3">
        <v>1200</v>
      </c>
      <c r="G183" s="1" t="s">
        <v>2</v>
      </c>
      <c r="H183" s="1" t="s">
        <v>8</v>
      </c>
      <c r="I183" s="4">
        <f t="shared" si="8"/>
        <v>300</v>
      </c>
      <c r="J183" s="1" t="s">
        <v>364</v>
      </c>
      <c r="K183" s="1">
        <f t="shared" si="11"/>
        <v>1125</v>
      </c>
      <c r="L183" s="1">
        <f t="shared" si="10"/>
        <v>281.25</v>
      </c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</row>
    <row r="184" spans="1:300" ht="15.75" hidden="1" x14ac:dyDescent="0.25">
      <c r="A184" s="1" t="s">
        <v>241</v>
      </c>
      <c r="B184" s="2">
        <v>0.2</v>
      </c>
      <c r="C184" s="1" t="s">
        <v>352</v>
      </c>
      <c r="D184" s="5">
        <v>43734</v>
      </c>
      <c r="E184" s="5" t="str">
        <f t="shared" si="9"/>
        <v>Q3</v>
      </c>
      <c r="F184" s="3">
        <v>1296</v>
      </c>
      <c r="G184" s="1" t="s">
        <v>2</v>
      </c>
      <c r="H184" s="1" t="s">
        <v>8</v>
      </c>
      <c r="I184" s="4">
        <f t="shared" si="8"/>
        <v>259.2</v>
      </c>
      <c r="J184" s="1" t="s">
        <v>365</v>
      </c>
      <c r="K184" s="1">
        <f t="shared" si="11"/>
        <v>3645</v>
      </c>
      <c r="L184" s="1">
        <f t="shared" si="10"/>
        <v>728.99999999999989</v>
      </c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</row>
    <row r="185" spans="1:300" ht="15.75" hidden="1" x14ac:dyDescent="0.25">
      <c r="A185" s="1" t="s">
        <v>242</v>
      </c>
      <c r="B185" s="2">
        <v>0.2</v>
      </c>
      <c r="C185" s="1" t="s">
        <v>352</v>
      </c>
      <c r="D185" s="5">
        <v>43588</v>
      </c>
      <c r="E185" s="5" t="str">
        <f t="shared" si="9"/>
        <v>Q2</v>
      </c>
      <c r="F185" s="3">
        <v>1610</v>
      </c>
      <c r="G185" s="1" t="s">
        <v>2</v>
      </c>
      <c r="H185" s="1" t="s">
        <v>8</v>
      </c>
      <c r="I185" s="4">
        <f t="shared" si="8"/>
        <v>322</v>
      </c>
      <c r="J185" s="1" t="s">
        <v>365</v>
      </c>
      <c r="K185" s="1">
        <f t="shared" si="11"/>
        <v>7546.875</v>
      </c>
      <c r="L185" s="1">
        <f t="shared" si="10"/>
        <v>1509.375</v>
      </c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</row>
    <row r="186" spans="1:300" ht="15.75" hidden="1" x14ac:dyDescent="0.25">
      <c r="A186" s="1" t="s">
        <v>243</v>
      </c>
      <c r="B186" s="2">
        <v>0.35</v>
      </c>
      <c r="C186" s="1" t="s">
        <v>351</v>
      </c>
      <c r="D186" s="5">
        <v>43814</v>
      </c>
      <c r="E186" s="5" t="str">
        <f t="shared" si="9"/>
        <v>Q4</v>
      </c>
      <c r="F186" s="3">
        <v>5840</v>
      </c>
      <c r="G186" s="1" t="s">
        <v>41</v>
      </c>
      <c r="H186" s="1" t="s">
        <v>8</v>
      </c>
      <c r="I186" s="4">
        <f t="shared" si="8"/>
        <v>2043.9999999999998</v>
      </c>
      <c r="J186" s="1" t="s">
        <v>365</v>
      </c>
      <c r="K186" s="1">
        <f t="shared" si="11"/>
        <v>5475</v>
      </c>
      <c r="L186" s="1">
        <f t="shared" si="10"/>
        <v>1916.2499999999998</v>
      </c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</row>
    <row r="187" spans="1:300" ht="15.75" hidden="1" x14ac:dyDescent="0.25">
      <c r="A187" s="1" t="s">
        <v>244</v>
      </c>
      <c r="B187" s="2">
        <v>0.2</v>
      </c>
      <c r="C187" s="1" t="s">
        <v>352</v>
      </c>
      <c r="D187" s="5">
        <v>43707</v>
      </c>
      <c r="E187" s="5" t="str">
        <f t="shared" si="9"/>
        <v>Q3</v>
      </c>
      <c r="F187" s="3">
        <v>1650</v>
      </c>
      <c r="G187" s="1" t="s">
        <v>2</v>
      </c>
      <c r="H187" s="1" t="s">
        <v>8</v>
      </c>
      <c r="I187" s="4">
        <f t="shared" si="8"/>
        <v>330</v>
      </c>
      <c r="J187" s="1" t="s">
        <v>364</v>
      </c>
      <c r="K187" s="1">
        <f t="shared" si="11"/>
        <v>4640.625</v>
      </c>
      <c r="L187" s="1">
        <f t="shared" si="10"/>
        <v>928.125</v>
      </c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</row>
    <row r="188" spans="1:300" ht="15.75" hidden="1" x14ac:dyDescent="0.25">
      <c r="A188" s="1" t="s">
        <v>245</v>
      </c>
      <c r="B188" s="2">
        <v>0.9</v>
      </c>
      <c r="C188" s="1" t="s">
        <v>359</v>
      </c>
      <c r="D188" s="5">
        <v>43579</v>
      </c>
      <c r="E188" s="5" t="str">
        <f t="shared" si="9"/>
        <v>Q2</v>
      </c>
      <c r="F188" s="3">
        <v>1060</v>
      </c>
      <c r="G188" s="1" t="s">
        <v>2</v>
      </c>
      <c r="H188" s="1" t="s">
        <v>8</v>
      </c>
      <c r="I188" s="4">
        <f t="shared" si="8"/>
        <v>954</v>
      </c>
      <c r="J188" s="1" t="s">
        <v>365</v>
      </c>
      <c r="K188" s="1">
        <f t="shared" si="11"/>
        <v>4968.75</v>
      </c>
      <c r="L188" s="1">
        <f t="shared" si="10"/>
        <v>4471.875</v>
      </c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</row>
    <row r="189" spans="1:300" ht="15.75" hidden="1" x14ac:dyDescent="0.25">
      <c r="A189" s="1" t="s">
        <v>246</v>
      </c>
      <c r="B189" s="2">
        <v>0.5</v>
      </c>
      <c r="C189" s="1" t="s">
        <v>357</v>
      </c>
      <c r="D189" s="5">
        <v>43693</v>
      </c>
      <c r="E189" s="5" t="str">
        <f t="shared" si="9"/>
        <v>Q3</v>
      </c>
      <c r="F189" s="3">
        <v>1782</v>
      </c>
      <c r="G189" s="1" t="s">
        <v>2</v>
      </c>
      <c r="H189" s="1" t="s">
        <v>8</v>
      </c>
      <c r="I189" s="4">
        <f t="shared" si="8"/>
        <v>891</v>
      </c>
      <c r="J189" s="1" t="s">
        <v>364</v>
      </c>
      <c r="K189" s="1">
        <f t="shared" si="11"/>
        <v>5011.875</v>
      </c>
      <c r="L189" s="1">
        <f t="shared" si="10"/>
        <v>2505.9375</v>
      </c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</row>
    <row r="190" spans="1:300" ht="15.75" hidden="1" x14ac:dyDescent="0.25">
      <c r="A190" s="1" t="s">
        <v>247</v>
      </c>
      <c r="B190" s="2">
        <v>0.5</v>
      </c>
      <c r="C190" s="1" t="s">
        <v>357</v>
      </c>
      <c r="D190" s="5">
        <v>43697</v>
      </c>
      <c r="E190" s="5" t="str">
        <f t="shared" si="9"/>
        <v>Q3</v>
      </c>
      <c r="F190" s="3">
        <v>5099</v>
      </c>
      <c r="G190" s="1" t="s">
        <v>42</v>
      </c>
      <c r="H190" s="1" t="s">
        <v>8</v>
      </c>
      <c r="I190" s="4">
        <f t="shared" si="8"/>
        <v>2549.5</v>
      </c>
      <c r="J190" s="1" t="s">
        <v>364</v>
      </c>
      <c r="K190" s="1">
        <f t="shared" si="11"/>
        <v>14340.9375</v>
      </c>
      <c r="L190" s="1">
        <f t="shared" si="10"/>
        <v>7170.46875</v>
      </c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</row>
    <row r="191" spans="1:300" ht="15.75" hidden="1" x14ac:dyDescent="0.25">
      <c r="A191" s="1" t="s">
        <v>248</v>
      </c>
      <c r="B191" s="2">
        <v>0.7</v>
      </c>
      <c r="C191" s="1" t="s">
        <v>357</v>
      </c>
      <c r="D191" s="5">
        <v>43646</v>
      </c>
      <c r="E191" s="5" t="str">
        <f t="shared" si="9"/>
        <v>Q2</v>
      </c>
      <c r="F191" s="3">
        <v>2107</v>
      </c>
      <c r="G191" s="1" t="s">
        <v>2</v>
      </c>
      <c r="H191" s="1" t="s">
        <v>8</v>
      </c>
      <c r="I191" s="4">
        <f t="shared" si="8"/>
        <v>1474.8999999999999</v>
      </c>
      <c r="J191" s="1" t="s">
        <v>365</v>
      </c>
      <c r="K191" s="1">
        <f t="shared" si="11"/>
        <v>9876.5625</v>
      </c>
      <c r="L191" s="1">
        <f t="shared" si="10"/>
        <v>6913.59375</v>
      </c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</row>
    <row r="192" spans="1:300" ht="15.75" hidden="1" x14ac:dyDescent="0.25">
      <c r="A192" s="1" t="s">
        <v>249</v>
      </c>
      <c r="B192" s="2">
        <v>0.2</v>
      </c>
      <c r="C192" s="1" t="s">
        <v>352</v>
      </c>
      <c r="D192" s="5">
        <v>43553</v>
      </c>
      <c r="E192" s="5" t="str">
        <f t="shared" si="9"/>
        <v>Q1</v>
      </c>
      <c r="F192" s="3">
        <v>3120</v>
      </c>
      <c r="G192" s="1" t="s">
        <v>2</v>
      </c>
      <c r="H192" s="1" t="s">
        <v>8</v>
      </c>
      <c r="I192" s="4">
        <f t="shared" si="8"/>
        <v>624</v>
      </c>
      <c r="J192" s="1" t="s">
        <v>364</v>
      </c>
      <c r="K192" s="1">
        <f t="shared" si="11"/>
        <v>20475</v>
      </c>
      <c r="L192" s="1">
        <f t="shared" si="10"/>
        <v>4095</v>
      </c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</row>
    <row r="193" spans="1:300" ht="15.75" hidden="1" x14ac:dyDescent="0.25">
      <c r="A193" s="1" t="s">
        <v>250</v>
      </c>
      <c r="B193" s="2">
        <v>0.7</v>
      </c>
      <c r="C193" s="1" t="s">
        <v>357</v>
      </c>
      <c r="D193" s="5">
        <v>43821</v>
      </c>
      <c r="E193" s="5" t="str">
        <f t="shared" si="9"/>
        <v>Q4</v>
      </c>
      <c r="F193" s="3">
        <v>4800</v>
      </c>
      <c r="G193" s="1" t="s">
        <v>2</v>
      </c>
      <c r="H193" s="1" t="s">
        <v>8</v>
      </c>
      <c r="I193" s="4">
        <f t="shared" si="8"/>
        <v>3360</v>
      </c>
      <c r="J193" s="1" t="s">
        <v>365</v>
      </c>
      <c r="K193" s="1">
        <f t="shared" si="11"/>
        <v>4500</v>
      </c>
      <c r="L193" s="1">
        <f t="shared" si="10"/>
        <v>3150</v>
      </c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</row>
    <row r="194" spans="1:300" ht="15.75" hidden="1" x14ac:dyDescent="0.25">
      <c r="A194" s="1" t="s">
        <v>251</v>
      </c>
      <c r="B194" s="2">
        <v>0.7</v>
      </c>
      <c r="C194" s="1" t="s">
        <v>357</v>
      </c>
      <c r="D194" s="5">
        <v>43598</v>
      </c>
      <c r="E194" s="5" t="str">
        <f t="shared" si="9"/>
        <v>Q2</v>
      </c>
      <c r="F194" s="3">
        <v>3680</v>
      </c>
      <c r="G194" s="1" t="s">
        <v>42</v>
      </c>
      <c r="H194" s="1" t="s">
        <v>8</v>
      </c>
      <c r="I194" s="4">
        <f t="shared" ref="I194:I257" si="12">F194*B194</f>
        <v>2576</v>
      </c>
      <c r="J194" s="1" t="s">
        <v>365</v>
      </c>
      <c r="K194" s="1">
        <f t="shared" si="11"/>
        <v>17250</v>
      </c>
      <c r="L194" s="1">
        <f t="shared" si="10"/>
        <v>12075</v>
      </c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</row>
    <row r="195" spans="1:300" ht="15.75" hidden="1" x14ac:dyDescent="0.25">
      <c r="A195" s="1" t="s">
        <v>252</v>
      </c>
      <c r="B195" s="2">
        <v>0.8</v>
      </c>
      <c r="C195" s="1" t="s">
        <v>358</v>
      </c>
      <c r="D195" s="5">
        <v>43625</v>
      </c>
      <c r="E195" s="5" t="str">
        <f t="shared" ref="E195:E258" si="13" xml:space="preserve"> "Q" &amp; CEILING(MONTH(D195) / 3, 1)</f>
        <v>Q2</v>
      </c>
      <c r="F195" s="3">
        <v>1480</v>
      </c>
      <c r="G195" s="1" t="s">
        <v>2</v>
      </c>
      <c r="H195" s="1" t="s">
        <v>8</v>
      </c>
      <c r="I195" s="4">
        <f t="shared" si="12"/>
        <v>1184</v>
      </c>
      <c r="J195" s="1" t="s">
        <v>365</v>
      </c>
      <c r="K195" s="1">
        <f t="shared" si="11"/>
        <v>6937.5</v>
      </c>
      <c r="L195" s="1">
        <f t="shared" ref="L195:L258" si="14">IF(E195="Q1", (I195*9 + I195*0.5*3)*0.625, IF(E195="Q2", (I195*6 + I195*0.5*3)*0.625, IF(E195="Q3", (I195*3 + I195*0.5*3)*0.625, IF(E195="Q4", (I195*0.5*3)*0.625, 0))))</f>
        <v>5550</v>
      </c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</row>
    <row r="196" spans="1:300" ht="15.75" hidden="1" x14ac:dyDescent="0.25">
      <c r="A196" s="1" t="s">
        <v>253</v>
      </c>
      <c r="B196" s="2">
        <v>0.5</v>
      </c>
      <c r="C196" s="1" t="s">
        <v>357</v>
      </c>
      <c r="D196" s="5">
        <v>43609</v>
      </c>
      <c r="E196" s="5" t="str">
        <f t="shared" si="13"/>
        <v>Q2</v>
      </c>
      <c r="F196" s="3">
        <v>3150</v>
      </c>
      <c r="G196" s="1" t="s">
        <v>41</v>
      </c>
      <c r="H196" s="1" t="s">
        <v>8</v>
      </c>
      <c r="I196" s="4">
        <f t="shared" si="12"/>
        <v>1575</v>
      </c>
      <c r="J196" s="1" t="s">
        <v>365</v>
      </c>
      <c r="K196" s="1">
        <f t="shared" ref="K196:K259" si="15">IF(E196="Q1", (F196*9 + F196*0.5*3)*0.625, IF(E196="Q2", (F196*6 + F196*0.5*3)*0.625, IF(E196="Q3", (F196*3 + F196*0.5*3)*0.625, IF(E196="Q4", (F196*0.5*3)*0.625, 0))))</f>
        <v>14765.625</v>
      </c>
      <c r="L196" s="1">
        <f t="shared" si="14"/>
        <v>7382.8125</v>
      </c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</row>
    <row r="197" spans="1:300" ht="15.75" hidden="1" x14ac:dyDescent="0.25">
      <c r="A197" s="1" t="s">
        <v>254</v>
      </c>
      <c r="B197" s="2">
        <v>0.7</v>
      </c>
      <c r="C197" s="1" t="s">
        <v>357</v>
      </c>
      <c r="D197" s="5">
        <v>43550</v>
      </c>
      <c r="E197" s="5" t="str">
        <f t="shared" si="13"/>
        <v>Q1</v>
      </c>
      <c r="F197" s="3">
        <v>360</v>
      </c>
      <c r="G197" s="1" t="s">
        <v>2</v>
      </c>
      <c r="H197" s="1" t="s">
        <v>8</v>
      </c>
      <c r="I197" s="4">
        <f t="shared" si="12"/>
        <v>251.99999999999997</v>
      </c>
      <c r="J197" s="1" t="s">
        <v>364</v>
      </c>
      <c r="K197" s="1">
        <f t="shared" si="15"/>
        <v>2362.5</v>
      </c>
      <c r="L197" s="1">
        <f t="shared" si="14"/>
        <v>1653.7499999999998</v>
      </c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</row>
    <row r="198" spans="1:300" ht="15.75" hidden="1" x14ac:dyDescent="0.25">
      <c r="A198" s="1" t="s">
        <v>255</v>
      </c>
      <c r="B198" s="2">
        <v>1</v>
      </c>
      <c r="C198" s="1" t="s">
        <v>359</v>
      </c>
      <c r="D198" s="5">
        <v>43486</v>
      </c>
      <c r="E198" s="5" t="str">
        <f t="shared" si="13"/>
        <v>Q1</v>
      </c>
      <c r="F198" s="3">
        <v>1600</v>
      </c>
      <c r="G198" s="1" t="s">
        <v>40</v>
      </c>
      <c r="H198" s="1" t="s">
        <v>8</v>
      </c>
      <c r="I198" s="4">
        <f t="shared" si="12"/>
        <v>1600</v>
      </c>
      <c r="J198" s="1" t="s">
        <v>365</v>
      </c>
      <c r="K198" s="1">
        <f t="shared" si="15"/>
        <v>10500</v>
      </c>
      <c r="L198" s="1">
        <f t="shared" si="14"/>
        <v>10500</v>
      </c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</row>
    <row r="199" spans="1:300" ht="15.75" hidden="1" x14ac:dyDescent="0.25">
      <c r="A199" s="1" t="s">
        <v>256</v>
      </c>
      <c r="B199" s="2">
        <v>0.7</v>
      </c>
      <c r="C199" s="1" t="s">
        <v>357</v>
      </c>
      <c r="D199" s="5">
        <v>43606</v>
      </c>
      <c r="E199" s="5" t="str">
        <f t="shared" si="13"/>
        <v>Q2</v>
      </c>
      <c r="F199" s="3">
        <v>839</v>
      </c>
      <c r="G199" s="1" t="s">
        <v>2</v>
      </c>
      <c r="H199" s="1" t="s">
        <v>8</v>
      </c>
      <c r="I199" s="4">
        <f t="shared" si="12"/>
        <v>587.29999999999995</v>
      </c>
      <c r="J199" s="1" t="s">
        <v>365</v>
      </c>
      <c r="K199" s="1">
        <f t="shared" si="15"/>
        <v>3932.8125</v>
      </c>
      <c r="L199" s="1">
        <f t="shared" si="14"/>
        <v>2752.96875</v>
      </c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</row>
    <row r="200" spans="1:300" ht="15.75" hidden="1" x14ac:dyDescent="0.25">
      <c r="A200" s="1" t="s">
        <v>257</v>
      </c>
      <c r="B200" s="2">
        <v>0.7</v>
      </c>
      <c r="C200" s="1" t="s">
        <v>357</v>
      </c>
      <c r="D200" s="5">
        <v>43548</v>
      </c>
      <c r="E200" s="5" t="str">
        <f t="shared" si="13"/>
        <v>Q1</v>
      </c>
      <c r="F200" s="3">
        <v>453</v>
      </c>
      <c r="G200" s="1" t="s">
        <v>2</v>
      </c>
      <c r="H200" s="1" t="s">
        <v>8</v>
      </c>
      <c r="I200" s="4">
        <f t="shared" si="12"/>
        <v>317.09999999999997</v>
      </c>
      <c r="J200" s="1" t="s">
        <v>364</v>
      </c>
      <c r="K200" s="1">
        <f t="shared" si="15"/>
        <v>2972.8125</v>
      </c>
      <c r="L200" s="1">
        <f t="shared" si="14"/>
        <v>2080.96875</v>
      </c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</row>
    <row r="201" spans="1:300" ht="15.75" hidden="1" x14ac:dyDescent="0.25">
      <c r="A201" s="1" t="s">
        <v>258</v>
      </c>
      <c r="B201" s="2">
        <v>0.9</v>
      </c>
      <c r="C201" s="1" t="s">
        <v>359</v>
      </c>
      <c r="D201" s="5">
        <v>43601</v>
      </c>
      <c r="E201" s="5" t="str">
        <f t="shared" si="13"/>
        <v>Q2</v>
      </c>
      <c r="F201" s="3">
        <v>2256</v>
      </c>
      <c r="G201" s="1" t="s">
        <v>2</v>
      </c>
      <c r="H201" s="1" t="s">
        <v>8</v>
      </c>
      <c r="I201" s="4">
        <f t="shared" si="12"/>
        <v>2030.4</v>
      </c>
      <c r="J201" s="1" t="s">
        <v>365</v>
      </c>
      <c r="K201" s="1">
        <f t="shared" si="15"/>
        <v>10575</v>
      </c>
      <c r="L201" s="1">
        <f t="shared" si="14"/>
        <v>9517.5000000000018</v>
      </c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</row>
    <row r="202" spans="1:300" ht="15.75" hidden="1" x14ac:dyDescent="0.25">
      <c r="A202" s="1" t="s">
        <v>259</v>
      </c>
      <c r="B202" s="2">
        <v>0.9</v>
      </c>
      <c r="C202" s="1" t="s">
        <v>359</v>
      </c>
      <c r="D202" s="5">
        <v>43499</v>
      </c>
      <c r="E202" s="5" t="str">
        <f t="shared" si="13"/>
        <v>Q1</v>
      </c>
      <c r="F202" s="3">
        <v>1080</v>
      </c>
      <c r="G202" s="1" t="s">
        <v>2</v>
      </c>
      <c r="H202" s="1" t="s">
        <v>8</v>
      </c>
      <c r="I202" s="4">
        <f t="shared" si="12"/>
        <v>972</v>
      </c>
      <c r="J202" s="1" t="s">
        <v>365</v>
      </c>
      <c r="K202" s="1">
        <f t="shared" si="15"/>
        <v>7087.5</v>
      </c>
      <c r="L202" s="1">
        <f t="shared" si="14"/>
        <v>6378.75</v>
      </c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</row>
    <row r="203" spans="1:300" ht="15.75" hidden="1" x14ac:dyDescent="0.25">
      <c r="A203" s="1" t="s">
        <v>260</v>
      </c>
      <c r="B203" s="2">
        <v>0.9</v>
      </c>
      <c r="C203" s="1" t="s">
        <v>359</v>
      </c>
      <c r="D203" s="5">
        <v>43635</v>
      </c>
      <c r="E203" s="5" t="str">
        <f t="shared" si="13"/>
        <v>Q2</v>
      </c>
      <c r="F203" s="3">
        <v>1040</v>
      </c>
      <c r="G203" s="1" t="s">
        <v>2</v>
      </c>
      <c r="H203" s="1" t="s">
        <v>8</v>
      </c>
      <c r="I203" s="4">
        <f t="shared" si="12"/>
        <v>936</v>
      </c>
      <c r="J203" s="1" t="s">
        <v>365</v>
      </c>
      <c r="K203" s="1">
        <f t="shared" si="15"/>
        <v>4875</v>
      </c>
      <c r="L203" s="1">
        <f t="shared" si="14"/>
        <v>4387.5</v>
      </c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</row>
    <row r="204" spans="1:300" ht="15.75" hidden="1" x14ac:dyDescent="0.25">
      <c r="A204" s="1" t="s">
        <v>261</v>
      </c>
      <c r="B204" s="2">
        <v>1</v>
      </c>
      <c r="C204" s="1" t="s">
        <v>359</v>
      </c>
      <c r="D204" s="5">
        <v>43525</v>
      </c>
      <c r="E204" s="5" t="str">
        <f t="shared" si="13"/>
        <v>Q1</v>
      </c>
      <c r="F204" s="3">
        <v>325</v>
      </c>
      <c r="G204" s="1" t="s">
        <v>2</v>
      </c>
      <c r="H204" s="1" t="s">
        <v>8</v>
      </c>
      <c r="I204" s="4">
        <f t="shared" si="12"/>
        <v>325</v>
      </c>
      <c r="J204" s="1" t="s">
        <v>364</v>
      </c>
      <c r="K204" s="1">
        <f t="shared" si="15"/>
        <v>2132.8125</v>
      </c>
      <c r="L204" s="1">
        <f t="shared" si="14"/>
        <v>2132.8125</v>
      </c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</row>
    <row r="205" spans="1:300" ht="15.75" hidden="1" x14ac:dyDescent="0.25">
      <c r="A205" s="1" t="s">
        <v>262</v>
      </c>
      <c r="B205" s="2">
        <v>0.95</v>
      </c>
      <c r="C205" s="1" t="s">
        <v>359</v>
      </c>
      <c r="D205" s="5">
        <v>43527</v>
      </c>
      <c r="E205" s="5" t="str">
        <f t="shared" si="13"/>
        <v>Q1</v>
      </c>
      <c r="F205" s="3">
        <v>2700</v>
      </c>
      <c r="G205" s="1" t="s">
        <v>41</v>
      </c>
      <c r="H205" s="1" t="s">
        <v>8</v>
      </c>
      <c r="I205" s="4">
        <f t="shared" si="12"/>
        <v>2565</v>
      </c>
      <c r="J205" s="1" t="s">
        <v>364</v>
      </c>
      <c r="K205" s="1">
        <f t="shared" si="15"/>
        <v>17718.75</v>
      </c>
      <c r="L205" s="1">
        <f t="shared" si="14"/>
        <v>16832.8125</v>
      </c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</row>
    <row r="206" spans="1:300" ht="15.75" hidden="1" x14ac:dyDescent="0.25">
      <c r="A206" s="1" t="s">
        <v>263</v>
      </c>
      <c r="B206" s="2">
        <v>0.8</v>
      </c>
      <c r="C206" s="1" t="s">
        <v>358</v>
      </c>
      <c r="D206" s="5">
        <v>43731</v>
      </c>
      <c r="E206" s="5" t="str">
        <f t="shared" si="13"/>
        <v>Q3</v>
      </c>
      <c r="F206" s="3">
        <v>3525</v>
      </c>
      <c r="G206" s="1" t="s">
        <v>41</v>
      </c>
      <c r="H206" s="1" t="s">
        <v>8</v>
      </c>
      <c r="I206" s="4">
        <f t="shared" si="12"/>
        <v>2820</v>
      </c>
      <c r="J206" s="1" t="s">
        <v>365</v>
      </c>
      <c r="K206" s="1">
        <f t="shared" si="15"/>
        <v>9914.0625</v>
      </c>
      <c r="L206" s="1">
        <f t="shared" si="14"/>
        <v>7931.25</v>
      </c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</row>
    <row r="207" spans="1:300" ht="15.75" hidden="1" x14ac:dyDescent="0.25">
      <c r="A207" s="1" t="s">
        <v>264</v>
      </c>
      <c r="B207" s="2">
        <v>0.95</v>
      </c>
      <c r="C207" s="1" t="s">
        <v>359</v>
      </c>
      <c r="D207" s="5">
        <v>43585</v>
      </c>
      <c r="E207" s="5" t="str">
        <f t="shared" si="13"/>
        <v>Q2</v>
      </c>
      <c r="F207" s="3">
        <v>831</v>
      </c>
      <c r="G207" s="1" t="s">
        <v>2</v>
      </c>
      <c r="H207" s="1" t="s">
        <v>8</v>
      </c>
      <c r="I207" s="4">
        <f t="shared" si="12"/>
        <v>789.44999999999993</v>
      </c>
      <c r="J207" s="1" t="s">
        <v>365</v>
      </c>
      <c r="K207" s="1">
        <f t="shared" si="15"/>
        <v>3895.3125</v>
      </c>
      <c r="L207" s="1">
        <f t="shared" si="14"/>
        <v>3700.546875</v>
      </c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</row>
    <row r="208" spans="1:300" ht="15.75" hidden="1" x14ac:dyDescent="0.25">
      <c r="A208" s="1" t="s">
        <v>265</v>
      </c>
      <c r="B208" s="2">
        <v>0.95</v>
      </c>
      <c r="C208" s="1" t="s">
        <v>359</v>
      </c>
      <c r="D208" s="5">
        <v>43601</v>
      </c>
      <c r="E208" s="5" t="str">
        <f t="shared" si="13"/>
        <v>Q2</v>
      </c>
      <c r="F208" s="3">
        <v>3293</v>
      </c>
      <c r="G208" s="1" t="s">
        <v>42</v>
      </c>
      <c r="H208" s="1" t="s">
        <v>8</v>
      </c>
      <c r="I208" s="4">
        <f t="shared" si="12"/>
        <v>3128.35</v>
      </c>
      <c r="J208" s="1" t="s">
        <v>365</v>
      </c>
      <c r="K208" s="1">
        <f t="shared" si="15"/>
        <v>15435.9375</v>
      </c>
      <c r="L208" s="1">
        <f t="shared" si="14"/>
        <v>14664.140625</v>
      </c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</row>
    <row r="209" spans="1:300" ht="15.75" hidden="1" x14ac:dyDescent="0.25">
      <c r="A209" s="1" t="s">
        <v>266</v>
      </c>
      <c r="B209" s="2">
        <v>0.75</v>
      </c>
      <c r="C209" s="1" t="s">
        <v>357</v>
      </c>
      <c r="D209" s="5">
        <v>43642</v>
      </c>
      <c r="E209" s="5" t="str">
        <f t="shared" si="13"/>
        <v>Q2</v>
      </c>
      <c r="F209" s="3">
        <v>5681</v>
      </c>
      <c r="G209" s="1" t="s">
        <v>2</v>
      </c>
      <c r="H209" s="1" t="s">
        <v>8</v>
      </c>
      <c r="I209" s="4">
        <f t="shared" si="12"/>
        <v>4260.75</v>
      </c>
      <c r="J209" s="1" t="s">
        <v>365</v>
      </c>
      <c r="K209" s="1">
        <f t="shared" si="15"/>
        <v>26629.6875</v>
      </c>
      <c r="L209" s="1">
        <f t="shared" si="14"/>
        <v>19972.265625</v>
      </c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</row>
    <row r="210" spans="1:300" ht="15.75" hidden="1" x14ac:dyDescent="0.25">
      <c r="A210" s="1" t="s">
        <v>267</v>
      </c>
      <c r="B210" s="2">
        <v>1</v>
      </c>
      <c r="C210" s="1" t="s">
        <v>359</v>
      </c>
      <c r="D210" s="5">
        <v>43548</v>
      </c>
      <c r="E210" s="5" t="str">
        <f t="shared" si="13"/>
        <v>Q1</v>
      </c>
      <c r="F210" s="3">
        <v>2059</v>
      </c>
      <c r="G210" s="1" t="s">
        <v>43</v>
      </c>
      <c r="H210" s="1" t="s">
        <v>8</v>
      </c>
      <c r="I210" s="4">
        <f t="shared" si="12"/>
        <v>2059</v>
      </c>
      <c r="J210" s="1" t="s">
        <v>364</v>
      </c>
      <c r="K210" s="1">
        <f t="shared" si="15"/>
        <v>13512.1875</v>
      </c>
      <c r="L210" s="1">
        <f t="shared" si="14"/>
        <v>13512.1875</v>
      </c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</row>
    <row r="211" spans="1:300" ht="15.75" hidden="1" x14ac:dyDescent="0.25">
      <c r="A211" s="1" t="s">
        <v>268</v>
      </c>
      <c r="B211" s="2">
        <v>0.6</v>
      </c>
      <c r="C211" s="1" t="s">
        <v>357</v>
      </c>
      <c r="D211" s="5">
        <v>43470</v>
      </c>
      <c r="E211" s="5" t="str">
        <f t="shared" si="13"/>
        <v>Q1</v>
      </c>
      <c r="F211" s="3">
        <v>1170</v>
      </c>
      <c r="G211" s="1" t="s">
        <v>44</v>
      </c>
      <c r="H211" s="1" t="s">
        <v>8</v>
      </c>
      <c r="I211" s="4">
        <f t="shared" si="12"/>
        <v>702</v>
      </c>
      <c r="J211" s="1" t="s">
        <v>365</v>
      </c>
      <c r="K211" s="1">
        <f t="shared" si="15"/>
        <v>7678.125</v>
      </c>
      <c r="L211" s="1">
        <f t="shared" si="14"/>
        <v>4606.875</v>
      </c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</row>
    <row r="212" spans="1:300" ht="15.75" hidden="1" x14ac:dyDescent="0.25">
      <c r="A212" s="1" t="s">
        <v>269</v>
      </c>
      <c r="B212" s="2">
        <v>0.6</v>
      </c>
      <c r="C212" s="1" t="s">
        <v>357</v>
      </c>
      <c r="D212" s="5">
        <v>43612</v>
      </c>
      <c r="E212" s="5" t="str">
        <f t="shared" si="13"/>
        <v>Q2</v>
      </c>
      <c r="F212" s="3">
        <v>1056</v>
      </c>
      <c r="G212" s="1" t="s">
        <v>2</v>
      </c>
      <c r="H212" s="1" t="s">
        <v>8</v>
      </c>
      <c r="I212" s="4">
        <f t="shared" si="12"/>
        <v>633.6</v>
      </c>
      <c r="J212" s="1" t="s">
        <v>365</v>
      </c>
      <c r="K212" s="1">
        <f t="shared" si="15"/>
        <v>4950</v>
      </c>
      <c r="L212" s="1">
        <f t="shared" si="14"/>
        <v>2970</v>
      </c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</row>
    <row r="213" spans="1:300" hidden="1" x14ac:dyDescent="0.2">
      <c r="A213" s="1" t="s">
        <v>270</v>
      </c>
      <c r="B213" s="2">
        <v>1</v>
      </c>
      <c r="C213" s="1" t="s">
        <v>359</v>
      </c>
      <c r="D213" s="5">
        <v>43553</v>
      </c>
      <c r="E213" s="5" t="str">
        <f t="shared" si="13"/>
        <v>Q1</v>
      </c>
      <c r="F213" s="3">
        <v>228</v>
      </c>
      <c r="G213" s="1" t="s">
        <v>2</v>
      </c>
      <c r="H213" s="1" t="s">
        <v>8</v>
      </c>
      <c r="I213" s="4">
        <f t="shared" si="12"/>
        <v>228</v>
      </c>
      <c r="J213" s="1" t="s">
        <v>364</v>
      </c>
      <c r="K213" s="1">
        <f t="shared" si="15"/>
        <v>1496.25</v>
      </c>
      <c r="L213" s="1">
        <f t="shared" si="14"/>
        <v>1496.25</v>
      </c>
    </row>
    <row r="214" spans="1:300" hidden="1" x14ac:dyDescent="0.2">
      <c r="A214" s="1" t="s">
        <v>271</v>
      </c>
      <c r="B214" s="2">
        <v>0.75</v>
      </c>
      <c r="C214" s="1" t="s">
        <v>357</v>
      </c>
      <c r="D214" s="5">
        <v>43692</v>
      </c>
      <c r="E214" s="5" t="str">
        <f t="shared" si="13"/>
        <v>Q3</v>
      </c>
      <c r="F214" s="3">
        <v>2022</v>
      </c>
      <c r="G214" s="1" t="s">
        <v>2</v>
      </c>
      <c r="H214" s="1" t="s">
        <v>8</v>
      </c>
      <c r="I214" s="4">
        <f t="shared" si="12"/>
        <v>1516.5</v>
      </c>
      <c r="J214" s="1" t="s">
        <v>364</v>
      </c>
      <c r="K214" s="1">
        <f t="shared" si="15"/>
        <v>5686.875</v>
      </c>
      <c r="L214" s="1">
        <f t="shared" si="14"/>
        <v>4265.15625</v>
      </c>
    </row>
    <row r="215" spans="1:300" hidden="1" x14ac:dyDescent="0.2">
      <c r="A215" s="1" t="s">
        <v>272</v>
      </c>
      <c r="B215" s="2">
        <v>1</v>
      </c>
      <c r="C215" s="1" t="s">
        <v>359</v>
      </c>
      <c r="D215" s="5">
        <v>43543</v>
      </c>
      <c r="E215" s="5" t="str">
        <f t="shared" si="13"/>
        <v>Q1</v>
      </c>
      <c r="F215" s="3">
        <v>153</v>
      </c>
      <c r="G215" s="1" t="s">
        <v>2</v>
      </c>
      <c r="H215" s="1" t="s">
        <v>8</v>
      </c>
      <c r="I215" s="4">
        <f t="shared" si="12"/>
        <v>153</v>
      </c>
      <c r="J215" s="1" t="s">
        <v>364</v>
      </c>
      <c r="K215" s="1">
        <f t="shared" si="15"/>
        <v>1004.0625</v>
      </c>
      <c r="L215" s="1">
        <f t="shared" si="14"/>
        <v>1004.0625</v>
      </c>
    </row>
    <row r="216" spans="1:300" hidden="1" x14ac:dyDescent="0.2">
      <c r="A216" s="1" t="s">
        <v>273</v>
      </c>
      <c r="B216" s="2">
        <v>0.4</v>
      </c>
      <c r="C216" s="1" t="s">
        <v>351</v>
      </c>
      <c r="D216" s="5">
        <v>43791</v>
      </c>
      <c r="E216" s="5" t="str">
        <f t="shared" si="13"/>
        <v>Q4</v>
      </c>
      <c r="F216" s="3">
        <v>2318</v>
      </c>
      <c r="G216" s="1" t="s">
        <v>2</v>
      </c>
      <c r="H216" s="1" t="s">
        <v>8</v>
      </c>
      <c r="I216" s="4">
        <f t="shared" si="12"/>
        <v>927.2</v>
      </c>
      <c r="J216" s="1" t="s">
        <v>365</v>
      </c>
      <c r="K216" s="1">
        <f t="shared" si="15"/>
        <v>2173.125</v>
      </c>
      <c r="L216" s="1">
        <f t="shared" si="14"/>
        <v>869.25000000000011</v>
      </c>
    </row>
    <row r="217" spans="1:300" hidden="1" x14ac:dyDescent="0.2">
      <c r="A217" s="1" t="s">
        <v>274</v>
      </c>
      <c r="B217" s="2">
        <v>1</v>
      </c>
      <c r="C217" s="1" t="s">
        <v>359</v>
      </c>
      <c r="D217" s="5">
        <v>43514</v>
      </c>
      <c r="E217" s="5" t="str">
        <f t="shared" si="13"/>
        <v>Q1</v>
      </c>
      <c r="F217" s="3">
        <v>10000</v>
      </c>
      <c r="G217" s="1" t="s">
        <v>10</v>
      </c>
      <c r="H217" s="1" t="s">
        <v>8</v>
      </c>
      <c r="I217" s="4">
        <f t="shared" si="12"/>
        <v>10000</v>
      </c>
      <c r="J217" s="1" t="s">
        <v>365</v>
      </c>
      <c r="K217" s="1">
        <f t="shared" si="15"/>
        <v>65625</v>
      </c>
      <c r="L217" s="1">
        <f t="shared" si="14"/>
        <v>65625</v>
      </c>
    </row>
    <row r="218" spans="1:300" hidden="1" x14ac:dyDescent="0.2">
      <c r="A218" s="1" t="s">
        <v>275</v>
      </c>
      <c r="B218" s="2">
        <v>1</v>
      </c>
      <c r="C218" s="1" t="s">
        <v>359</v>
      </c>
      <c r="D218" s="5">
        <v>43539</v>
      </c>
      <c r="E218" s="5" t="str">
        <f t="shared" si="13"/>
        <v>Q1</v>
      </c>
      <c r="F218" s="3">
        <v>4500</v>
      </c>
      <c r="G218" s="1" t="s">
        <v>10</v>
      </c>
      <c r="H218" s="1" t="s">
        <v>8</v>
      </c>
      <c r="I218" s="4">
        <f t="shared" si="12"/>
        <v>4500</v>
      </c>
      <c r="J218" s="1" t="s">
        <v>364</v>
      </c>
      <c r="K218" s="1">
        <f t="shared" si="15"/>
        <v>29531.25</v>
      </c>
      <c r="L218" s="1">
        <f t="shared" si="14"/>
        <v>29531.25</v>
      </c>
    </row>
    <row r="219" spans="1:300" x14ac:dyDescent="0.2">
      <c r="A219" s="1" t="s">
        <v>276</v>
      </c>
      <c r="B219" s="2">
        <v>1</v>
      </c>
      <c r="C219" s="1" t="s">
        <v>359</v>
      </c>
      <c r="D219" s="5">
        <v>43531</v>
      </c>
      <c r="E219" s="5" t="str">
        <f t="shared" si="13"/>
        <v>Q1</v>
      </c>
      <c r="F219" s="3">
        <v>1000</v>
      </c>
      <c r="G219" s="1" t="s">
        <v>4</v>
      </c>
      <c r="H219" s="1" t="s">
        <v>8</v>
      </c>
      <c r="I219" s="4">
        <f t="shared" si="12"/>
        <v>1000</v>
      </c>
      <c r="J219" s="1" t="s">
        <v>364</v>
      </c>
      <c r="K219" s="1">
        <f t="shared" si="15"/>
        <v>6562.5</v>
      </c>
      <c r="L219" s="1">
        <f t="shared" si="14"/>
        <v>6562.5</v>
      </c>
    </row>
    <row r="220" spans="1:300" x14ac:dyDescent="0.2">
      <c r="A220" s="1" t="s">
        <v>277</v>
      </c>
      <c r="B220" s="2">
        <v>1</v>
      </c>
      <c r="C220" s="1" t="s">
        <v>359</v>
      </c>
      <c r="D220" s="5">
        <v>43490</v>
      </c>
      <c r="E220" s="5" t="str">
        <f t="shared" si="13"/>
        <v>Q1</v>
      </c>
      <c r="F220" s="3">
        <v>1200</v>
      </c>
      <c r="G220" s="1" t="s">
        <v>4</v>
      </c>
      <c r="H220" s="1" t="s">
        <v>8</v>
      </c>
      <c r="I220" s="4">
        <f t="shared" si="12"/>
        <v>1200</v>
      </c>
      <c r="J220" s="1" t="s">
        <v>365</v>
      </c>
      <c r="K220" s="1">
        <f t="shared" si="15"/>
        <v>7875</v>
      </c>
      <c r="L220" s="1">
        <f t="shared" si="14"/>
        <v>7875</v>
      </c>
    </row>
    <row r="221" spans="1:300" hidden="1" x14ac:dyDescent="0.2">
      <c r="A221" s="1" t="s">
        <v>278</v>
      </c>
      <c r="B221" s="2">
        <v>1</v>
      </c>
      <c r="C221" s="1" t="s">
        <v>359</v>
      </c>
      <c r="D221" s="5">
        <v>43503</v>
      </c>
      <c r="E221" s="5" t="str">
        <f t="shared" si="13"/>
        <v>Q1</v>
      </c>
      <c r="F221" s="3">
        <v>2500</v>
      </c>
      <c r="G221" s="1" t="s">
        <v>11</v>
      </c>
      <c r="H221" s="1" t="s">
        <v>8</v>
      </c>
      <c r="I221" s="4">
        <f t="shared" si="12"/>
        <v>2500</v>
      </c>
      <c r="J221" s="1" t="s">
        <v>365</v>
      </c>
      <c r="K221" s="1">
        <f t="shared" si="15"/>
        <v>16406.25</v>
      </c>
      <c r="L221" s="1">
        <f t="shared" si="14"/>
        <v>16406.25</v>
      </c>
    </row>
    <row r="222" spans="1:300" x14ac:dyDescent="0.2">
      <c r="A222" s="1" t="s">
        <v>279</v>
      </c>
      <c r="B222" s="2">
        <v>1</v>
      </c>
      <c r="C222" s="1" t="s">
        <v>359</v>
      </c>
      <c r="D222" s="5">
        <v>43536</v>
      </c>
      <c r="E222" s="5" t="str">
        <f t="shared" si="13"/>
        <v>Q1</v>
      </c>
      <c r="F222" s="3">
        <v>14000</v>
      </c>
      <c r="G222" s="1" t="s">
        <v>4</v>
      </c>
      <c r="H222" s="1" t="s">
        <v>8</v>
      </c>
      <c r="I222" s="4">
        <f t="shared" si="12"/>
        <v>14000</v>
      </c>
      <c r="J222" s="1" t="s">
        <v>364</v>
      </c>
      <c r="K222" s="1">
        <f t="shared" si="15"/>
        <v>91875</v>
      </c>
      <c r="L222" s="1">
        <f t="shared" si="14"/>
        <v>91875</v>
      </c>
    </row>
    <row r="223" spans="1:300" hidden="1" x14ac:dyDescent="0.2">
      <c r="A223" s="1" t="s">
        <v>280</v>
      </c>
      <c r="B223" s="2">
        <v>1</v>
      </c>
      <c r="C223" s="1" t="s">
        <v>359</v>
      </c>
      <c r="D223" s="5">
        <v>43810</v>
      </c>
      <c r="E223" s="5" t="str">
        <f t="shared" si="13"/>
        <v>Q4</v>
      </c>
      <c r="F223" s="3">
        <v>14000</v>
      </c>
      <c r="G223" s="1" t="s">
        <v>10</v>
      </c>
      <c r="H223" s="1" t="s">
        <v>8</v>
      </c>
      <c r="I223" s="4">
        <f t="shared" si="12"/>
        <v>14000</v>
      </c>
      <c r="J223" s="1" t="s">
        <v>365</v>
      </c>
      <c r="K223" s="1">
        <f t="shared" si="15"/>
        <v>13125</v>
      </c>
      <c r="L223" s="1">
        <f t="shared" si="14"/>
        <v>13125</v>
      </c>
    </row>
    <row r="224" spans="1:300" hidden="1" x14ac:dyDescent="0.2">
      <c r="A224" s="1" t="s">
        <v>281</v>
      </c>
      <c r="B224" s="2">
        <v>1</v>
      </c>
      <c r="C224" s="1" t="s">
        <v>359</v>
      </c>
      <c r="D224" s="5">
        <v>43489</v>
      </c>
      <c r="E224" s="5" t="str">
        <f t="shared" si="13"/>
        <v>Q1</v>
      </c>
      <c r="F224" s="3">
        <v>12000</v>
      </c>
      <c r="G224" s="1" t="s">
        <v>10</v>
      </c>
      <c r="H224" s="1" t="s">
        <v>8</v>
      </c>
      <c r="I224" s="4">
        <f t="shared" si="12"/>
        <v>12000</v>
      </c>
      <c r="J224" s="1" t="s">
        <v>365</v>
      </c>
      <c r="K224" s="1">
        <f t="shared" si="15"/>
        <v>78750</v>
      </c>
      <c r="L224" s="1">
        <f t="shared" si="14"/>
        <v>78750</v>
      </c>
    </row>
    <row r="225" spans="1:12" hidden="1" x14ac:dyDescent="0.2">
      <c r="A225" s="1" t="s">
        <v>282</v>
      </c>
      <c r="B225" s="2">
        <v>0.75</v>
      </c>
      <c r="C225" s="1" t="s">
        <v>357</v>
      </c>
      <c r="D225" s="5">
        <v>43548</v>
      </c>
      <c r="E225" s="5" t="str">
        <f t="shared" si="13"/>
        <v>Q1</v>
      </c>
      <c r="F225" s="3">
        <v>6000</v>
      </c>
      <c r="G225" s="1" t="s">
        <v>10</v>
      </c>
      <c r="H225" s="1" t="s">
        <v>8</v>
      </c>
      <c r="I225" s="4">
        <f t="shared" si="12"/>
        <v>4500</v>
      </c>
      <c r="J225" s="1" t="s">
        <v>364</v>
      </c>
      <c r="K225" s="1">
        <f t="shared" si="15"/>
        <v>39375</v>
      </c>
      <c r="L225" s="1">
        <f t="shared" si="14"/>
        <v>29531.25</v>
      </c>
    </row>
    <row r="226" spans="1:12" hidden="1" x14ac:dyDescent="0.2">
      <c r="A226" s="1" t="s">
        <v>283</v>
      </c>
      <c r="B226" s="2">
        <v>0.6</v>
      </c>
      <c r="C226" s="1" t="s">
        <v>357</v>
      </c>
      <c r="D226" s="5">
        <v>43822</v>
      </c>
      <c r="E226" s="5" t="str">
        <f t="shared" si="13"/>
        <v>Q4</v>
      </c>
      <c r="F226" s="3">
        <v>5000</v>
      </c>
      <c r="G226" s="1" t="s">
        <v>318</v>
      </c>
      <c r="H226" s="1" t="s">
        <v>8</v>
      </c>
      <c r="I226" s="4">
        <f t="shared" si="12"/>
        <v>3000</v>
      </c>
      <c r="J226" s="1" t="s">
        <v>365</v>
      </c>
      <c r="K226" s="1">
        <f t="shared" si="15"/>
        <v>4687.5</v>
      </c>
      <c r="L226" s="1">
        <f t="shared" si="14"/>
        <v>2812.5</v>
      </c>
    </row>
    <row r="227" spans="1:12" hidden="1" x14ac:dyDescent="0.2">
      <c r="A227" s="1" t="s">
        <v>284</v>
      </c>
      <c r="B227" s="2">
        <v>1</v>
      </c>
      <c r="C227" s="1" t="s">
        <v>359</v>
      </c>
      <c r="D227" s="5">
        <v>43781</v>
      </c>
      <c r="E227" s="5" t="str">
        <f t="shared" si="13"/>
        <v>Q4</v>
      </c>
      <c r="F227" s="3">
        <v>7600</v>
      </c>
      <c r="G227" s="1" t="s">
        <v>319</v>
      </c>
      <c r="H227" s="1" t="s">
        <v>8</v>
      </c>
      <c r="I227" s="4">
        <f t="shared" si="12"/>
        <v>7600</v>
      </c>
      <c r="J227" s="1" t="s">
        <v>365</v>
      </c>
      <c r="K227" s="1">
        <f t="shared" si="15"/>
        <v>7125</v>
      </c>
      <c r="L227" s="1">
        <f t="shared" si="14"/>
        <v>7125</v>
      </c>
    </row>
    <row r="228" spans="1:12" x14ac:dyDescent="0.2">
      <c r="A228" s="1" t="s">
        <v>285</v>
      </c>
      <c r="B228" s="2">
        <v>0.6</v>
      </c>
      <c r="C228" s="1" t="s">
        <v>357</v>
      </c>
      <c r="D228" s="5">
        <v>43752</v>
      </c>
      <c r="E228" s="5" t="str">
        <f t="shared" si="13"/>
        <v>Q4</v>
      </c>
      <c r="F228" s="3">
        <v>30000</v>
      </c>
      <c r="G228" s="1" t="s">
        <v>4</v>
      </c>
      <c r="H228" s="1" t="s">
        <v>8</v>
      </c>
      <c r="I228" s="4">
        <f t="shared" si="12"/>
        <v>18000</v>
      </c>
      <c r="J228" s="1" t="s">
        <v>364</v>
      </c>
      <c r="K228" s="1">
        <f t="shared" si="15"/>
        <v>28125</v>
      </c>
      <c r="L228" s="1">
        <f t="shared" si="14"/>
        <v>16875</v>
      </c>
    </row>
    <row r="229" spans="1:12" hidden="1" x14ac:dyDescent="0.2">
      <c r="A229" s="1" t="s">
        <v>286</v>
      </c>
      <c r="B229" s="2">
        <v>0.2</v>
      </c>
      <c r="C229" s="1" t="s">
        <v>352</v>
      </c>
      <c r="D229" s="5">
        <v>43745</v>
      </c>
      <c r="E229" s="5" t="str">
        <f t="shared" si="13"/>
        <v>Q4</v>
      </c>
      <c r="F229" s="3">
        <v>11000</v>
      </c>
      <c r="G229" s="1" t="s">
        <v>320</v>
      </c>
      <c r="H229" s="1" t="s">
        <v>8</v>
      </c>
      <c r="I229" s="4">
        <f t="shared" si="12"/>
        <v>2200</v>
      </c>
      <c r="J229" s="1" t="s">
        <v>364</v>
      </c>
      <c r="K229" s="1">
        <f t="shared" si="15"/>
        <v>10312.5</v>
      </c>
      <c r="L229" s="1">
        <f t="shared" si="14"/>
        <v>2062.5</v>
      </c>
    </row>
    <row r="230" spans="1:12" hidden="1" x14ac:dyDescent="0.2">
      <c r="A230" s="1" t="s">
        <v>287</v>
      </c>
      <c r="B230" s="2">
        <v>0.5</v>
      </c>
      <c r="C230" s="1" t="s">
        <v>357</v>
      </c>
      <c r="D230" s="5">
        <v>43823</v>
      </c>
      <c r="E230" s="5" t="str">
        <f t="shared" si="13"/>
        <v>Q4</v>
      </c>
      <c r="F230" s="3">
        <v>10000</v>
      </c>
      <c r="G230" s="1" t="s">
        <v>321</v>
      </c>
      <c r="H230" s="1" t="s">
        <v>8</v>
      </c>
      <c r="I230" s="4">
        <f t="shared" si="12"/>
        <v>5000</v>
      </c>
      <c r="J230" s="1" t="s">
        <v>365</v>
      </c>
      <c r="K230" s="1">
        <f t="shared" si="15"/>
        <v>9375</v>
      </c>
      <c r="L230" s="1">
        <f t="shared" si="14"/>
        <v>4687.5</v>
      </c>
    </row>
    <row r="231" spans="1:12" x14ac:dyDescent="0.2">
      <c r="A231" s="1" t="s">
        <v>288</v>
      </c>
      <c r="B231" s="2">
        <v>0.5</v>
      </c>
      <c r="C231" s="1" t="s">
        <v>357</v>
      </c>
      <c r="D231" s="5">
        <v>43716</v>
      </c>
      <c r="E231" s="5" t="str">
        <f t="shared" si="13"/>
        <v>Q3</v>
      </c>
      <c r="F231" s="3">
        <v>10000</v>
      </c>
      <c r="G231" s="1" t="s">
        <v>4</v>
      </c>
      <c r="H231" s="1" t="s">
        <v>8</v>
      </c>
      <c r="I231" s="4">
        <f t="shared" si="12"/>
        <v>5000</v>
      </c>
      <c r="J231" s="1" t="s">
        <v>365</v>
      </c>
      <c r="K231" s="1">
        <f t="shared" si="15"/>
        <v>28125</v>
      </c>
      <c r="L231" s="1">
        <f t="shared" si="14"/>
        <v>14062.5</v>
      </c>
    </row>
    <row r="232" spans="1:12" hidden="1" x14ac:dyDescent="0.2">
      <c r="A232" s="1" t="s">
        <v>289</v>
      </c>
      <c r="B232" s="2">
        <v>0.5</v>
      </c>
      <c r="C232" s="1" t="s">
        <v>357</v>
      </c>
      <c r="D232" s="5">
        <v>43648</v>
      </c>
      <c r="E232" s="5" t="str">
        <f t="shared" si="13"/>
        <v>Q3</v>
      </c>
      <c r="F232" s="3">
        <v>4000</v>
      </c>
      <c r="G232" s="1" t="s">
        <v>11</v>
      </c>
      <c r="H232" s="1" t="s">
        <v>8</v>
      </c>
      <c r="I232" s="4">
        <f t="shared" si="12"/>
        <v>2000</v>
      </c>
      <c r="J232" s="1" t="s">
        <v>365</v>
      </c>
      <c r="K232" s="1">
        <f t="shared" si="15"/>
        <v>11250</v>
      </c>
      <c r="L232" s="1">
        <f t="shared" si="14"/>
        <v>5625</v>
      </c>
    </row>
    <row r="233" spans="1:12" hidden="1" x14ac:dyDescent="0.2">
      <c r="A233" s="1" t="s">
        <v>290</v>
      </c>
      <c r="B233" s="2">
        <v>0.75</v>
      </c>
      <c r="C233" s="1" t="s">
        <v>357</v>
      </c>
      <c r="D233" s="5">
        <v>43725</v>
      </c>
      <c r="E233" s="5" t="str">
        <f t="shared" si="13"/>
        <v>Q3</v>
      </c>
      <c r="F233" s="3">
        <v>7500</v>
      </c>
      <c r="G233" s="1" t="s">
        <v>11</v>
      </c>
      <c r="H233" s="1" t="s">
        <v>8</v>
      </c>
      <c r="I233" s="4">
        <f t="shared" si="12"/>
        <v>5625</v>
      </c>
      <c r="J233" s="1" t="s">
        <v>365</v>
      </c>
      <c r="K233" s="1">
        <f t="shared" si="15"/>
        <v>21093.75</v>
      </c>
      <c r="L233" s="1">
        <f t="shared" si="14"/>
        <v>15820.3125</v>
      </c>
    </row>
    <row r="234" spans="1:12" x14ac:dyDescent="0.2">
      <c r="A234" s="1" t="s">
        <v>291</v>
      </c>
      <c r="B234" s="2">
        <v>0.2</v>
      </c>
      <c r="C234" s="1" t="s">
        <v>352</v>
      </c>
      <c r="D234" s="5">
        <v>43648</v>
      </c>
      <c r="E234" s="5" t="str">
        <f t="shared" si="13"/>
        <v>Q3</v>
      </c>
      <c r="F234" s="3">
        <v>15000</v>
      </c>
      <c r="G234" s="1" t="s">
        <v>4</v>
      </c>
      <c r="H234" s="1" t="s">
        <v>8</v>
      </c>
      <c r="I234" s="4">
        <f t="shared" si="12"/>
        <v>3000</v>
      </c>
      <c r="J234" s="1" t="s">
        <v>365</v>
      </c>
      <c r="K234" s="1">
        <f t="shared" si="15"/>
        <v>42187.5</v>
      </c>
      <c r="L234" s="1">
        <f t="shared" si="14"/>
        <v>8437.5</v>
      </c>
    </row>
    <row r="235" spans="1:12" x14ac:dyDescent="0.2">
      <c r="A235" s="1" t="s">
        <v>292</v>
      </c>
      <c r="B235" s="2">
        <v>0.5</v>
      </c>
      <c r="C235" s="1" t="s">
        <v>357</v>
      </c>
      <c r="D235" s="5">
        <v>43637</v>
      </c>
      <c r="E235" s="5" t="str">
        <f t="shared" si="13"/>
        <v>Q2</v>
      </c>
      <c r="F235" s="3">
        <v>1200</v>
      </c>
      <c r="G235" s="1" t="s">
        <v>4</v>
      </c>
      <c r="H235" s="1" t="s">
        <v>8</v>
      </c>
      <c r="I235" s="4">
        <f t="shared" si="12"/>
        <v>600</v>
      </c>
      <c r="J235" s="1" t="s">
        <v>365</v>
      </c>
      <c r="K235" s="1">
        <f t="shared" si="15"/>
        <v>5625</v>
      </c>
      <c r="L235" s="1">
        <f t="shared" si="14"/>
        <v>2812.5</v>
      </c>
    </row>
    <row r="236" spans="1:12" hidden="1" x14ac:dyDescent="0.2">
      <c r="A236" s="1" t="s">
        <v>293</v>
      </c>
      <c r="B236" s="2">
        <v>0.3</v>
      </c>
      <c r="C236" s="1" t="s">
        <v>351</v>
      </c>
      <c r="D236" s="5">
        <v>43588</v>
      </c>
      <c r="E236" s="5" t="str">
        <f t="shared" si="13"/>
        <v>Q2</v>
      </c>
      <c r="F236" s="3">
        <v>950</v>
      </c>
      <c r="G236" s="1" t="s">
        <v>12</v>
      </c>
      <c r="H236" s="1" t="s">
        <v>8</v>
      </c>
      <c r="I236" s="4">
        <f t="shared" si="12"/>
        <v>285</v>
      </c>
      <c r="J236" s="1" t="s">
        <v>365</v>
      </c>
      <c r="K236" s="1">
        <f t="shared" si="15"/>
        <v>4453.125</v>
      </c>
      <c r="L236" s="1">
        <f t="shared" si="14"/>
        <v>1335.9375</v>
      </c>
    </row>
    <row r="237" spans="1:12" x14ac:dyDescent="0.2">
      <c r="A237" s="1" t="s">
        <v>294</v>
      </c>
      <c r="B237" s="2">
        <v>0.4</v>
      </c>
      <c r="C237" s="1" t="s">
        <v>351</v>
      </c>
      <c r="D237" s="5">
        <v>43767</v>
      </c>
      <c r="E237" s="5" t="str">
        <f t="shared" si="13"/>
        <v>Q4</v>
      </c>
      <c r="F237" s="3">
        <v>12000</v>
      </c>
      <c r="G237" s="1" t="s">
        <v>4</v>
      </c>
      <c r="H237" s="1" t="s">
        <v>8</v>
      </c>
      <c r="I237" s="4">
        <f t="shared" si="12"/>
        <v>4800</v>
      </c>
      <c r="J237" s="1" t="s">
        <v>364</v>
      </c>
      <c r="K237" s="1">
        <f t="shared" si="15"/>
        <v>11250</v>
      </c>
      <c r="L237" s="1">
        <f t="shared" si="14"/>
        <v>4500</v>
      </c>
    </row>
    <row r="238" spans="1:12" x14ac:dyDescent="0.2">
      <c r="A238" s="1" t="s">
        <v>295</v>
      </c>
      <c r="B238" s="2">
        <v>1</v>
      </c>
      <c r="C238" s="1" t="s">
        <v>359</v>
      </c>
      <c r="D238" s="5">
        <v>43517</v>
      </c>
      <c r="E238" s="5" t="str">
        <f t="shared" si="13"/>
        <v>Q1</v>
      </c>
      <c r="F238" s="3">
        <v>15000</v>
      </c>
      <c r="G238" s="1" t="s">
        <v>4</v>
      </c>
      <c r="H238" s="1" t="s">
        <v>8</v>
      </c>
      <c r="I238" s="4">
        <f t="shared" si="12"/>
        <v>15000</v>
      </c>
      <c r="J238" s="1" t="s">
        <v>365</v>
      </c>
      <c r="K238" s="1">
        <f t="shared" si="15"/>
        <v>98437.5</v>
      </c>
      <c r="L238" s="1">
        <f t="shared" si="14"/>
        <v>98437.5</v>
      </c>
    </row>
    <row r="239" spans="1:12" hidden="1" x14ac:dyDescent="0.2">
      <c r="A239" s="1" t="s">
        <v>296</v>
      </c>
      <c r="B239" s="2">
        <v>0.3</v>
      </c>
      <c r="C239" s="1" t="s">
        <v>351</v>
      </c>
      <c r="D239" s="5">
        <v>43703</v>
      </c>
      <c r="E239" s="5" t="str">
        <f t="shared" si="13"/>
        <v>Q3</v>
      </c>
      <c r="F239" s="3">
        <v>15000</v>
      </c>
      <c r="G239" s="1" t="s">
        <v>14</v>
      </c>
      <c r="H239" s="1" t="s">
        <v>8</v>
      </c>
      <c r="I239" s="4">
        <f t="shared" si="12"/>
        <v>4500</v>
      </c>
      <c r="J239" s="1" t="s">
        <v>364</v>
      </c>
      <c r="K239" s="1">
        <f t="shared" si="15"/>
        <v>42187.5</v>
      </c>
      <c r="L239" s="1">
        <f t="shared" si="14"/>
        <v>12656.25</v>
      </c>
    </row>
    <row r="240" spans="1:12" x14ac:dyDescent="0.2">
      <c r="A240" s="1" t="s">
        <v>297</v>
      </c>
      <c r="B240" s="2">
        <v>1</v>
      </c>
      <c r="C240" s="1" t="s">
        <v>359</v>
      </c>
      <c r="D240" s="5">
        <v>43715</v>
      </c>
      <c r="E240" s="5" t="str">
        <f t="shared" si="13"/>
        <v>Q3</v>
      </c>
      <c r="F240" s="3">
        <v>10000</v>
      </c>
      <c r="G240" s="1" t="s">
        <v>4</v>
      </c>
      <c r="H240" s="1" t="s">
        <v>8</v>
      </c>
      <c r="I240" s="4">
        <f t="shared" si="12"/>
        <v>10000</v>
      </c>
      <c r="J240" s="1" t="s">
        <v>365</v>
      </c>
      <c r="K240" s="1">
        <f t="shared" si="15"/>
        <v>28125</v>
      </c>
      <c r="L240" s="1">
        <f t="shared" si="14"/>
        <v>28125</v>
      </c>
    </row>
    <row r="241" spans="1:12" x14ac:dyDescent="0.2">
      <c r="A241" s="1" t="s">
        <v>298</v>
      </c>
      <c r="B241" s="2">
        <v>0.3</v>
      </c>
      <c r="C241" s="1" t="s">
        <v>351</v>
      </c>
      <c r="D241" s="5">
        <v>43650</v>
      </c>
      <c r="E241" s="5" t="str">
        <f t="shared" si="13"/>
        <v>Q3</v>
      </c>
      <c r="F241" s="3">
        <v>40000</v>
      </c>
      <c r="G241" s="1" t="s">
        <v>4</v>
      </c>
      <c r="H241" s="1" t="s">
        <v>8</v>
      </c>
      <c r="I241" s="4">
        <f t="shared" si="12"/>
        <v>12000</v>
      </c>
      <c r="J241" s="1" t="s">
        <v>365</v>
      </c>
      <c r="K241" s="1">
        <f t="shared" si="15"/>
        <v>112500</v>
      </c>
      <c r="L241" s="1">
        <f t="shared" si="14"/>
        <v>33750</v>
      </c>
    </row>
    <row r="242" spans="1:12" x14ac:dyDescent="0.2">
      <c r="A242" s="1" t="s">
        <v>299</v>
      </c>
      <c r="B242" s="2">
        <v>0.2</v>
      </c>
      <c r="C242" s="1" t="s">
        <v>352</v>
      </c>
      <c r="D242" s="5">
        <v>43822</v>
      </c>
      <c r="E242" s="5" t="str">
        <f t="shared" si="13"/>
        <v>Q4</v>
      </c>
      <c r="F242" s="3">
        <v>18000</v>
      </c>
      <c r="G242" s="1" t="s">
        <v>4</v>
      </c>
      <c r="H242" s="1" t="s">
        <v>8</v>
      </c>
      <c r="I242" s="4">
        <f t="shared" si="12"/>
        <v>3600</v>
      </c>
      <c r="J242" s="1" t="s">
        <v>365</v>
      </c>
      <c r="K242" s="1">
        <f t="shared" si="15"/>
        <v>16875</v>
      </c>
      <c r="L242" s="1">
        <f t="shared" si="14"/>
        <v>3375</v>
      </c>
    </row>
    <row r="243" spans="1:12" hidden="1" x14ac:dyDescent="0.2">
      <c r="A243" s="1" t="s">
        <v>300</v>
      </c>
      <c r="B243" s="2">
        <v>0.1</v>
      </c>
      <c r="C243" s="1" t="s">
        <v>353</v>
      </c>
      <c r="D243" s="5">
        <v>43758</v>
      </c>
      <c r="E243" s="5" t="str">
        <f t="shared" si="13"/>
        <v>Q4</v>
      </c>
      <c r="F243" s="3">
        <v>8000</v>
      </c>
      <c r="G243" s="1" t="s">
        <v>10</v>
      </c>
      <c r="H243" s="1" t="s">
        <v>8</v>
      </c>
      <c r="I243" s="4">
        <f t="shared" si="12"/>
        <v>800</v>
      </c>
      <c r="J243" s="1" t="s">
        <v>364</v>
      </c>
      <c r="K243" s="1">
        <f t="shared" si="15"/>
        <v>7500</v>
      </c>
      <c r="L243" s="1">
        <f t="shared" si="14"/>
        <v>750</v>
      </c>
    </row>
    <row r="244" spans="1:12" x14ac:dyDescent="0.2">
      <c r="A244" s="1" t="s">
        <v>301</v>
      </c>
      <c r="B244" s="2">
        <v>0.2</v>
      </c>
      <c r="C244" s="1" t="s">
        <v>352</v>
      </c>
      <c r="D244" s="5">
        <v>43816</v>
      </c>
      <c r="E244" s="5" t="str">
        <f t="shared" si="13"/>
        <v>Q4</v>
      </c>
      <c r="F244" s="3">
        <v>48000</v>
      </c>
      <c r="G244" s="1" t="s">
        <v>4</v>
      </c>
      <c r="H244" s="1" t="s">
        <v>323</v>
      </c>
      <c r="I244" s="4">
        <f t="shared" si="12"/>
        <v>9600</v>
      </c>
      <c r="J244" s="1" t="s">
        <v>365</v>
      </c>
      <c r="K244" s="1">
        <f t="shared" si="15"/>
        <v>45000</v>
      </c>
      <c r="L244" s="1">
        <f t="shared" si="14"/>
        <v>9000</v>
      </c>
    </row>
    <row r="245" spans="1:12" x14ac:dyDescent="0.2">
      <c r="A245" s="1" t="s">
        <v>302</v>
      </c>
      <c r="B245" s="2">
        <v>0.3</v>
      </c>
      <c r="C245" s="1" t="s">
        <v>351</v>
      </c>
      <c r="D245" s="5">
        <v>43675</v>
      </c>
      <c r="E245" s="5" t="str">
        <f t="shared" si="13"/>
        <v>Q3</v>
      </c>
      <c r="F245" s="3">
        <v>10000</v>
      </c>
      <c r="G245" s="1" t="s">
        <v>4</v>
      </c>
      <c r="H245" s="1" t="s">
        <v>8</v>
      </c>
      <c r="I245" s="4">
        <f t="shared" si="12"/>
        <v>3000</v>
      </c>
      <c r="J245" s="1" t="s">
        <v>365</v>
      </c>
      <c r="K245" s="1">
        <f t="shared" si="15"/>
        <v>28125</v>
      </c>
      <c r="L245" s="1">
        <f t="shared" si="14"/>
        <v>8437.5</v>
      </c>
    </row>
    <row r="246" spans="1:12" hidden="1" x14ac:dyDescent="0.2">
      <c r="A246" s="1" t="s">
        <v>303</v>
      </c>
      <c r="B246" s="2">
        <v>0.05</v>
      </c>
      <c r="C246" s="1" t="s">
        <v>354</v>
      </c>
      <c r="D246" s="5">
        <v>43589</v>
      </c>
      <c r="E246" s="5" t="str">
        <f t="shared" si="13"/>
        <v>Q2</v>
      </c>
      <c r="F246" s="3">
        <v>7600</v>
      </c>
      <c r="G246" s="1" t="s">
        <v>16</v>
      </c>
      <c r="H246" s="1" t="s">
        <v>8</v>
      </c>
      <c r="I246" s="4">
        <f t="shared" si="12"/>
        <v>380</v>
      </c>
      <c r="J246" s="1" t="s">
        <v>365</v>
      </c>
      <c r="K246" s="1">
        <f t="shared" si="15"/>
        <v>35625</v>
      </c>
      <c r="L246" s="1">
        <f t="shared" si="14"/>
        <v>1781.25</v>
      </c>
    </row>
    <row r="247" spans="1:12" hidden="1" x14ac:dyDescent="0.2">
      <c r="A247" s="1" t="s">
        <v>304</v>
      </c>
      <c r="B247" s="2">
        <v>0.3</v>
      </c>
      <c r="C247" s="1" t="s">
        <v>351</v>
      </c>
      <c r="D247" s="5">
        <v>43690</v>
      </c>
      <c r="E247" s="5" t="str">
        <f t="shared" si="13"/>
        <v>Q3</v>
      </c>
      <c r="F247" s="3">
        <v>22000</v>
      </c>
      <c r="G247" s="1" t="s">
        <v>11</v>
      </c>
      <c r="H247" s="1" t="s">
        <v>8</v>
      </c>
      <c r="I247" s="4">
        <f t="shared" si="12"/>
        <v>6600</v>
      </c>
      <c r="J247" s="1" t="s">
        <v>364</v>
      </c>
      <c r="K247" s="1">
        <f t="shared" si="15"/>
        <v>61875</v>
      </c>
      <c r="L247" s="1">
        <f t="shared" si="14"/>
        <v>18562.5</v>
      </c>
    </row>
    <row r="248" spans="1:12" hidden="1" x14ac:dyDescent="0.2">
      <c r="A248" s="1" t="s">
        <v>305</v>
      </c>
      <c r="B248" s="2">
        <v>0.2</v>
      </c>
      <c r="C248" s="1" t="s">
        <v>352</v>
      </c>
      <c r="D248" s="5">
        <v>43762</v>
      </c>
      <c r="E248" s="5" t="str">
        <f t="shared" si="13"/>
        <v>Q4</v>
      </c>
      <c r="F248" s="3">
        <v>12000</v>
      </c>
      <c r="G248" s="1" t="s">
        <v>322</v>
      </c>
      <c r="H248" s="1" t="s">
        <v>8</v>
      </c>
      <c r="I248" s="4">
        <f t="shared" si="12"/>
        <v>2400</v>
      </c>
      <c r="J248" s="1" t="s">
        <v>364</v>
      </c>
      <c r="K248" s="1">
        <f t="shared" si="15"/>
        <v>11250</v>
      </c>
      <c r="L248" s="1">
        <f t="shared" si="14"/>
        <v>2250</v>
      </c>
    </row>
    <row r="249" spans="1:12" hidden="1" x14ac:dyDescent="0.2">
      <c r="A249" s="1" t="s">
        <v>306</v>
      </c>
      <c r="B249" s="2">
        <v>0.2</v>
      </c>
      <c r="C249" s="1" t="s">
        <v>352</v>
      </c>
      <c r="D249" s="5">
        <v>43740</v>
      </c>
      <c r="E249" s="5" t="str">
        <f t="shared" si="13"/>
        <v>Q4</v>
      </c>
      <c r="F249" s="3">
        <v>12000</v>
      </c>
      <c r="G249" s="1" t="s">
        <v>2</v>
      </c>
      <c r="H249" s="1" t="s">
        <v>8</v>
      </c>
      <c r="I249" s="4">
        <f t="shared" si="12"/>
        <v>2400</v>
      </c>
      <c r="J249" s="1" t="s">
        <v>364</v>
      </c>
      <c r="K249" s="1">
        <f t="shared" si="15"/>
        <v>11250</v>
      </c>
      <c r="L249" s="1">
        <f t="shared" si="14"/>
        <v>2250</v>
      </c>
    </row>
    <row r="250" spans="1:12" x14ac:dyDescent="0.2">
      <c r="A250" s="1" t="s">
        <v>307</v>
      </c>
      <c r="B250" s="2">
        <v>1</v>
      </c>
      <c r="C250" s="1" t="s">
        <v>359</v>
      </c>
      <c r="D250" s="5">
        <v>43553</v>
      </c>
      <c r="E250" s="5" t="str">
        <f t="shared" si="13"/>
        <v>Q1</v>
      </c>
      <c r="F250" s="3">
        <v>23000</v>
      </c>
      <c r="G250" s="1" t="s">
        <v>4</v>
      </c>
      <c r="H250" s="1" t="s">
        <v>8</v>
      </c>
      <c r="I250" s="4">
        <f t="shared" si="12"/>
        <v>23000</v>
      </c>
      <c r="J250" s="1" t="s">
        <v>364</v>
      </c>
      <c r="K250" s="1">
        <f t="shared" si="15"/>
        <v>150937.5</v>
      </c>
      <c r="L250" s="1">
        <f t="shared" si="14"/>
        <v>150937.5</v>
      </c>
    </row>
    <row r="251" spans="1:12" x14ac:dyDescent="0.2">
      <c r="A251" s="1" t="s">
        <v>308</v>
      </c>
      <c r="B251" s="2">
        <v>1</v>
      </c>
      <c r="C251" s="1" t="s">
        <v>359</v>
      </c>
      <c r="D251" s="5">
        <v>43472</v>
      </c>
      <c r="E251" s="5" t="str">
        <f t="shared" si="13"/>
        <v>Q1</v>
      </c>
      <c r="F251" s="3">
        <v>18000</v>
      </c>
      <c r="G251" s="1" t="s">
        <v>4</v>
      </c>
      <c r="H251" s="1" t="s">
        <v>8</v>
      </c>
      <c r="I251" s="4">
        <f t="shared" si="12"/>
        <v>18000</v>
      </c>
      <c r="J251" s="1" t="s">
        <v>365</v>
      </c>
      <c r="K251" s="1">
        <f t="shared" si="15"/>
        <v>118125</v>
      </c>
      <c r="L251" s="1">
        <f t="shared" si="14"/>
        <v>118125</v>
      </c>
    </row>
    <row r="252" spans="1:12" hidden="1" x14ac:dyDescent="0.2">
      <c r="A252" s="1" t="s">
        <v>309</v>
      </c>
      <c r="B252" s="2">
        <v>0.2</v>
      </c>
      <c r="C252" s="1" t="s">
        <v>352</v>
      </c>
      <c r="D252" s="5">
        <v>43565</v>
      </c>
      <c r="E252" s="5" t="str">
        <f t="shared" si="13"/>
        <v>Q2</v>
      </c>
      <c r="F252" s="3">
        <v>3000</v>
      </c>
      <c r="G252" s="1" t="s">
        <v>396</v>
      </c>
      <c r="H252" s="1" t="s">
        <v>8</v>
      </c>
      <c r="I252" s="4">
        <f t="shared" si="12"/>
        <v>600</v>
      </c>
      <c r="J252" s="1" t="s">
        <v>365</v>
      </c>
      <c r="K252" s="1">
        <f t="shared" si="15"/>
        <v>14062.5</v>
      </c>
      <c r="L252" s="1">
        <f t="shared" si="14"/>
        <v>2812.5</v>
      </c>
    </row>
    <row r="253" spans="1:12" x14ac:dyDescent="0.2">
      <c r="A253" s="1" t="s">
        <v>310</v>
      </c>
      <c r="B253" s="2">
        <v>0.2</v>
      </c>
      <c r="C253" s="1" t="s">
        <v>352</v>
      </c>
      <c r="D253" s="5">
        <v>43791</v>
      </c>
      <c r="E253" s="5" t="str">
        <f t="shared" si="13"/>
        <v>Q4</v>
      </c>
      <c r="F253" s="3">
        <v>30000</v>
      </c>
      <c r="G253" s="1" t="s">
        <v>4</v>
      </c>
      <c r="H253" s="1" t="s">
        <v>8</v>
      </c>
      <c r="I253" s="4">
        <f t="shared" si="12"/>
        <v>6000</v>
      </c>
      <c r="J253" s="1" t="s">
        <v>365</v>
      </c>
      <c r="K253" s="1">
        <f t="shared" si="15"/>
        <v>28125</v>
      </c>
      <c r="L253" s="1">
        <f t="shared" si="14"/>
        <v>5625</v>
      </c>
    </row>
    <row r="254" spans="1:12" hidden="1" x14ac:dyDescent="0.2">
      <c r="A254" s="1" t="s">
        <v>311</v>
      </c>
      <c r="B254" s="2">
        <v>0.1</v>
      </c>
      <c r="C254" s="1" t="s">
        <v>353</v>
      </c>
      <c r="D254" s="5">
        <v>43821</v>
      </c>
      <c r="E254" s="5" t="str">
        <f t="shared" si="13"/>
        <v>Q4</v>
      </c>
      <c r="F254" s="3">
        <v>12000</v>
      </c>
      <c r="G254" s="1" t="s">
        <v>317</v>
      </c>
      <c r="H254" s="1" t="s">
        <v>8</v>
      </c>
      <c r="I254" s="4">
        <f t="shared" si="12"/>
        <v>1200</v>
      </c>
      <c r="J254" s="1" t="s">
        <v>365</v>
      </c>
      <c r="K254" s="1">
        <f t="shared" si="15"/>
        <v>11250</v>
      </c>
      <c r="L254" s="1">
        <f t="shared" si="14"/>
        <v>1125</v>
      </c>
    </row>
    <row r="255" spans="1:12" x14ac:dyDescent="0.2">
      <c r="A255" s="1" t="s">
        <v>312</v>
      </c>
      <c r="B255" s="2">
        <v>0.2</v>
      </c>
      <c r="C255" s="1" t="s">
        <v>352</v>
      </c>
      <c r="D255" s="5">
        <v>43739</v>
      </c>
      <c r="E255" s="5" t="str">
        <f t="shared" si="13"/>
        <v>Q4</v>
      </c>
      <c r="F255" s="3">
        <v>24000</v>
      </c>
      <c r="G255" s="1" t="s">
        <v>4</v>
      </c>
      <c r="H255" s="1" t="s">
        <v>8</v>
      </c>
      <c r="I255" s="4">
        <f t="shared" si="12"/>
        <v>4800</v>
      </c>
      <c r="J255" s="1" t="s">
        <v>364</v>
      </c>
      <c r="K255" s="1">
        <f t="shared" si="15"/>
        <v>22500</v>
      </c>
      <c r="L255" s="1">
        <f t="shared" si="14"/>
        <v>4500</v>
      </c>
    </row>
    <row r="256" spans="1:12" hidden="1" x14ac:dyDescent="0.2">
      <c r="A256" s="1" t="s">
        <v>313</v>
      </c>
      <c r="B256" s="2">
        <v>0.1</v>
      </c>
      <c r="C256" s="1" t="s">
        <v>353</v>
      </c>
      <c r="D256" s="5">
        <v>43770</v>
      </c>
      <c r="E256" s="5" t="str">
        <f t="shared" si="13"/>
        <v>Q4</v>
      </c>
      <c r="F256" s="3">
        <v>8000</v>
      </c>
      <c r="G256" s="1" t="s">
        <v>317</v>
      </c>
      <c r="H256" s="1" t="s">
        <v>8</v>
      </c>
      <c r="I256" s="4">
        <f t="shared" si="12"/>
        <v>800</v>
      </c>
      <c r="J256" s="1" t="s">
        <v>365</v>
      </c>
      <c r="K256" s="1">
        <f t="shared" si="15"/>
        <v>7500</v>
      </c>
      <c r="L256" s="1">
        <f t="shared" si="14"/>
        <v>750</v>
      </c>
    </row>
    <row r="257" spans="1:12" x14ac:dyDescent="0.2">
      <c r="A257" s="1" t="s">
        <v>314</v>
      </c>
      <c r="B257" s="2">
        <v>1</v>
      </c>
      <c r="C257" s="1" t="s">
        <v>359</v>
      </c>
      <c r="D257" s="5">
        <v>43486</v>
      </c>
      <c r="E257" s="5" t="str">
        <f t="shared" si="13"/>
        <v>Q1</v>
      </c>
      <c r="F257" s="3">
        <v>5000</v>
      </c>
      <c r="G257" s="1" t="s">
        <v>4</v>
      </c>
      <c r="H257" s="1" t="s">
        <v>8</v>
      </c>
      <c r="I257" s="4">
        <f t="shared" si="12"/>
        <v>5000</v>
      </c>
      <c r="J257" s="1" t="s">
        <v>365</v>
      </c>
      <c r="K257" s="1">
        <f t="shared" si="15"/>
        <v>32812.5</v>
      </c>
      <c r="L257" s="1">
        <f t="shared" si="14"/>
        <v>32812.5</v>
      </c>
    </row>
    <row r="258" spans="1:12" hidden="1" x14ac:dyDescent="0.2">
      <c r="A258" s="1" t="s">
        <v>315</v>
      </c>
      <c r="B258" s="2">
        <v>0.3</v>
      </c>
      <c r="C258" s="1" t="s">
        <v>351</v>
      </c>
      <c r="D258" s="5">
        <v>43596</v>
      </c>
      <c r="E258" s="5" t="str">
        <f t="shared" si="13"/>
        <v>Q2</v>
      </c>
      <c r="F258" s="3">
        <v>10000</v>
      </c>
      <c r="G258" s="1" t="s">
        <v>15</v>
      </c>
      <c r="H258" s="1" t="s">
        <v>8</v>
      </c>
      <c r="I258" s="4">
        <f t="shared" ref="I258:I284" si="16">F258*B258</f>
        <v>3000</v>
      </c>
      <c r="J258" s="1" t="s">
        <v>365</v>
      </c>
      <c r="K258" s="1">
        <f t="shared" si="15"/>
        <v>46875</v>
      </c>
      <c r="L258" s="1">
        <f t="shared" si="14"/>
        <v>14062.5</v>
      </c>
    </row>
    <row r="259" spans="1:12" hidden="1" x14ac:dyDescent="0.2">
      <c r="A259" s="1" t="s">
        <v>324</v>
      </c>
      <c r="B259" s="2">
        <v>0.3</v>
      </c>
      <c r="C259" s="1" t="s">
        <v>351</v>
      </c>
      <c r="D259" s="5">
        <v>43570</v>
      </c>
      <c r="E259" s="5" t="str">
        <f t="shared" ref="E259:E284" si="17" xml:space="preserve"> "Q" &amp; CEILING(MONTH(D259) / 3, 1)</f>
        <v>Q2</v>
      </c>
      <c r="F259" s="3">
        <v>1000</v>
      </c>
      <c r="G259" s="1" t="s">
        <v>23</v>
      </c>
      <c r="H259" s="1" t="s">
        <v>8</v>
      </c>
      <c r="I259" s="4">
        <f t="shared" si="16"/>
        <v>300</v>
      </c>
      <c r="J259" s="1" t="s">
        <v>365</v>
      </c>
      <c r="K259" s="1">
        <f t="shared" si="15"/>
        <v>4687.5</v>
      </c>
      <c r="L259" s="1">
        <f t="shared" ref="L259:L284" si="18">IF(E259="Q1", (I259*9 + I259*0.5*3)*0.625, IF(E259="Q2", (I259*6 + I259*0.5*3)*0.625, IF(E259="Q3", (I259*3 + I259*0.5*3)*0.625, IF(E259="Q4", (I259*0.5*3)*0.625, 0))))</f>
        <v>1406.25</v>
      </c>
    </row>
    <row r="260" spans="1:12" hidden="1" x14ac:dyDescent="0.2">
      <c r="A260" s="1" t="s">
        <v>325</v>
      </c>
      <c r="B260" s="2">
        <v>0.3</v>
      </c>
      <c r="C260" s="1" t="s">
        <v>351</v>
      </c>
      <c r="D260" s="5">
        <v>43514</v>
      </c>
      <c r="E260" s="5" t="str">
        <f t="shared" si="17"/>
        <v>Q1</v>
      </c>
      <c r="F260" s="3">
        <v>30000</v>
      </c>
      <c r="G260" s="1" t="s">
        <v>54</v>
      </c>
      <c r="H260" s="1" t="s">
        <v>8</v>
      </c>
      <c r="I260" s="4">
        <f t="shared" si="16"/>
        <v>9000</v>
      </c>
      <c r="J260" s="1" t="s">
        <v>365</v>
      </c>
      <c r="K260" s="1">
        <f t="shared" ref="K260:K284" si="19">IF(E260="Q1", (F260*9 + F260*0.5*3)*0.625, IF(E260="Q2", (F260*6 + F260*0.5*3)*0.625, IF(E260="Q3", (F260*3 + F260*0.5*3)*0.625, IF(E260="Q4", (F260*0.5*3)*0.625, 0))))</f>
        <v>196875</v>
      </c>
      <c r="L260" s="1">
        <f t="shared" si="18"/>
        <v>59062.5</v>
      </c>
    </row>
    <row r="261" spans="1:12" hidden="1" x14ac:dyDescent="0.2">
      <c r="A261" s="1" t="s">
        <v>326</v>
      </c>
      <c r="B261" s="2">
        <v>1</v>
      </c>
      <c r="C261" s="1" t="s">
        <v>359</v>
      </c>
      <c r="D261" s="5">
        <v>43501</v>
      </c>
      <c r="E261" s="5" t="str">
        <f t="shared" si="17"/>
        <v>Q1</v>
      </c>
      <c r="F261" s="3">
        <v>10000</v>
      </c>
      <c r="G261" s="1" t="s">
        <v>2</v>
      </c>
      <c r="H261" s="1" t="s">
        <v>8</v>
      </c>
      <c r="I261" s="4">
        <f t="shared" si="16"/>
        <v>10000</v>
      </c>
      <c r="J261" s="1" t="s">
        <v>365</v>
      </c>
      <c r="K261" s="1">
        <f t="shared" si="19"/>
        <v>65625</v>
      </c>
      <c r="L261" s="1">
        <f t="shared" si="18"/>
        <v>65625</v>
      </c>
    </row>
    <row r="262" spans="1:12" hidden="1" x14ac:dyDescent="0.2">
      <c r="A262" s="1" t="s">
        <v>327</v>
      </c>
      <c r="B262" s="2">
        <v>0.1</v>
      </c>
      <c r="C262" s="1" t="s">
        <v>353</v>
      </c>
      <c r="D262" s="5">
        <v>43640</v>
      </c>
      <c r="E262" s="5" t="str">
        <f t="shared" si="17"/>
        <v>Q2</v>
      </c>
      <c r="F262" s="3">
        <v>1000</v>
      </c>
      <c r="G262" s="1" t="s">
        <v>23</v>
      </c>
      <c r="H262" s="1" t="s">
        <v>8</v>
      </c>
      <c r="I262" s="4">
        <f t="shared" si="16"/>
        <v>100</v>
      </c>
      <c r="J262" s="1" t="s">
        <v>365</v>
      </c>
      <c r="K262" s="1">
        <f t="shared" si="19"/>
        <v>4687.5</v>
      </c>
      <c r="L262" s="1">
        <f t="shared" si="18"/>
        <v>468.75</v>
      </c>
    </row>
    <row r="263" spans="1:12" hidden="1" x14ac:dyDescent="0.2">
      <c r="A263" s="1" t="s">
        <v>328</v>
      </c>
      <c r="B263" s="2">
        <v>0.3</v>
      </c>
      <c r="C263" s="1" t="s">
        <v>351</v>
      </c>
      <c r="D263" s="5">
        <v>43588</v>
      </c>
      <c r="E263" s="5" t="str">
        <f t="shared" si="17"/>
        <v>Q2</v>
      </c>
      <c r="F263" s="3">
        <v>1000</v>
      </c>
      <c r="G263" s="1" t="s">
        <v>23</v>
      </c>
      <c r="H263" s="1" t="s">
        <v>8</v>
      </c>
      <c r="I263" s="4">
        <f t="shared" si="16"/>
        <v>300</v>
      </c>
      <c r="J263" s="1" t="s">
        <v>365</v>
      </c>
      <c r="K263" s="1">
        <f t="shared" si="19"/>
        <v>4687.5</v>
      </c>
      <c r="L263" s="1">
        <f t="shared" si="18"/>
        <v>1406.25</v>
      </c>
    </row>
    <row r="264" spans="1:12" hidden="1" x14ac:dyDescent="0.2">
      <c r="A264" s="1" t="s">
        <v>329</v>
      </c>
      <c r="B264" s="2">
        <v>0.1</v>
      </c>
      <c r="C264" s="1" t="s">
        <v>353</v>
      </c>
      <c r="D264" s="5">
        <v>43614</v>
      </c>
      <c r="E264" s="5" t="str">
        <f t="shared" si="17"/>
        <v>Q2</v>
      </c>
      <c r="F264" s="3">
        <v>1000</v>
      </c>
      <c r="G264" s="1" t="s">
        <v>23</v>
      </c>
      <c r="H264" s="1" t="s">
        <v>8</v>
      </c>
      <c r="I264" s="4">
        <f t="shared" si="16"/>
        <v>100</v>
      </c>
      <c r="J264" s="1" t="s">
        <v>365</v>
      </c>
      <c r="K264" s="1">
        <f t="shared" si="19"/>
        <v>4687.5</v>
      </c>
      <c r="L264" s="1">
        <f t="shared" si="18"/>
        <v>468.75</v>
      </c>
    </row>
    <row r="265" spans="1:12" hidden="1" x14ac:dyDescent="0.2">
      <c r="A265" s="1" t="s">
        <v>330</v>
      </c>
      <c r="B265" s="2">
        <v>0.3</v>
      </c>
      <c r="C265" s="1" t="s">
        <v>351</v>
      </c>
      <c r="D265" s="5">
        <v>43700</v>
      </c>
      <c r="E265" s="5" t="str">
        <f t="shared" si="17"/>
        <v>Q3</v>
      </c>
      <c r="F265" s="3">
        <v>20000</v>
      </c>
      <c r="G265" s="1" t="s">
        <v>15</v>
      </c>
      <c r="H265" s="1" t="s">
        <v>8</v>
      </c>
      <c r="I265" s="4">
        <f t="shared" si="16"/>
        <v>6000</v>
      </c>
      <c r="J265" s="1" t="s">
        <v>364</v>
      </c>
      <c r="K265" s="1">
        <f t="shared" si="19"/>
        <v>56250</v>
      </c>
      <c r="L265" s="1">
        <f t="shared" si="18"/>
        <v>16875</v>
      </c>
    </row>
    <row r="266" spans="1:12" hidden="1" x14ac:dyDescent="0.2">
      <c r="A266" s="1" t="s">
        <v>331</v>
      </c>
      <c r="B266" s="2">
        <v>0.3</v>
      </c>
      <c r="C266" s="1" t="s">
        <v>351</v>
      </c>
      <c r="D266" s="5">
        <v>43558</v>
      </c>
      <c r="E266" s="5" t="str">
        <f t="shared" si="17"/>
        <v>Q2</v>
      </c>
      <c r="F266" s="3">
        <v>2000</v>
      </c>
      <c r="G266" s="1" t="s">
        <v>15</v>
      </c>
      <c r="H266" s="1" t="s">
        <v>8</v>
      </c>
      <c r="I266" s="4">
        <f t="shared" si="16"/>
        <v>600</v>
      </c>
      <c r="J266" s="1" t="s">
        <v>365</v>
      </c>
      <c r="K266" s="1">
        <f t="shared" si="19"/>
        <v>9375</v>
      </c>
      <c r="L266" s="1">
        <f t="shared" si="18"/>
        <v>2812.5</v>
      </c>
    </row>
    <row r="267" spans="1:12" hidden="1" x14ac:dyDescent="0.2">
      <c r="A267" s="1" t="s">
        <v>332</v>
      </c>
      <c r="B267" s="2">
        <v>0.1</v>
      </c>
      <c r="C267" s="1" t="s">
        <v>353</v>
      </c>
      <c r="D267" s="5">
        <v>43558</v>
      </c>
      <c r="E267" s="5" t="str">
        <f t="shared" si="17"/>
        <v>Q2</v>
      </c>
      <c r="F267" s="3">
        <v>2000</v>
      </c>
      <c r="G267" s="1" t="s">
        <v>2</v>
      </c>
      <c r="H267" s="1" t="s">
        <v>8</v>
      </c>
      <c r="I267" s="4">
        <f t="shared" si="16"/>
        <v>200</v>
      </c>
      <c r="J267" s="1" t="s">
        <v>365</v>
      </c>
      <c r="K267" s="1">
        <f t="shared" si="19"/>
        <v>9375</v>
      </c>
      <c r="L267" s="1">
        <f t="shared" si="18"/>
        <v>937.5</v>
      </c>
    </row>
    <row r="268" spans="1:12" hidden="1" x14ac:dyDescent="0.2">
      <c r="A268" s="1" t="s">
        <v>333</v>
      </c>
      <c r="B268" s="2">
        <v>0.3</v>
      </c>
      <c r="C268" s="1" t="s">
        <v>351</v>
      </c>
      <c r="D268" s="5">
        <v>43725</v>
      </c>
      <c r="E268" s="5" t="str">
        <f t="shared" si="17"/>
        <v>Q3</v>
      </c>
      <c r="F268" s="3">
        <v>5000</v>
      </c>
      <c r="G268" s="1" t="s">
        <v>23</v>
      </c>
      <c r="H268" s="1" t="s">
        <v>8</v>
      </c>
      <c r="I268" s="4">
        <f t="shared" si="16"/>
        <v>1500</v>
      </c>
      <c r="J268" s="1" t="s">
        <v>365</v>
      </c>
      <c r="K268" s="1">
        <f t="shared" si="19"/>
        <v>14062.5</v>
      </c>
      <c r="L268" s="1">
        <f t="shared" si="18"/>
        <v>4218.75</v>
      </c>
    </row>
    <row r="269" spans="1:12" hidden="1" x14ac:dyDescent="0.2">
      <c r="A269" s="1" t="s">
        <v>334</v>
      </c>
      <c r="B269" s="2">
        <v>0.1</v>
      </c>
      <c r="C269" s="1" t="s">
        <v>353</v>
      </c>
      <c r="D269" s="5">
        <v>43662</v>
      </c>
      <c r="E269" s="5" t="str">
        <f t="shared" si="17"/>
        <v>Q3</v>
      </c>
      <c r="F269" s="3">
        <v>1000</v>
      </c>
      <c r="G269" s="1" t="s">
        <v>23</v>
      </c>
      <c r="H269" s="1" t="s">
        <v>8</v>
      </c>
      <c r="I269" s="4">
        <f t="shared" si="16"/>
        <v>100</v>
      </c>
      <c r="J269" s="1" t="s">
        <v>365</v>
      </c>
      <c r="K269" s="1">
        <f t="shared" si="19"/>
        <v>2812.5</v>
      </c>
      <c r="L269" s="1">
        <f t="shared" si="18"/>
        <v>281.25</v>
      </c>
    </row>
    <row r="270" spans="1:12" hidden="1" x14ac:dyDescent="0.2">
      <c r="A270" s="1" t="s">
        <v>335</v>
      </c>
      <c r="B270" s="2">
        <v>0.1</v>
      </c>
      <c r="C270" s="1" t="s">
        <v>353</v>
      </c>
      <c r="D270" s="5">
        <v>43690</v>
      </c>
      <c r="E270" s="5" t="str">
        <f t="shared" si="17"/>
        <v>Q3</v>
      </c>
      <c r="F270" s="3">
        <v>20000</v>
      </c>
      <c r="G270" s="1" t="s">
        <v>15</v>
      </c>
      <c r="H270" s="1" t="s">
        <v>8</v>
      </c>
      <c r="I270" s="4">
        <f t="shared" si="16"/>
        <v>2000</v>
      </c>
      <c r="J270" s="1" t="s">
        <v>364</v>
      </c>
      <c r="K270" s="1">
        <f t="shared" si="19"/>
        <v>56250</v>
      </c>
      <c r="L270" s="1">
        <f t="shared" si="18"/>
        <v>5625</v>
      </c>
    </row>
    <row r="271" spans="1:12" hidden="1" x14ac:dyDescent="0.2">
      <c r="A271" s="1" t="s">
        <v>336</v>
      </c>
      <c r="B271" s="2">
        <v>0.3</v>
      </c>
      <c r="C271" s="1" t="s">
        <v>351</v>
      </c>
      <c r="D271" s="5">
        <v>43666</v>
      </c>
      <c r="E271" s="5" t="str">
        <f t="shared" si="17"/>
        <v>Q3</v>
      </c>
      <c r="F271" s="3">
        <v>10000</v>
      </c>
      <c r="G271" s="1" t="s">
        <v>23</v>
      </c>
      <c r="H271" s="1" t="s">
        <v>8</v>
      </c>
      <c r="I271" s="4">
        <f t="shared" si="16"/>
        <v>3000</v>
      </c>
      <c r="J271" s="1" t="s">
        <v>365</v>
      </c>
      <c r="K271" s="1">
        <f t="shared" si="19"/>
        <v>28125</v>
      </c>
      <c r="L271" s="1">
        <f t="shared" si="18"/>
        <v>8437.5</v>
      </c>
    </row>
    <row r="272" spans="1:12" hidden="1" x14ac:dyDescent="0.2">
      <c r="A272" s="1" t="s">
        <v>337</v>
      </c>
      <c r="B272" s="2">
        <v>0.1</v>
      </c>
      <c r="C272" s="1" t="s">
        <v>353</v>
      </c>
      <c r="D272" s="5">
        <v>43709</v>
      </c>
      <c r="E272" s="5" t="str">
        <f t="shared" si="17"/>
        <v>Q3</v>
      </c>
      <c r="F272" s="3">
        <v>1000</v>
      </c>
      <c r="G272" s="1" t="s">
        <v>23</v>
      </c>
      <c r="H272" s="1" t="s">
        <v>8</v>
      </c>
      <c r="I272" s="4">
        <f t="shared" si="16"/>
        <v>100</v>
      </c>
      <c r="J272" s="1" t="s">
        <v>365</v>
      </c>
      <c r="K272" s="1">
        <f t="shared" si="19"/>
        <v>2812.5</v>
      </c>
      <c r="L272" s="1">
        <f t="shared" si="18"/>
        <v>281.25</v>
      </c>
    </row>
    <row r="273" spans="1:12" hidden="1" x14ac:dyDescent="0.2">
      <c r="A273" s="1" t="s">
        <v>338</v>
      </c>
      <c r="B273" s="2">
        <v>0.1</v>
      </c>
      <c r="C273" s="1" t="s">
        <v>353</v>
      </c>
      <c r="D273" s="5">
        <v>43723</v>
      </c>
      <c r="E273" s="5" t="str">
        <f t="shared" si="17"/>
        <v>Q3</v>
      </c>
      <c r="F273" s="3">
        <v>3000</v>
      </c>
      <c r="G273" s="1" t="s">
        <v>2</v>
      </c>
      <c r="H273" s="1" t="s">
        <v>8</v>
      </c>
      <c r="I273" s="4">
        <f t="shared" si="16"/>
        <v>300</v>
      </c>
      <c r="J273" s="1" t="s">
        <v>365</v>
      </c>
      <c r="K273" s="1">
        <f t="shared" si="19"/>
        <v>8437.5</v>
      </c>
      <c r="L273" s="1">
        <f t="shared" si="18"/>
        <v>843.75</v>
      </c>
    </row>
    <row r="274" spans="1:12" hidden="1" x14ac:dyDescent="0.2">
      <c r="A274" s="1" t="s">
        <v>339</v>
      </c>
      <c r="B274" s="2">
        <v>0.3</v>
      </c>
      <c r="C274" s="1" t="s">
        <v>351</v>
      </c>
      <c r="D274" s="5">
        <v>43519</v>
      </c>
      <c r="E274" s="5" t="str">
        <f t="shared" si="17"/>
        <v>Q1</v>
      </c>
      <c r="F274" s="3">
        <v>35000</v>
      </c>
      <c r="G274" s="1" t="s">
        <v>54</v>
      </c>
      <c r="H274" s="1" t="s">
        <v>8</v>
      </c>
      <c r="I274" s="4">
        <f t="shared" si="16"/>
        <v>10500</v>
      </c>
      <c r="J274" s="1" t="s">
        <v>365</v>
      </c>
      <c r="K274" s="1">
        <f t="shared" si="19"/>
        <v>229687.5</v>
      </c>
      <c r="L274" s="1">
        <f t="shared" si="18"/>
        <v>68906.25</v>
      </c>
    </row>
    <row r="275" spans="1:12" hidden="1" x14ac:dyDescent="0.2">
      <c r="A275" s="1" t="s">
        <v>340</v>
      </c>
      <c r="B275" s="2">
        <v>1</v>
      </c>
      <c r="C275" s="1" t="s">
        <v>359</v>
      </c>
      <c r="D275" s="5">
        <v>43468</v>
      </c>
      <c r="E275" s="5" t="str">
        <f t="shared" si="17"/>
        <v>Q1</v>
      </c>
      <c r="F275" s="3">
        <v>25000</v>
      </c>
      <c r="G275" s="1" t="s">
        <v>15</v>
      </c>
      <c r="H275" s="1" t="s">
        <v>8</v>
      </c>
      <c r="I275" s="4">
        <f t="shared" si="16"/>
        <v>25000</v>
      </c>
      <c r="J275" s="1" t="s">
        <v>365</v>
      </c>
      <c r="K275" s="1">
        <f t="shared" si="19"/>
        <v>164062.5</v>
      </c>
      <c r="L275" s="1">
        <f t="shared" si="18"/>
        <v>164062.5</v>
      </c>
    </row>
    <row r="276" spans="1:12" hidden="1" x14ac:dyDescent="0.2">
      <c r="A276" s="1" t="s">
        <v>341</v>
      </c>
      <c r="B276" s="2">
        <v>0.3</v>
      </c>
      <c r="C276" s="1" t="s">
        <v>351</v>
      </c>
      <c r="D276" s="5">
        <v>43731</v>
      </c>
      <c r="E276" s="5" t="str">
        <f t="shared" si="17"/>
        <v>Q3</v>
      </c>
      <c r="F276" s="3">
        <v>20000</v>
      </c>
      <c r="G276" s="1" t="s">
        <v>23</v>
      </c>
      <c r="H276" s="1" t="s">
        <v>8</v>
      </c>
      <c r="I276" s="4">
        <f t="shared" si="16"/>
        <v>6000</v>
      </c>
      <c r="J276" s="1" t="s">
        <v>365</v>
      </c>
      <c r="K276" s="1">
        <f t="shared" si="19"/>
        <v>56250</v>
      </c>
      <c r="L276" s="1">
        <f t="shared" si="18"/>
        <v>16875</v>
      </c>
    </row>
    <row r="277" spans="1:12" hidden="1" x14ac:dyDescent="0.2">
      <c r="A277" s="1" t="s">
        <v>342</v>
      </c>
      <c r="B277" s="2">
        <v>0.3</v>
      </c>
      <c r="C277" s="1" t="s">
        <v>351</v>
      </c>
      <c r="D277" s="5">
        <v>43723</v>
      </c>
      <c r="E277" s="5" t="str">
        <f t="shared" si="17"/>
        <v>Q3</v>
      </c>
      <c r="F277" s="3">
        <v>10000</v>
      </c>
      <c r="G277" s="1" t="s">
        <v>2</v>
      </c>
      <c r="H277" s="1" t="s">
        <v>8</v>
      </c>
      <c r="I277" s="4">
        <f t="shared" si="16"/>
        <v>3000</v>
      </c>
      <c r="J277" s="1" t="s">
        <v>365</v>
      </c>
      <c r="K277" s="1">
        <f t="shared" si="19"/>
        <v>28125</v>
      </c>
      <c r="L277" s="1">
        <f t="shared" si="18"/>
        <v>8437.5</v>
      </c>
    </row>
    <row r="278" spans="1:12" hidden="1" x14ac:dyDescent="0.2">
      <c r="A278" s="1" t="s">
        <v>343</v>
      </c>
      <c r="B278" s="2">
        <v>0.3</v>
      </c>
      <c r="C278" s="1" t="s">
        <v>351</v>
      </c>
      <c r="D278" s="5">
        <v>43495</v>
      </c>
      <c r="E278" s="5" t="str">
        <f t="shared" si="17"/>
        <v>Q1</v>
      </c>
      <c r="F278" s="3">
        <v>10000</v>
      </c>
      <c r="G278" s="1" t="s">
        <v>15</v>
      </c>
      <c r="H278" s="1" t="s">
        <v>8</v>
      </c>
      <c r="I278" s="4">
        <f t="shared" si="16"/>
        <v>3000</v>
      </c>
      <c r="J278" s="1" t="s">
        <v>365</v>
      </c>
      <c r="K278" s="1">
        <f t="shared" si="19"/>
        <v>65625</v>
      </c>
      <c r="L278" s="1">
        <f t="shared" si="18"/>
        <v>19687.5</v>
      </c>
    </row>
    <row r="279" spans="1:12" hidden="1" x14ac:dyDescent="0.2">
      <c r="A279" s="1" t="s">
        <v>344</v>
      </c>
      <c r="B279" s="2">
        <v>1</v>
      </c>
      <c r="C279" s="1" t="s">
        <v>359</v>
      </c>
      <c r="D279" s="5">
        <v>43513</v>
      </c>
      <c r="E279" s="5" t="str">
        <f t="shared" si="17"/>
        <v>Q1</v>
      </c>
      <c r="F279" s="3">
        <v>10000</v>
      </c>
      <c r="G279" s="1" t="s">
        <v>15</v>
      </c>
      <c r="H279" s="1" t="s">
        <v>8</v>
      </c>
      <c r="I279" s="4">
        <f t="shared" si="16"/>
        <v>10000</v>
      </c>
      <c r="J279" s="1" t="s">
        <v>365</v>
      </c>
      <c r="K279" s="1">
        <f t="shared" si="19"/>
        <v>65625</v>
      </c>
      <c r="L279" s="1">
        <f t="shared" si="18"/>
        <v>65625</v>
      </c>
    </row>
    <row r="280" spans="1:12" hidden="1" x14ac:dyDescent="0.2">
      <c r="A280" s="1" t="s">
        <v>345</v>
      </c>
      <c r="B280" s="2">
        <v>0.3</v>
      </c>
      <c r="C280" s="1" t="s">
        <v>351</v>
      </c>
      <c r="D280" s="5">
        <v>43573</v>
      </c>
      <c r="E280" s="5" t="str">
        <f t="shared" si="17"/>
        <v>Q2</v>
      </c>
      <c r="F280" s="3">
        <v>1000</v>
      </c>
      <c r="G280" s="1" t="s">
        <v>23</v>
      </c>
      <c r="H280" s="1" t="s">
        <v>8</v>
      </c>
      <c r="I280" s="4">
        <f t="shared" si="16"/>
        <v>300</v>
      </c>
      <c r="J280" s="1" t="s">
        <v>365</v>
      </c>
      <c r="K280" s="1">
        <f t="shared" si="19"/>
        <v>4687.5</v>
      </c>
      <c r="L280" s="1">
        <f t="shared" si="18"/>
        <v>1406.25</v>
      </c>
    </row>
    <row r="281" spans="1:12" hidden="1" x14ac:dyDescent="0.2">
      <c r="A281" s="1" t="s">
        <v>346</v>
      </c>
      <c r="B281" s="2">
        <v>1</v>
      </c>
      <c r="C281" s="1" t="s">
        <v>359</v>
      </c>
      <c r="D281" s="5">
        <v>43611</v>
      </c>
      <c r="E281" s="5" t="str">
        <f t="shared" si="17"/>
        <v>Q2</v>
      </c>
      <c r="F281" s="3">
        <v>3250</v>
      </c>
      <c r="G281" s="1" t="s">
        <v>2</v>
      </c>
      <c r="H281" s="1" t="s">
        <v>56</v>
      </c>
      <c r="I281" s="4">
        <f t="shared" si="16"/>
        <v>3250</v>
      </c>
      <c r="J281" s="1" t="s">
        <v>365</v>
      </c>
      <c r="K281" s="1">
        <f t="shared" si="19"/>
        <v>15234.375</v>
      </c>
      <c r="L281" s="1">
        <f t="shared" si="18"/>
        <v>15234.375</v>
      </c>
    </row>
    <row r="282" spans="1:12" hidden="1" x14ac:dyDescent="0.2">
      <c r="A282" s="1" t="s">
        <v>347</v>
      </c>
      <c r="B282" s="2">
        <v>1</v>
      </c>
      <c r="C282" s="1" t="s">
        <v>359</v>
      </c>
      <c r="D282" s="5">
        <v>43504</v>
      </c>
      <c r="E282" s="5" t="str">
        <f t="shared" si="17"/>
        <v>Q1</v>
      </c>
      <c r="F282" s="3">
        <v>5500</v>
      </c>
      <c r="G282" s="1" t="s">
        <v>2</v>
      </c>
      <c r="H282" s="1" t="s">
        <v>56</v>
      </c>
      <c r="I282" s="4">
        <f t="shared" si="16"/>
        <v>5500</v>
      </c>
      <c r="J282" s="1" t="s">
        <v>365</v>
      </c>
      <c r="K282" s="1">
        <f t="shared" si="19"/>
        <v>36093.75</v>
      </c>
      <c r="L282" s="1">
        <f t="shared" si="18"/>
        <v>36093.75</v>
      </c>
    </row>
    <row r="283" spans="1:12" hidden="1" x14ac:dyDescent="0.2">
      <c r="A283" s="1" t="s">
        <v>348</v>
      </c>
      <c r="B283" s="2">
        <v>1</v>
      </c>
      <c r="C283" s="1" t="s">
        <v>359</v>
      </c>
      <c r="D283" s="5">
        <v>43586</v>
      </c>
      <c r="E283" s="5" t="str">
        <f t="shared" si="17"/>
        <v>Q2</v>
      </c>
      <c r="F283" s="3">
        <v>5500</v>
      </c>
      <c r="G283" s="1" t="s">
        <v>2</v>
      </c>
      <c r="H283" s="1" t="s">
        <v>56</v>
      </c>
      <c r="I283" s="4">
        <f t="shared" si="16"/>
        <v>5500</v>
      </c>
      <c r="J283" s="1" t="s">
        <v>365</v>
      </c>
      <c r="K283" s="1">
        <f t="shared" si="19"/>
        <v>25781.25</v>
      </c>
      <c r="L283" s="1">
        <f t="shared" si="18"/>
        <v>25781.25</v>
      </c>
    </row>
    <row r="284" spans="1:12" hidden="1" x14ac:dyDescent="0.2">
      <c r="A284" s="1" t="s">
        <v>349</v>
      </c>
      <c r="B284" s="2">
        <v>1</v>
      </c>
      <c r="C284" s="1" t="s">
        <v>359</v>
      </c>
      <c r="D284" s="5">
        <v>43673</v>
      </c>
      <c r="E284" s="5" t="str">
        <f t="shared" si="17"/>
        <v>Q3</v>
      </c>
      <c r="F284" s="3">
        <v>6500</v>
      </c>
      <c r="G284" s="1" t="s">
        <v>2</v>
      </c>
      <c r="H284" s="1" t="s">
        <v>57</v>
      </c>
      <c r="I284" s="4">
        <f t="shared" si="16"/>
        <v>6500</v>
      </c>
      <c r="J284" s="1" t="s">
        <v>365</v>
      </c>
      <c r="K284" s="1">
        <f t="shared" si="19"/>
        <v>18281.25</v>
      </c>
      <c r="L284" s="1">
        <f t="shared" si="18"/>
        <v>18281.25</v>
      </c>
    </row>
    <row r="285" spans="1:12" hidden="1" x14ac:dyDescent="0.2">
      <c r="B285" s="2"/>
      <c r="K285" s="1">
        <f>ROUND(SUM(K2:K284),0)</f>
        <v>11855613</v>
      </c>
      <c r="L285" s="1">
        <f>ROUND(SUM(L2:L284),0)</f>
        <v>8194613</v>
      </c>
    </row>
    <row r="286" spans="1:12" x14ac:dyDescent="0.2">
      <c r="B286" s="2"/>
    </row>
  </sheetData>
  <autoFilter ref="A1:J285" xr:uid="{BC3D02F4-260D-455C-B573-CAFB4D52CC3F}">
    <filterColumn colId="6">
      <filters>
        <filter val="Travel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C391-3A9B-4F4F-8239-A1E3E7A6405A}">
  <dimension ref="A1:B9"/>
  <sheetViews>
    <sheetView workbookViewId="0">
      <selection activeCell="B2" sqref="B2"/>
    </sheetView>
  </sheetViews>
  <sheetFormatPr defaultRowHeight="15.75" x14ac:dyDescent="0.25"/>
  <cols>
    <col min="1" max="1" width="24.5" bestFit="1" customWidth="1"/>
    <col min="2" max="2" width="38.125" bestFit="1" customWidth="1"/>
  </cols>
  <sheetData>
    <row r="1" spans="1:2" x14ac:dyDescent="0.25">
      <c r="A1" s="17" t="s">
        <v>386</v>
      </c>
      <c r="B1" t="s">
        <v>394</v>
      </c>
    </row>
    <row r="2" spans="1:2" x14ac:dyDescent="0.25">
      <c r="A2" s="18" t="s">
        <v>359</v>
      </c>
      <c r="B2" s="21">
        <v>5182208.578125</v>
      </c>
    </row>
    <row r="3" spans="1:2" x14ac:dyDescent="0.25">
      <c r="A3" s="18" t="s">
        <v>357</v>
      </c>
      <c r="B3" s="21">
        <v>1529576.296875</v>
      </c>
    </row>
    <row r="4" spans="1:2" x14ac:dyDescent="0.25">
      <c r="A4" s="18" t="s">
        <v>358</v>
      </c>
      <c r="B4" s="21">
        <v>715307.8125</v>
      </c>
    </row>
    <row r="5" spans="1:2" x14ac:dyDescent="0.25">
      <c r="A5" s="18" t="s">
        <v>351</v>
      </c>
      <c r="B5" s="21">
        <v>541893.92812499998</v>
      </c>
    </row>
    <row r="6" spans="1:2" x14ac:dyDescent="0.25">
      <c r="A6" s="18" t="s">
        <v>352</v>
      </c>
      <c r="B6" s="21">
        <v>147983.0625</v>
      </c>
    </row>
    <row r="7" spans="1:2" x14ac:dyDescent="0.25">
      <c r="A7" s="18" t="s">
        <v>353</v>
      </c>
      <c r="B7" s="21">
        <v>74455.59375</v>
      </c>
    </row>
    <row r="8" spans="1:2" x14ac:dyDescent="0.25">
      <c r="A8" s="18" t="s">
        <v>354</v>
      </c>
      <c r="B8" s="21">
        <v>3187.5</v>
      </c>
    </row>
    <row r="9" spans="1:2" x14ac:dyDescent="0.25">
      <c r="A9" s="18" t="s">
        <v>385</v>
      </c>
      <c r="B9" s="21">
        <v>8194612.7718749996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BCBD-FDCB-4EE6-B12C-8EE5D8D41976}">
  <dimension ref="E1:F6"/>
  <sheetViews>
    <sheetView workbookViewId="0">
      <selection activeCell="B14" sqref="B14"/>
    </sheetView>
  </sheetViews>
  <sheetFormatPr defaultRowHeight="15.75" x14ac:dyDescent="0.25"/>
  <cols>
    <col min="1" max="1" width="12.375" bestFit="1" customWidth="1"/>
    <col min="2" max="2" width="28.875" bestFit="1" customWidth="1"/>
    <col min="5" max="5" width="12.375" bestFit="1" customWidth="1"/>
    <col min="6" max="6" width="38.125" bestFit="1" customWidth="1"/>
  </cols>
  <sheetData>
    <row r="1" spans="5:6" x14ac:dyDescent="0.25">
      <c r="E1" s="17" t="s">
        <v>386</v>
      </c>
      <c r="F1" t="s">
        <v>394</v>
      </c>
    </row>
    <row r="2" spans="5:6" x14ac:dyDescent="0.25">
      <c r="E2" s="18" t="s">
        <v>390</v>
      </c>
      <c r="F2" s="21">
        <v>4726275.75</v>
      </c>
    </row>
    <row r="3" spans="5:6" x14ac:dyDescent="0.25">
      <c r="E3" s="18" t="s">
        <v>391</v>
      </c>
      <c r="F3" s="21">
        <v>2570648.8968750001</v>
      </c>
    </row>
    <row r="4" spans="5:6" x14ac:dyDescent="0.25">
      <c r="E4" s="18" t="s">
        <v>392</v>
      </c>
      <c r="F4" s="21">
        <v>784587.9375</v>
      </c>
    </row>
    <row r="5" spans="5:6" x14ac:dyDescent="0.25">
      <c r="E5" s="18" t="s">
        <v>393</v>
      </c>
      <c r="F5" s="21">
        <v>113100.1875</v>
      </c>
    </row>
    <row r="6" spans="5:6" x14ac:dyDescent="0.25">
      <c r="E6" s="18" t="s">
        <v>385</v>
      </c>
      <c r="F6" s="21">
        <v>8194612.7718749996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47FB-7997-4ACF-A7FB-5D5034235F4E}">
  <dimension ref="A1:I6"/>
  <sheetViews>
    <sheetView workbookViewId="0">
      <selection activeCell="E8" sqref="E8"/>
    </sheetView>
  </sheetViews>
  <sheetFormatPr defaultRowHeight="15.75" x14ac:dyDescent="0.25"/>
  <cols>
    <col min="1" max="1" width="38.125" bestFit="1" customWidth="1"/>
    <col min="2" max="2" width="21.5" bestFit="1" customWidth="1"/>
    <col min="3" max="3" width="22.5" bestFit="1" customWidth="1"/>
    <col min="4" max="4" width="24.5" bestFit="1" customWidth="1"/>
    <col min="5" max="5" width="25.75" bestFit="1" customWidth="1"/>
    <col min="6" max="6" width="17.875" bestFit="1" customWidth="1"/>
    <col min="7" max="7" width="22.875" bestFit="1" customWidth="1"/>
    <col min="8" max="8" width="24.25" bestFit="1" customWidth="1"/>
    <col min="9" max="9" width="11" bestFit="1" customWidth="1"/>
  </cols>
  <sheetData>
    <row r="1" spans="1:9" x14ac:dyDescent="0.25">
      <c r="A1" s="17" t="s">
        <v>394</v>
      </c>
      <c r="B1" s="17" t="s">
        <v>384</v>
      </c>
    </row>
    <row r="2" spans="1:9" x14ac:dyDescent="0.25">
      <c r="A2" s="17" t="s">
        <v>386</v>
      </c>
      <c r="B2" t="s">
        <v>359</v>
      </c>
      <c r="C2" t="s">
        <v>357</v>
      </c>
      <c r="D2" t="s">
        <v>358</v>
      </c>
      <c r="E2" t="s">
        <v>351</v>
      </c>
      <c r="F2" t="s">
        <v>352</v>
      </c>
      <c r="G2" t="s">
        <v>353</v>
      </c>
      <c r="H2" t="s">
        <v>354</v>
      </c>
      <c r="I2" t="s">
        <v>385</v>
      </c>
    </row>
    <row r="3" spans="1:9" x14ac:dyDescent="0.25">
      <c r="A3" s="18" t="s">
        <v>365</v>
      </c>
      <c r="B3" s="19">
        <v>2406667.359375</v>
      </c>
      <c r="C3" s="19">
        <v>988323.140625</v>
      </c>
      <c r="D3" s="19">
        <v>623400</v>
      </c>
      <c r="E3" s="19">
        <v>456105.36562499998</v>
      </c>
      <c r="F3" s="19">
        <v>99711.1875</v>
      </c>
      <c r="G3" s="19">
        <v>29705.625</v>
      </c>
      <c r="H3" s="19">
        <v>1781.25</v>
      </c>
      <c r="I3" s="19">
        <v>4605693.9281249996</v>
      </c>
    </row>
    <row r="4" spans="1:9" x14ac:dyDescent="0.25">
      <c r="A4" s="18" t="s">
        <v>356</v>
      </c>
      <c r="B4" s="19">
        <v>1990312.5</v>
      </c>
      <c r="C4" s="19">
        <v>433125</v>
      </c>
      <c r="D4" s="19"/>
      <c r="E4" s="19"/>
      <c r="F4" s="19"/>
      <c r="G4" s="19"/>
      <c r="H4" s="19"/>
      <c r="I4" s="19">
        <v>2423437.5</v>
      </c>
    </row>
    <row r="5" spans="1:9" x14ac:dyDescent="0.25">
      <c r="A5" s="18" t="s">
        <v>364</v>
      </c>
      <c r="B5" s="19">
        <v>785228.71875</v>
      </c>
      <c r="C5" s="19">
        <v>108128.15625</v>
      </c>
      <c r="D5" s="19">
        <v>91907.8125</v>
      </c>
      <c r="E5" s="19">
        <v>85788.5625</v>
      </c>
      <c r="F5" s="19">
        <v>48271.875</v>
      </c>
      <c r="G5" s="19">
        <v>44749.96875</v>
      </c>
      <c r="H5" s="19">
        <v>1406.25</v>
      </c>
      <c r="I5" s="19">
        <v>1165481.34375</v>
      </c>
    </row>
    <row r="6" spans="1:9" x14ac:dyDescent="0.25">
      <c r="A6" s="18" t="s">
        <v>385</v>
      </c>
      <c r="B6" s="19">
        <v>5182208.578125</v>
      </c>
      <c r="C6" s="19">
        <v>1529576.296875</v>
      </c>
      <c r="D6" s="19">
        <v>715307.8125</v>
      </c>
      <c r="E6" s="19">
        <v>541893.92812499998</v>
      </c>
      <c r="F6" s="19">
        <v>147983.0625</v>
      </c>
      <c r="G6" s="19">
        <v>74455.59375</v>
      </c>
      <c r="H6" s="19">
        <v>3187.5</v>
      </c>
      <c r="I6" s="19">
        <v>8194612.7718749996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4EF-E831-471E-884D-8AF5156E874B}">
  <dimension ref="A1:B9"/>
  <sheetViews>
    <sheetView workbookViewId="0">
      <selection activeCell="K4" sqref="K4"/>
    </sheetView>
  </sheetViews>
  <sheetFormatPr defaultRowHeight="15.75" x14ac:dyDescent="0.25"/>
  <cols>
    <col min="1" max="1" width="24.5" bestFit="1" customWidth="1"/>
    <col min="2" max="2" width="37.125" bestFit="1" customWidth="1"/>
  </cols>
  <sheetData>
    <row r="1" spans="1:2" x14ac:dyDescent="0.25">
      <c r="A1" s="17" t="s">
        <v>386</v>
      </c>
      <c r="B1" t="s">
        <v>398</v>
      </c>
    </row>
    <row r="2" spans="1:2" x14ac:dyDescent="0.25">
      <c r="A2" s="18" t="s">
        <v>359</v>
      </c>
      <c r="B2" s="20">
        <v>0.97083333333333333</v>
      </c>
    </row>
    <row r="3" spans="1:2" x14ac:dyDescent="0.25">
      <c r="A3" s="18" t="s">
        <v>358</v>
      </c>
      <c r="B3" s="20">
        <v>0.80882352941176483</v>
      </c>
    </row>
    <row r="4" spans="1:2" x14ac:dyDescent="0.25">
      <c r="A4" s="18" t="s">
        <v>357</v>
      </c>
      <c r="B4" s="20">
        <v>0.625</v>
      </c>
    </row>
    <row r="5" spans="1:2" x14ac:dyDescent="0.25">
      <c r="A5" s="18" t="s">
        <v>351</v>
      </c>
      <c r="B5" s="20">
        <v>0.31568627450980413</v>
      </c>
    </row>
    <row r="6" spans="1:2" x14ac:dyDescent="0.25">
      <c r="A6" s="18" t="s">
        <v>352</v>
      </c>
      <c r="B6" s="20">
        <v>0.20689655172413801</v>
      </c>
    </row>
    <row r="7" spans="1:2" x14ac:dyDescent="0.25">
      <c r="A7" s="18" t="s">
        <v>353</v>
      </c>
      <c r="B7" s="20">
        <v>0.10138888888888893</v>
      </c>
    </row>
    <row r="8" spans="1:2" x14ac:dyDescent="0.25">
      <c r="A8" s="18" t="s">
        <v>354</v>
      </c>
      <c r="B8" s="20">
        <v>0.05</v>
      </c>
    </row>
    <row r="9" spans="1:2" x14ac:dyDescent="0.25">
      <c r="A9" s="18" t="s">
        <v>385</v>
      </c>
      <c r="B9" s="20">
        <v>0.58409893992932904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F1C9-18FC-4C70-9A96-D86DC742CD4B}">
  <dimension ref="A1:B5"/>
  <sheetViews>
    <sheetView workbookViewId="0">
      <selection activeCell="E6" sqref="E6"/>
    </sheetView>
  </sheetViews>
  <sheetFormatPr defaultRowHeight="15.75" x14ac:dyDescent="0.25"/>
  <cols>
    <col min="1" max="1" width="12.375" bestFit="1" customWidth="1"/>
    <col min="2" max="2" width="37.125" bestFit="1" customWidth="1"/>
    <col min="3" max="3" width="4.375" bestFit="1" customWidth="1"/>
    <col min="4" max="4" width="4.75" bestFit="1" customWidth="1"/>
    <col min="5" max="5" width="11" bestFit="1" customWidth="1"/>
    <col min="6" max="6" width="9.125" bestFit="1" customWidth="1"/>
    <col min="7" max="7" width="10" bestFit="1" customWidth="1"/>
    <col min="8" max="8" width="6.875" bestFit="1" customWidth="1"/>
    <col min="9" max="9" width="7.875" bestFit="1" customWidth="1"/>
    <col min="10" max="10" width="8.125" bestFit="1" customWidth="1"/>
    <col min="11" max="11" width="11.75" bestFit="1" customWidth="1"/>
    <col min="12" max="12" width="9.375" bestFit="1" customWidth="1"/>
    <col min="13" max="13" width="16.125" bestFit="1" customWidth="1"/>
    <col min="14" max="14" width="9.25" bestFit="1" customWidth="1"/>
    <col min="15" max="15" width="8.625" bestFit="1" customWidth="1"/>
    <col min="16" max="16" width="7.875" bestFit="1" customWidth="1"/>
    <col min="17" max="17" width="15.125" bestFit="1" customWidth="1"/>
    <col min="18" max="18" width="6.375" bestFit="1" customWidth="1"/>
    <col min="19" max="19" width="12.25" bestFit="1" customWidth="1"/>
    <col min="20" max="20" width="13.875" bestFit="1" customWidth="1"/>
    <col min="21" max="21" width="25.75" bestFit="1" customWidth="1"/>
    <col min="22" max="22" width="11.875" bestFit="1" customWidth="1"/>
    <col min="23" max="23" width="8.125" bestFit="1" customWidth="1"/>
    <col min="24" max="24" width="8.875" bestFit="1" customWidth="1"/>
    <col min="25" max="25" width="7.375" bestFit="1" customWidth="1"/>
    <col min="26" max="26" width="14.625" bestFit="1" customWidth="1"/>
    <col min="27" max="27" width="19" bestFit="1" customWidth="1"/>
    <col min="28" max="28" width="7.125" bestFit="1" customWidth="1"/>
    <col min="29" max="29" width="14.875" bestFit="1" customWidth="1"/>
    <col min="30" max="30" width="12.625" bestFit="1" customWidth="1"/>
    <col min="31" max="31" width="10.5" bestFit="1" customWidth="1"/>
    <col min="32" max="32" width="7.375" bestFit="1" customWidth="1"/>
    <col min="33" max="33" width="17.25" bestFit="1" customWidth="1"/>
    <col min="34" max="34" width="11.625" bestFit="1" customWidth="1"/>
    <col min="35" max="35" width="10.375" bestFit="1" customWidth="1"/>
    <col min="36" max="36" width="9.125" bestFit="1" customWidth="1"/>
    <col min="37" max="37" width="8.75" bestFit="1" customWidth="1"/>
    <col min="38" max="38" width="6.625" bestFit="1" customWidth="1"/>
    <col min="39" max="39" width="13.625" bestFit="1" customWidth="1"/>
    <col min="40" max="40" width="12" bestFit="1" customWidth="1"/>
    <col min="41" max="41" width="6.875" bestFit="1" customWidth="1"/>
    <col min="42" max="42" width="17.375" bestFit="1" customWidth="1"/>
    <col min="43" max="43" width="8.875" bestFit="1" customWidth="1"/>
    <col min="44" max="44" width="9.875" bestFit="1" customWidth="1"/>
    <col min="45" max="45" width="5.75" bestFit="1" customWidth="1"/>
    <col min="46" max="46" width="8.125" bestFit="1" customWidth="1"/>
    <col min="47" max="47" width="7.75" bestFit="1" customWidth="1"/>
    <col min="48" max="48" width="8.625" bestFit="1" customWidth="1"/>
    <col min="49" max="49" width="12.75" bestFit="1" customWidth="1"/>
    <col min="50" max="50" width="4.375" bestFit="1" customWidth="1"/>
    <col min="51" max="51" width="32" bestFit="1" customWidth="1"/>
    <col min="52" max="52" width="8.625" bestFit="1" customWidth="1"/>
    <col min="53" max="53" width="6.75" bestFit="1" customWidth="1"/>
    <col min="54" max="54" width="9.25" bestFit="1" customWidth="1"/>
    <col min="55" max="55" width="6.125" bestFit="1" customWidth="1"/>
    <col min="56" max="56" width="6.625" bestFit="1" customWidth="1"/>
    <col min="57" max="57" width="10.875" bestFit="1" customWidth="1"/>
    <col min="58" max="58" width="15.125" bestFit="1" customWidth="1"/>
    <col min="59" max="59" width="6.875" bestFit="1" customWidth="1"/>
    <col min="60" max="60" width="11" bestFit="1" customWidth="1"/>
    <col min="61" max="61" width="7.875" bestFit="1" customWidth="1"/>
    <col min="62" max="62" width="12.25" bestFit="1" customWidth="1"/>
    <col min="63" max="63" width="11.875" bestFit="1" customWidth="1"/>
    <col min="64" max="64" width="7.125" bestFit="1" customWidth="1"/>
    <col min="65" max="65" width="12.625" bestFit="1" customWidth="1"/>
    <col min="66" max="66" width="7.375" bestFit="1" customWidth="1"/>
    <col min="67" max="67" width="17.25" bestFit="1" customWidth="1"/>
    <col min="68" max="68" width="11.625" bestFit="1" customWidth="1"/>
    <col min="69" max="69" width="12" bestFit="1" customWidth="1"/>
    <col min="70" max="70" width="17.375" bestFit="1" customWidth="1"/>
    <col min="71" max="71" width="5.75" bestFit="1" customWidth="1"/>
    <col min="72" max="72" width="8.125" bestFit="1" customWidth="1"/>
    <col min="73" max="73" width="7.75" bestFit="1" customWidth="1"/>
    <col min="74" max="74" width="4.375" bestFit="1" customWidth="1"/>
    <col min="75" max="75" width="32" bestFit="1" customWidth="1"/>
    <col min="76" max="76" width="8.625" bestFit="1" customWidth="1"/>
    <col min="77" max="77" width="6.75" bestFit="1" customWidth="1"/>
    <col min="78" max="78" width="9.25" bestFit="1" customWidth="1"/>
    <col min="79" max="79" width="6.125" bestFit="1" customWidth="1"/>
    <col min="80" max="80" width="9.625" bestFit="1" customWidth="1"/>
    <col min="81" max="81" width="11" bestFit="1" customWidth="1"/>
  </cols>
  <sheetData>
    <row r="1" spans="1:2" x14ac:dyDescent="0.25">
      <c r="A1" s="17" t="s">
        <v>386</v>
      </c>
      <c r="B1" t="s">
        <v>398</v>
      </c>
    </row>
    <row r="2" spans="1:2" x14ac:dyDescent="0.25">
      <c r="A2" s="18" t="s">
        <v>356</v>
      </c>
      <c r="B2" s="20">
        <v>0.89999999999999991</v>
      </c>
    </row>
    <row r="3" spans="1:2" x14ac:dyDescent="0.25">
      <c r="A3" s="18" t="s">
        <v>365</v>
      </c>
      <c r="B3" s="20">
        <v>0.58581395348837206</v>
      </c>
    </row>
    <row r="4" spans="1:2" x14ac:dyDescent="0.25">
      <c r="A4" s="18" t="s">
        <v>364</v>
      </c>
      <c r="B4" s="20">
        <v>0.55859375</v>
      </c>
    </row>
    <row r="5" spans="1:2" x14ac:dyDescent="0.25">
      <c r="A5" s="18" t="s">
        <v>385</v>
      </c>
      <c r="B5" s="20">
        <v>0.58409893992932804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31B5-B889-49B1-8F60-3AF6682217F8}">
  <dimension ref="A1:B5"/>
  <sheetViews>
    <sheetView workbookViewId="0">
      <selection activeCell="J8" sqref="J8"/>
    </sheetView>
  </sheetViews>
  <sheetFormatPr defaultRowHeight="15.75" x14ac:dyDescent="0.25"/>
  <cols>
    <col min="1" max="1" width="12.375" bestFit="1" customWidth="1"/>
    <col min="2" max="2" width="38.125" bestFit="1" customWidth="1"/>
  </cols>
  <sheetData>
    <row r="1" spans="1:2" x14ac:dyDescent="0.25">
      <c r="A1" s="17" t="s">
        <v>386</v>
      </c>
      <c r="B1" t="s">
        <v>394</v>
      </c>
    </row>
    <row r="2" spans="1:2" x14ac:dyDescent="0.25">
      <c r="A2" s="18" t="s">
        <v>365</v>
      </c>
      <c r="B2" s="21">
        <v>4605693.9281249996</v>
      </c>
    </row>
    <row r="3" spans="1:2" x14ac:dyDescent="0.25">
      <c r="A3" s="18" t="s">
        <v>356</v>
      </c>
      <c r="B3" s="21">
        <v>2423437.5</v>
      </c>
    </row>
    <row r="4" spans="1:2" x14ac:dyDescent="0.25">
      <c r="A4" s="18" t="s">
        <v>364</v>
      </c>
      <c r="B4" s="21">
        <v>1165481.34375</v>
      </c>
    </row>
    <row r="5" spans="1:2" x14ac:dyDescent="0.25">
      <c r="A5" s="18" t="s">
        <v>385</v>
      </c>
      <c r="B5" s="21">
        <v>8194612.7718749996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F94E186245948B30F48808DEA3D09" ma:contentTypeVersion="12" ma:contentTypeDescription="Create a new document." ma:contentTypeScope="" ma:versionID="9658b633bdb016d0db3c19230f7c5aa5">
  <xsd:schema xmlns:xsd="http://www.w3.org/2001/XMLSchema" xmlns:xs="http://www.w3.org/2001/XMLSchema" xmlns:p="http://schemas.microsoft.com/office/2006/metadata/properties" xmlns:ns2="abc6be16-016c-4074-bec6-7bdc00ab9e9c" xmlns:ns3="9cdb1ad8-9941-4a87-b2b5-86a67d12240d" targetNamespace="http://schemas.microsoft.com/office/2006/metadata/properties" ma:root="true" ma:fieldsID="72d87f11059513b8a990ed34cd0ae897" ns2:_="" ns3:_="">
    <xsd:import namespace="abc6be16-016c-4074-bec6-7bdc00ab9e9c"/>
    <xsd:import namespace="9cdb1ad8-9941-4a87-b2b5-86a67d12240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c6be16-016c-4074-bec6-7bdc00ab9e9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b1ad8-9941-4a87-b2b5-86a67d1224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0203A3-F083-4259-BFB9-7F95521441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5238D6-8955-43A4-9612-35D5E2284530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abc6be16-016c-4074-bec6-7bdc00ab9e9c"/>
    <ds:schemaRef ds:uri="9cdb1ad8-9941-4a87-b2b5-86a67d12240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2DC515C-20E5-489C-9548-6683C5CD4E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c6be16-016c-4074-bec6-7bdc00ab9e9c"/>
    <ds:schemaRef ds:uri="9cdb1ad8-9941-4a87-b2b5-86a67d1224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 Definitions</vt:lpstr>
      <vt:lpstr>Data</vt:lpstr>
      <vt:lpstr>finaldata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harshi payal</cp:lastModifiedBy>
  <dcterms:created xsi:type="dcterms:W3CDTF">2018-11-28T14:17:19Z</dcterms:created>
  <dcterms:modified xsi:type="dcterms:W3CDTF">2024-04-08T22:53:54Z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0x010100EB2F94E186245948B30F48808DEA3D09</vt:lpwstr>
  </property>
  <property fmtid="{D5CDD505-2E9C-101B-9397-08002B2CF9AE}" pid="3" name="AuthorIds_UIVersion_2560">
    <vt:lpwstr>63</vt:lpwstr>
  </property>
</Properties>
</file>