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demean/Documents/blackbox_git_dei_inv/bBOXRT/data_for_graphs/"/>
    </mc:Choice>
  </mc:AlternateContent>
  <xr:revisionPtr revIDLastSave="0" documentId="13_ncr:1_{72F63184-0833-AF42-A663-138B63E51216}" xr6:coauthVersionLast="47" xr6:coauthVersionMax="47" xr10:uidLastSave="{00000000-0000-0000-0000-000000000000}"/>
  <bookViews>
    <workbookView xWindow="-40540" yWindow="4120" windowWidth="38660" windowHeight="19680" xr2:uid="{A5664CD4-8867-9842-8F60-DFDF2907FA39}"/>
  </bookViews>
  <sheets>
    <sheet name="TPC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79" i="1" l="1"/>
  <c r="AB179" i="1"/>
  <c r="Z179" i="1"/>
  <c r="X179" i="1"/>
  <c r="S179" i="1"/>
  <c r="Q179" i="1"/>
  <c r="O179" i="1"/>
  <c r="M179" i="1"/>
  <c r="X191" i="1"/>
  <c r="Z191" i="1"/>
  <c r="AB191" i="1"/>
  <c r="AD191" i="1"/>
  <c r="AD190" i="1"/>
  <c r="AB190" i="1"/>
  <c r="Z190" i="1"/>
  <c r="X190" i="1"/>
  <c r="M191" i="1"/>
  <c r="O191" i="1"/>
  <c r="Q191" i="1"/>
  <c r="S191" i="1"/>
  <c r="S190" i="1"/>
  <c r="Q190" i="1"/>
  <c r="O190" i="1"/>
  <c r="M190" i="1"/>
  <c r="B191" i="1"/>
  <c r="D191" i="1"/>
  <c r="F191" i="1"/>
  <c r="H191" i="1"/>
  <c r="B192" i="1"/>
  <c r="D192" i="1"/>
  <c r="F192" i="1"/>
  <c r="H192" i="1"/>
  <c r="H190" i="1"/>
  <c r="F190" i="1"/>
  <c r="D190" i="1"/>
  <c r="B190" i="1"/>
  <c r="X178" i="1"/>
  <c r="Z178" i="1"/>
  <c r="AB178" i="1"/>
  <c r="AD178" i="1"/>
  <c r="M178" i="1"/>
  <c r="O178" i="1"/>
  <c r="Q178" i="1"/>
  <c r="S178" i="1"/>
  <c r="B179" i="1"/>
  <c r="D179" i="1"/>
  <c r="F179" i="1"/>
  <c r="H179" i="1"/>
  <c r="B178" i="1"/>
  <c r="D178" i="1"/>
  <c r="F178" i="1"/>
  <c r="H178" i="1"/>
  <c r="AP175" i="1"/>
  <c r="AO175" i="1"/>
  <c r="AN175" i="1"/>
  <c r="AM175" i="1"/>
  <c r="AL175" i="1"/>
  <c r="AK175" i="1"/>
  <c r="AJ175" i="1"/>
  <c r="AI175" i="1"/>
  <c r="AE175" i="1"/>
  <c r="AD175" i="1"/>
  <c r="AC175" i="1"/>
  <c r="AB175" i="1"/>
  <c r="AA175" i="1"/>
  <c r="Z175" i="1"/>
  <c r="Y175" i="1"/>
  <c r="Y176" i="1" s="1"/>
  <c r="X175" i="1"/>
  <c r="X176" i="1" s="1"/>
  <c r="X177" i="1" s="1"/>
  <c r="T175" i="1"/>
  <c r="S175" i="1"/>
  <c r="R175" i="1"/>
  <c r="Q175" i="1"/>
  <c r="P175" i="1"/>
  <c r="O175" i="1"/>
  <c r="N175" i="1"/>
  <c r="M175" i="1"/>
  <c r="M176" i="1" s="1"/>
  <c r="I175" i="1"/>
  <c r="H175" i="1"/>
  <c r="G175" i="1"/>
  <c r="F175" i="1"/>
  <c r="E175" i="1"/>
  <c r="D175" i="1"/>
  <c r="C175" i="1"/>
  <c r="B175" i="1"/>
  <c r="H129" i="1"/>
  <c r="F129" i="1"/>
  <c r="D129" i="1"/>
  <c r="B129" i="1"/>
  <c r="S129" i="1"/>
  <c r="Q129" i="1"/>
  <c r="O129" i="1"/>
  <c r="M129" i="1"/>
  <c r="T117" i="1"/>
  <c r="S117" i="1"/>
  <c r="R117" i="1"/>
  <c r="Q117" i="1"/>
  <c r="P117" i="1"/>
  <c r="O117" i="1"/>
  <c r="N117" i="1"/>
  <c r="M117" i="1"/>
  <c r="I117" i="1"/>
  <c r="H117" i="1"/>
  <c r="G117" i="1"/>
  <c r="F117" i="1"/>
  <c r="E117" i="1"/>
  <c r="D117" i="1"/>
  <c r="C117" i="1"/>
  <c r="B117" i="1"/>
  <c r="AJ80" i="1"/>
  <c r="O131" i="1" s="1"/>
  <c r="AL80" i="1"/>
  <c r="Q131" i="1" s="1"/>
  <c r="AN80" i="1"/>
  <c r="S131" i="1" s="1"/>
  <c r="AH80" i="1"/>
  <c r="M131" i="1" s="1"/>
  <c r="AJ71" i="1"/>
  <c r="O130" i="1" s="1"/>
  <c r="AL71" i="1"/>
  <c r="Q130" i="1" s="1"/>
  <c r="AN71" i="1"/>
  <c r="S130" i="1" s="1"/>
  <c r="AH71" i="1"/>
  <c r="M130" i="1" s="1"/>
  <c r="AH60" i="1"/>
  <c r="AI60" i="1"/>
  <c r="AH59" i="1"/>
  <c r="AK59" i="1"/>
  <c r="AM59" i="1"/>
  <c r="AO59" i="1"/>
  <c r="AI59" i="1"/>
  <c r="AN59" i="1"/>
  <c r="AJ59" i="1"/>
  <c r="AL59" i="1"/>
  <c r="AY36" i="1"/>
  <c r="AO45" i="1" s="1"/>
  <c r="AX36" i="1"/>
  <c r="AW36" i="1"/>
  <c r="AS48" i="1" s="1"/>
  <c r="AV36" i="1"/>
  <c r="AU36" i="1"/>
  <c r="AS46" i="1" s="1"/>
  <c r="AT36" i="1"/>
  <c r="AS36" i="1"/>
  <c r="AI45" i="1" s="1"/>
  <c r="AR36" i="1"/>
  <c r="AS43" i="1" s="1"/>
  <c r="AO36" i="1"/>
  <c r="AO47" i="1" s="1"/>
  <c r="AN36" i="1"/>
  <c r="AN47" i="1" s="1"/>
  <c r="AM36" i="1"/>
  <c r="AL36" i="1"/>
  <c r="AK36" i="1"/>
  <c r="AT46" i="1" s="1"/>
  <c r="AJ36" i="1"/>
  <c r="AJ47" i="1" s="1"/>
  <c r="AI36" i="1"/>
  <c r="AI47" i="1" s="1"/>
  <c r="AH36" i="1"/>
  <c r="AH47" i="1" s="1"/>
  <c r="AD36" i="1"/>
  <c r="AC36" i="1"/>
  <c r="AB36" i="1"/>
  <c r="AM49" i="1" s="1"/>
  <c r="AA36" i="1"/>
  <c r="Z36" i="1"/>
  <c r="Y36" i="1"/>
  <c r="AJ49" i="1" s="1"/>
  <c r="X36" i="1"/>
  <c r="AI49" i="1" s="1"/>
  <c r="W36" i="1"/>
  <c r="AH49" i="1" s="1"/>
  <c r="U21" i="1"/>
  <c r="M118" i="1" s="1"/>
  <c r="Q37" i="1"/>
  <c r="O37" i="1"/>
  <c r="Q36" i="1"/>
  <c r="O36" i="1"/>
  <c r="Q35" i="1"/>
  <c r="O35" i="1"/>
  <c r="Q34" i="1"/>
  <c r="O34" i="1"/>
  <c r="Q33" i="1"/>
  <c r="O33" i="1"/>
  <c r="Q32" i="1"/>
  <c r="O32" i="1"/>
  <c r="Q31" i="1"/>
  <c r="O31" i="1"/>
  <c r="Q30" i="1"/>
  <c r="O30" i="1"/>
  <c r="Q29" i="1"/>
  <c r="O29" i="1"/>
  <c r="Q28" i="1"/>
  <c r="O28" i="1"/>
  <c r="Q27" i="1"/>
  <c r="O27" i="1"/>
  <c r="Q26" i="1"/>
  <c r="O26" i="1"/>
  <c r="Q25" i="1"/>
  <c r="O25" i="1"/>
  <c r="Q24" i="1"/>
  <c r="O24" i="1"/>
  <c r="Q23" i="1"/>
  <c r="O23" i="1"/>
  <c r="Q22" i="1"/>
  <c r="O22" i="1"/>
  <c r="Q21" i="1"/>
  <c r="O21" i="1"/>
  <c r="Q20" i="1"/>
  <c r="O20" i="1"/>
  <c r="Q19" i="1"/>
  <c r="O19" i="1"/>
  <c r="Q18" i="1"/>
  <c r="O18" i="1"/>
  <c r="Q17" i="1"/>
  <c r="O17" i="1"/>
  <c r="Q16" i="1"/>
  <c r="O16" i="1"/>
  <c r="Q15" i="1"/>
  <c r="O15" i="1"/>
  <c r="Q14" i="1"/>
  <c r="O14" i="1"/>
  <c r="Q13" i="1"/>
  <c r="O13" i="1"/>
  <c r="Q12" i="1"/>
  <c r="O12" i="1"/>
  <c r="Q11" i="1"/>
  <c r="O11" i="1"/>
  <c r="Q10" i="1"/>
  <c r="O10" i="1"/>
  <c r="Q9" i="1"/>
  <c r="O9" i="1"/>
  <c r="Q8" i="1"/>
  <c r="O8" i="1"/>
  <c r="Q7" i="1"/>
  <c r="O7" i="1"/>
  <c r="K37" i="1"/>
  <c r="I37" i="1"/>
  <c r="K36" i="1"/>
  <c r="I36" i="1"/>
  <c r="K35" i="1"/>
  <c r="I35" i="1"/>
  <c r="K34" i="1"/>
  <c r="I34" i="1"/>
  <c r="K33" i="1"/>
  <c r="I33" i="1"/>
  <c r="K32" i="1"/>
  <c r="I32" i="1"/>
  <c r="K31" i="1"/>
  <c r="I31" i="1"/>
  <c r="K30" i="1"/>
  <c r="I30" i="1"/>
  <c r="K29" i="1"/>
  <c r="I29" i="1"/>
  <c r="K28" i="1"/>
  <c r="I28" i="1"/>
  <c r="K27" i="1"/>
  <c r="I27" i="1"/>
  <c r="K26" i="1"/>
  <c r="I26" i="1"/>
  <c r="K25" i="1"/>
  <c r="I25" i="1"/>
  <c r="K24" i="1"/>
  <c r="I24" i="1"/>
  <c r="K23" i="1"/>
  <c r="I23" i="1"/>
  <c r="K22" i="1"/>
  <c r="I22" i="1"/>
  <c r="K21" i="1"/>
  <c r="I21" i="1"/>
  <c r="K20" i="1"/>
  <c r="I20" i="1"/>
  <c r="K19" i="1"/>
  <c r="I19" i="1"/>
  <c r="K18" i="1"/>
  <c r="I18" i="1"/>
  <c r="K17" i="1"/>
  <c r="I17" i="1"/>
  <c r="K16" i="1"/>
  <c r="I16" i="1"/>
  <c r="K15" i="1"/>
  <c r="I15" i="1"/>
  <c r="K14" i="1"/>
  <c r="I14" i="1"/>
  <c r="K13" i="1"/>
  <c r="I13" i="1"/>
  <c r="K12" i="1"/>
  <c r="I12" i="1"/>
  <c r="K11" i="1"/>
  <c r="I11" i="1"/>
  <c r="K10" i="1"/>
  <c r="I10" i="1"/>
  <c r="K9" i="1"/>
  <c r="I9" i="1"/>
  <c r="K8" i="1"/>
  <c r="I8" i="1"/>
  <c r="K7" i="1"/>
  <c r="I7" i="1"/>
  <c r="E37" i="1"/>
  <c r="C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AD176" i="1" l="1"/>
  <c r="AD177" i="1" s="1"/>
  <c r="AE176" i="1"/>
  <c r="S176" i="1"/>
  <c r="S177" i="1" s="1"/>
  <c r="T176" i="1"/>
  <c r="AI176" i="1"/>
  <c r="AX37" i="1"/>
  <c r="AV49" i="1" s="1"/>
  <c r="AJ176" i="1"/>
  <c r="Z176" i="1"/>
  <c r="Z177" i="1" s="1"/>
  <c r="AO176" i="1"/>
  <c r="O176" i="1"/>
  <c r="O177" i="1" s="1"/>
  <c r="AI177" i="1"/>
  <c r="AK176" i="1"/>
  <c r="P176" i="1"/>
  <c r="AA176" i="1"/>
  <c r="AL176" i="1"/>
  <c r="Q176" i="1"/>
  <c r="AB176" i="1"/>
  <c r="AM176" i="1"/>
  <c r="R176" i="1"/>
  <c r="Q177" i="1" s="1"/>
  <c r="AC176" i="1"/>
  <c r="AN176" i="1"/>
  <c r="AP176" i="1"/>
  <c r="N176" i="1"/>
  <c r="M177" i="1" s="1"/>
  <c r="AO177" i="1"/>
  <c r="L11" i="1"/>
  <c r="L23" i="1"/>
  <c r="L29" i="1"/>
  <c r="L35" i="1"/>
  <c r="R10" i="1"/>
  <c r="R22" i="1"/>
  <c r="D176" i="1"/>
  <c r="L10" i="1"/>
  <c r="L22" i="1"/>
  <c r="L28" i="1"/>
  <c r="L34" i="1"/>
  <c r="R21" i="1"/>
  <c r="G176" i="1"/>
  <c r="AL62" i="1"/>
  <c r="F130" i="1" s="1"/>
  <c r="AH62" i="1"/>
  <c r="B130" i="1" s="1"/>
  <c r="AV37" i="1"/>
  <c r="B176" i="1"/>
  <c r="AT37" i="1"/>
  <c r="AJ46" i="1" s="1"/>
  <c r="C176" i="1"/>
  <c r="E176" i="1"/>
  <c r="F176" i="1"/>
  <c r="O118" i="1"/>
  <c r="H176" i="1"/>
  <c r="AS47" i="1"/>
  <c r="I176" i="1"/>
  <c r="R33" i="1"/>
  <c r="AS49" i="1"/>
  <c r="AN37" i="1"/>
  <c r="AN48" i="1" s="1"/>
  <c r="B118" i="1"/>
  <c r="Q118" i="1"/>
  <c r="AS50" i="1"/>
  <c r="AK37" i="1"/>
  <c r="AW46" i="1" s="1"/>
  <c r="C118" i="1"/>
  <c r="R118" i="1"/>
  <c r="AJ37" i="1"/>
  <c r="AW45" i="1" s="1"/>
  <c r="D118" i="1"/>
  <c r="S118" i="1"/>
  <c r="Y37" i="1"/>
  <c r="AX45" i="1" s="1"/>
  <c r="E118" i="1"/>
  <c r="AV47" i="1"/>
  <c r="AT45" i="1"/>
  <c r="T118" i="1"/>
  <c r="AR37" i="1"/>
  <c r="AN45" i="1"/>
  <c r="H118" i="1"/>
  <c r="N118" i="1"/>
  <c r="M119" i="1" s="1"/>
  <c r="AK47" i="1"/>
  <c r="AJ62" i="1"/>
  <c r="D130" i="1" s="1"/>
  <c r="I118" i="1"/>
  <c r="AI37" i="1"/>
  <c r="AW44" i="1" s="1"/>
  <c r="F118" i="1"/>
  <c r="Z37" i="1"/>
  <c r="AX46" i="1" s="1"/>
  <c r="AT44" i="1"/>
  <c r="AN62" i="1"/>
  <c r="H130" i="1" s="1"/>
  <c r="AW37" i="1"/>
  <c r="AV48" i="1" s="1"/>
  <c r="G118" i="1"/>
  <c r="AY37" i="1"/>
  <c r="AV50" i="1" s="1"/>
  <c r="AA37" i="1"/>
  <c r="AX47" i="1" s="1"/>
  <c r="AL37" i="1"/>
  <c r="AW47" i="1" s="1"/>
  <c r="AM37" i="1"/>
  <c r="AW48" i="1" s="1"/>
  <c r="AH37" i="1"/>
  <c r="AH48" i="1" s="1"/>
  <c r="X37" i="1"/>
  <c r="AX44" i="1" s="1"/>
  <c r="AL49" i="1"/>
  <c r="AT47" i="1"/>
  <c r="AU45" i="1"/>
  <c r="AK49" i="1"/>
  <c r="AT48" i="1"/>
  <c r="AU46" i="1"/>
  <c r="AT49" i="1"/>
  <c r="AU47" i="1"/>
  <c r="W37" i="1"/>
  <c r="AU44" i="1"/>
  <c r="AT50" i="1"/>
  <c r="AU37" i="1"/>
  <c r="AV46" i="1" s="1"/>
  <c r="AD37" i="1"/>
  <c r="AX50" i="1" s="1"/>
  <c r="F22" i="1"/>
  <c r="F34" i="1"/>
  <c r="F16" i="1"/>
  <c r="AS45" i="1"/>
  <c r="AU49" i="1"/>
  <c r="AC37" i="1"/>
  <c r="AU48" i="1"/>
  <c r="F10" i="1"/>
  <c r="F11" i="1"/>
  <c r="F23" i="1"/>
  <c r="F35" i="1"/>
  <c r="F17" i="1"/>
  <c r="F29" i="1"/>
  <c r="L8" i="1"/>
  <c r="L14" i="1"/>
  <c r="L20" i="1"/>
  <c r="L26" i="1"/>
  <c r="L32" i="1"/>
  <c r="AT43" i="1"/>
  <c r="AU50" i="1"/>
  <c r="AS37" i="1"/>
  <c r="AV44" i="1" s="1"/>
  <c r="AB37" i="1"/>
  <c r="AX48" i="1" s="1"/>
  <c r="F21" i="1"/>
  <c r="F12" i="1"/>
  <c r="F30" i="1"/>
  <c r="AL47" i="1"/>
  <c r="F24" i="1"/>
  <c r="F18" i="1"/>
  <c r="AU43" i="1"/>
  <c r="F13" i="1"/>
  <c r="AS44" i="1"/>
  <c r="AO37" i="1"/>
  <c r="AW50" i="1" s="1"/>
  <c r="P118" i="1"/>
  <c r="AO49" i="1"/>
  <c r="AN49" i="1"/>
  <c r="F7" i="1"/>
  <c r="AL46" i="1"/>
  <c r="F20" i="1"/>
  <c r="F9" i="1"/>
  <c r="F33" i="1"/>
  <c r="AK48" i="1"/>
  <c r="AN46" i="1"/>
  <c r="AM45" i="1"/>
  <c r="F19" i="1"/>
  <c r="F32" i="1"/>
  <c r="AL45" i="1"/>
  <c r="F25" i="1"/>
  <c r="F8" i="1"/>
  <c r="AK45" i="1"/>
  <c r="AJ45" i="1"/>
  <c r="AM47" i="1"/>
  <c r="L12" i="1"/>
  <c r="L18" i="1"/>
  <c r="L24" i="1"/>
  <c r="L30" i="1"/>
  <c r="L36" i="1"/>
  <c r="R17" i="1"/>
  <c r="R29" i="1"/>
  <c r="AH45" i="1"/>
  <c r="L9" i="1"/>
  <c r="L15" i="1"/>
  <c r="L21" i="1"/>
  <c r="L27" i="1"/>
  <c r="L33" i="1"/>
  <c r="R14" i="1"/>
  <c r="R26" i="1"/>
  <c r="R34" i="1"/>
  <c r="F31" i="1"/>
  <c r="F36" i="1"/>
  <c r="F15" i="1"/>
  <c r="F27" i="1"/>
  <c r="L7" i="1"/>
  <c r="L13" i="1"/>
  <c r="L19" i="1"/>
  <c r="L25" i="1"/>
  <c r="L31" i="1"/>
  <c r="L37" i="1"/>
  <c r="R37" i="1"/>
  <c r="R18" i="1"/>
  <c r="R13" i="1"/>
  <c r="R25" i="1"/>
  <c r="R35" i="1"/>
  <c r="R30" i="1"/>
  <c r="R9" i="1"/>
  <c r="R12" i="1"/>
  <c r="R24" i="1"/>
  <c r="R11" i="1"/>
  <c r="R7" i="1"/>
  <c r="R19" i="1"/>
  <c r="R31" i="1"/>
  <c r="R15" i="1"/>
  <c r="R27" i="1"/>
  <c r="R28" i="1"/>
  <c r="R20" i="1"/>
  <c r="R16" i="1"/>
  <c r="R23" i="1"/>
  <c r="R32" i="1"/>
  <c r="R36" i="1"/>
  <c r="R8" i="1"/>
  <c r="L17" i="1"/>
  <c r="L16" i="1"/>
  <c r="F28" i="1"/>
  <c r="F14" i="1"/>
  <c r="F26" i="1"/>
  <c r="F37" i="1"/>
  <c r="AK50" i="1" l="1"/>
  <c r="AK177" i="1"/>
  <c r="AM177" i="1"/>
  <c r="AB177" i="1"/>
  <c r="S119" i="1"/>
  <c r="F177" i="1"/>
  <c r="AM48" i="1"/>
  <c r="O119" i="1"/>
  <c r="D119" i="1"/>
  <c r="AI48" i="1"/>
  <c r="D177" i="1"/>
  <c r="Q119" i="1"/>
  <c r="B119" i="1"/>
  <c r="B177" i="1"/>
  <c r="AJ38" i="1"/>
  <c r="AV45" i="1"/>
  <c r="Y38" i="1"/>
  <c r="AI50" i="1"/>
  <c r="H177" i="1"/>
  <c r="AR38" i="1"/>
  <c r="B120" i="1" s="1"/>
  <c r="F119" i="1"/>
  <c r="H119" i="1"/>
  <c r="AO50" i="1"/>
  <c r="AW49" i="1"/>
  <c r="W38" i="1"/>
  <c r="AT38" i="1"/>
  <c r="D120" i="1" s="1"/>
  <c r="AJ50" i="1"/>
  <c r="AO48" i="1"/>
  <c r="AL50" i="1"/>
  <c r="AH46" i="1"/>
  <c r="AM50" i="1"/>
  <c r="AJ48" i="1"/>
  <c r="AV43" i="1"/>
  <c r="AA38" i="1"/>
  <c r="AO46" i="1"/>
  <c r="AL48" i="1"/>
  <c r="AL38" i="1"/>
  <c r="AW43" i="1"/>
  <c r="AH38" i="1"/>
  <c r="AV38" i="1"/>
  <c r="F120" i="1" s="1"/>
  <c r="AM46" i="1"/>
  <c r="AX38" i="1"/>
  <c r="H120" i="1" s="1"/>
  <c r="AX49" i="1"/>
  <c r="AC38" i="1"/>
  <c r="AX43" i="1"/>
  <c r="AN50" i="1"/>
  <c r="AK46" i="1"/>
  <c r="AH50" i="1"/>
  <c r="AN38" i="1"/>
  <c r="AI46" i="1"/>
</calcChain>
</file>

<file path=xl/sharedStrings.xml><?xml version="1.0" encoding="utf-8"?>
<sst xmlns="http://schemas.openxmlformats.org/spreadsheetml/2006/main" count="477" uniqueCount="66">
  <si>
    <t>Run</t>
  </si>
  <si>
    <t xml:space="preserve">Case 1 </t>
  </si>
  <si>
    <t>Informed</t>
  </si>
  <si>
    <t>Random</t>
  </si>
  <si>
    <t>Total</t>
  </si>
  <si>
    <t>Case 3</t>
  </si>
  <si>
    <t>total</t>
  </si>
  <si>
    <t>%</t>
  </si>
  <si>
    <t>Total nºvalid</t>
  </si>
  <si>
    <t>Gain over Random Search in %</t>
  </si>
  <si>
    <t>Case 2</t>
  </si>
  <si>
    <t>delivery_VxA</t>
  </si>
  <si>
    <t>orderStatus_VxA</t>
  </si>
  <si>
    <t>payment_VxA</t>
  </si>
  <si>
    <t>stockLevel_VxA</t>
  </si>
  <si>
    <t>Total in %</t>
  </si>
  <si>
    <t>total request per operation</t>
  </si>
  <si>
    <t>Total passed</t>
  </si>
  <si>
    <t>Case 1</t>
  </si>
  <si>
    <t>case 1</t>
  </si>
  <si>
    <t>case 2</t>
  </si>
  <si>
    <t>case 3</t>
  </si>
  <si>
    <t>Gain over Random</t>
  </si>
  <si>
    <t>Fitness Mean</t>
  </si>
  <si>
    <t>StatusCode Mean</t>
  </si>
  <si>
    <t>Distance Mean</t>
  </si>
  <si>
    <t>Fitness Mean gain over Random</t>
  </si>
  <si>
    <t>Fitness Mean - Gain over Random</t>
  </si>
  <si>
    <t>Case 2 and 3 because without distance weight case 2 and 3 are equal to each other</t>
  </si>
  <si>
    <t>case 2 and 3</t>
  </si>
  <si>
    <r>
      <t xml:space="preserve">Note:  The </t>
    </r>
    <r>
      <rPr>
        <b/>
        <sz val="20"/>
        <color theme="1"/>
        <rFont val="Calibri (corpo)"/>
      </rPr>
      <t>fitness function</t>
    </r>
    <r>
      <rPr>
        <sz val="20"/>
        <color theme="1"/>
        <rFont val="Calibri (corpo)"/>
      </rPr>
      <t xml:space="preserve">, in these test cases, was </t>
    </r>
    <r>
      <rPr>
        <b/>
        <sz val="20"/>
        <color theme="1"/>
        <rFont val="Calibri (corpo)"/>
      </rPr>
      <t>made</t>
    </r>
    <r>
      <rPr>
        <sz val="20"/>
        <color theme="1"/>
        <rFont val="Calibri (corpo)"/>
      </rPr>
      <t xml:space="preserve"> </t>
    </r>
    <r>
      <rPr>
        <b/>
        <sz val="20"/>
        <color theme="1"/>
        <rFont val="Calibri (corpo)"/>
      </rPr>
      <t>with</t>
    </r>
    <r>
      <rPr>
        <sz val="20"/>
        <color theme="1"/>
        <rFont val="Calibri (corpo)"/>
      </rPr>
      <t xml:space="preserve"> the </t>
    </r>
    <r>
      <rPr>
        <b/>
        <sz val="20"/>
        <color theme="1"/>
        <rFont val="Calibri (corpo)"/>
      </rPr>
      <t>distance between the input parameters</t>
    </r>
    <r>
      <rPr>
        <sz val="20"/>
        <color theme="1"/>
        <rFont val="Calibri (corpo)"/>
      </rPr>
      <t xml:space="preserve"> in the request </t>
    </r>
    <r>
      <rPr>
        <b/>
        <sz val="20"/>
        <color theme="1"/>
        <rFont val="Calibri (corpo)"/>
      </rPr>
      <t>and</t>
    </r>
    <r>
      <rPr>
        <sz val="20"/>
        <color theme="1"/>
        <rFont val="Calibri (corpo)"/>
      </rPr>
      <t xml:space="preserve"> also </t>
    </r>
    <r>
      <rPr>
        <b/>
        <sz val="20"/>
        <color theme="1"/>
        <rFont val="Calibri (corpo)"/>
      </rPr>
      <t>with</t>
    </r>
    <r>
      <rPr>
        <sz val="20"/>
        <color theme="1"/>
        <rFont val="Calibri (corpo)"/>
      </rPr>
      <t xml:space="preserve"> the </t>
    </r>
    <r>
      <rPr>
        <b/>
        <sz val="20"/>
        <color theme="1"/>
        <rFont val="Calibri (corpo)"/>
      </rPr>
      <t>status code</t>
    </r>
    <r>
      <rPr>
        <sz val="20"/>
        <color theme="1"/>
        <rFont val="Calibri (corpo)"/>
      </rPr>
      <t xml:space="preserve">. </t>
    </r>
  </si>
  <si>
    <t>Fitness Mean - Gain over Random in case 1 with distance component</t>
  </si>
  <si>
    <t>Fitness Mean - Gain over Random in case 2 with distance component</t>
  </si>
  <si>
    <t>Fitness Mean - Gain over Random in case 3 with distance component</t>
  </si>
  <si>
    <t>Case 1 without  distance weight in fitness function</t>
  </si>
  <si>
    <t>Gain over Random in case 1 with distance component</t>
  </si>
  <si>
    <t>Gain over Random without distance component</t>
  </si>
  <si>
    <r>
      <rPr>
        <sz val="20"/>
        <color theme="1"/>
        <rFont val="Calibri (corpo)"/>
      </rPr>
      <t xml:space="preserve">Note: This setup was done </t>
    </r>
    <r>
      <rPr>
        <b/>
        <sz val="20"/>
        <color theme="1"/>
        <rFont val="Calibri (corpo)"/>
      </rPr>
      <t>without</t>
    </r>
    <r>
      <rPr>
        <sz val="20"/>
        <color theme="1"/>
        <rFont val="Calibri (corpo)"/>
      </rPr>
      <t xml:space="preserve"> distance weight in the fitness function, thus case 2 and 3 are equal to each other</t>
    </r>
  </si>
  <si>
    <t>Case 1 with  distance weight in fitness function - distance between response content</t>
  </si>
  <si>
    <t>Case 2 with  distance weight in fitness function - distance between response content</t>
  </si>
  <si>
    <t>Case 3 with  distance weight in fitness function - distance between response content</t>
  </si>
  <si>
    <t>Case 4 with  distance weight in fitness function - distance between response content</t>
  </si>
  <si>
    <t>This setup was made with distance between the response content</t>
  </si>
  <si>
    <r>
      <t xml:space="preserve">Gain over Random </t>
    </r>
    <r>
      <rPr>
        <b/>
        <sz val="12"/>
        <color rgb="FF000000"/>
        <rFont val="Calibri"/>
        <family val="2"/>
        <scheme val="minor"/>
      </rPr>
      <t>with</t>
    </r>
    <r>
      <rPr>
        <sz val="12"/>
        <color rgb="FF000000"/>
        <rFont val="Calibri"/>
        <family val="2"/>
        <scheme val="minor"/>
      </rPr>
      <t xml:space="preserve"> distance component between </t>
    </r>
    <r>
      <rPr>
        <b/>
        <sz val="12"/>
        <color rgb="FF000000"/>
        <rFont val="Calibri"/>
        <family val="2"/>
        <scheme val="minor"/>
      </rPr>
      <t>input parameters</t>
    </r>
  </si>
  <si>
    <r>
      <t xml:space="preserve">Gain over Random </t>
    </r>
    <r>
      <rPr>
        <b/>
        <sz val="12"/>
        <color rgb="FF000000"/>
        <rFont val="Calibri"/>
        <family val="2"/>
        <scheme val="minor"/>
      </rPr>
      <t>without</t>
    </r>
    <r>
      <rPr>
        <sz val="12"/>
        <color rgb="FF000000"/>
        <rFont val="Calibri"/>
        <family val="2"/>
        <scheme val="minor"/>
      </rPr>
      <t xml:space="preserve"> distance component</t>
    </r>
  </si>
  <si>
    <r>
      <t xml:space="preserve">Gain over Random </t>
    </r>
    <r>
      <rPr>
        <b/>
        <sz val="12"/>
        <color rgb="FF000000"/>
        <rFont val="Calibri"/>
        <family val="2"/>
        <scheme val="minor"/>
      </rPr>
      <t>with</t>
    </r>
    <r>
      <rPr>
        <sz val="12"/>
        <color rgb="FF000000"/>
        <rFont val="Calibri"/>
        <family val="2"/>
        <scheme val="minor"/>
      </rPr>
      <t xml:space="preserve"> distance component between </t>
    </r>
    <r>
      <rPr>
        <b/>
        <sz val="12"/>
        <color rgb="FF000000"/>
        <rFont val="Calibri"/>
        <family val="2"/>
        <scheme val="minor"/>
      </rPr>
      <t>responses' content</t>
    </r>
  </si>
  <si>
    <r>
      <t xml:space="preserve">Fitness Mean - Gain over Random </t>
    </r>
    <r>
      <rPr>
        <b/>
        <sz val="12"/>
        <color theme="1"/>
        <rFont val="Calibri"/>
        <family val="2"/>
        <scheme val="minor"/>
      </rPr>
      <t>with</t>
    </r>
    <r>
      <rPr>
        <sz val="12"/>
        <color theme="1"/>
        <rFont val="Calibri"/>
        <family val="2"/>
        <scheme val="minor"/>
      </rPr>
      <t xml:space="preserve"> distance component between </t>
    </r>
    <r>
      <rPr>
        <b/>
        <sz val="12"/>
        <color theme="1"/>
        <rFont val="Calibri"/>
        <family val="2"/>
        <scheme val="minor"/>
      </rPr>
      <t>responses' content</t>
    </r>
  </si>
  <si>
    <r>
      <t xml:space="preserve">Fitness Mean - Gain over Random </t>
    </r>
    <r>
      <rPr>
        <b/>
        <sz val="12"/>
        <color rgb="FF000000"/>
        <rFont val="Calibri"/>
        <family val="2"/>
        <scheme val="minor"/>
      </rPr>
      <t>with</t>
    </r>
    <r>
      <rPr>
        <sz val="12"/>
        <color rgb="FF000000"/>
        <rFont val="Calibri"/>
        <family val="2"/>
        <scheme val="minor"/>
      </rPr>
      <t xml:space="preserve"> distance component between </t>
    </r>
    <r>
      <rPr>
        <b/>
        <sz val="12"/>
        <color rgb="FF000000"/>
        <rFont val="Calibri"/>
        <family val="2"/>
        <scheme val="minor"/>
      </rPr>
      <t>input parameters</t>
    </r>
  </si>
  <si>
    <r>
      <t xml:space="preserve">Fitness Mean - Gain over Random </t>
    </r>
    <r>
      <rPr>
        <b/>
        <sz val="12"/>
        <color rgb="FF000000"/>
        <rFont val="Calibri"/>
        <family val="2"/>
        <scheme val="minor"/>
      </rPr>
      <t>without</t>
    </r>
    <r>
      <rPr>
        <sz val="12"/>
        <color rgb="FF000000"/>
        <rFont val="Calibri"/>
        <family val="2"/>
        <scheme val="minor"/>
      </rPr>
      <t xml:space="preserve"> distance component</t>
    </r>
  </si>
  <si>
    <t>Case 2 with distance component between responses' content</t>
  </si>
  <si>
    <t>Case 1 with distance component between responses' content</t>
  </si>
  <si>
    <t>Case 3 with distance component between responses' content</t>
  </si>
  <si>
    <t>pvalue</t>
  </si>
  <si>
    <t>Z-crit</t>
  </si>
  <si>
    <t>Result</t>
  </si>
  <si>
    <t>Sets are equal</t>
  </si>
  <si>
    <t>Mann-Whitney U test - two tailed ,  Case 1 setup \ref{setup1}</t>
  </si>
  <si>
    <t>Mann-Whitney U test - two tailed ,  Case 2 setup \ref{Setup2}</t>
  </si>
  <si>
    <t>We cannot reject the null hypothesis because we don't have enough proof to affirm that there is a difference between informed and random search</t>
  </si>
  <si>
    <t>Reject null hypothesis, there is a difference between informed and random search</t>
  </si>
  <si>
    <t>Mann-Whitney U test - two tailed ,  Case 3 setup \ref{setup3}</t>
  </si>
  <si>
    <t>Mann-Whitney U test - two tailed ,  Case 1 setup \ref{case1_nodistance}</t>
  </si>
  <si>
    <t>Mann-Whitney U test - two tailed ,  Case 2 and 3 setup \ref{case2_3_nodistance}</t>
  </si>
  <si>
    <t>Mann-Whitney U test - two tailed ,  Case 1 setup \ref{case1_distance_response}</t>
  </si>
  <si>
    <t>Mann-Whitney U test - two tailed ,  Case 2 setup \ref{case2_distance_response}</t>
  </si>
  <si>
    <t>Mann-Whitney U test - two tailed ,  Case 3 setup \ref{case3_distance_response}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</si>
</sst>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  <scheme val="major"/>
    </font>
    <font>
      <sz val="20"/>
      <color theme="1"/>
      <name val="Calibri (corpo)"/>
    </font>
    <font>
      <b/>
      <sz val="20"/>
      <color theme="1"/>
      <name val="Calibri (corpo)"/>
    </font>
    <font>
      <sz val="24"/>
      <color theme="1"/>
      <name val="Calibri (corpo)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rgb="FF000000"/>
      <name val="Courier New"/>
      <family val="1"/>
    </font>
    <font>
      <sz val="14"/>
      <color theme="1"/>
      <name val="Calibri Light"/>
      <family val="2"/>
      <scheme val="major"/>
    </font>
    <font>
      <sz val="14"/>
      <color rgb="FF333333"/>
      <name val="Calibri Light"/>
      <family val="2"/>
      <scheme val="major"/>
    </font>
    <font>
      <sz val="14"/>
      <color rgb="FF000000"/>
      <name val="Calibri Light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00FA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FA00"/>
        <bgColor rgb="FF000000"/>
      </patternFill>
    </fill>
    <fill>
      <patternFill patternType="solid">
        <fgColor rgb="FFFF000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9" fontId="0" fillId="3" borderId="1" xfId="1" applyFont="1" applyFill="1" applyBorder="1" applyAlignment="1">
      <alignment horizontal="center" vertical="center"/>
    </xf>
    <xf numFmtId="9" fontId="0" fillId="4" borderId="1" xfId="1" applyFont="1" applyFill="1" applyBorder="1" applyAlignment="1">
      <alignment horizontal="center" vertical="center"/>
    </xf>
    <xf numFmtId="9" fontId="0" fillId="2" borderId="1" xfId="1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1" applyNumberFormat="1" applyFont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8" fillId="8" borderId="2" xfId="0" applyNumberFormat="1" applyFont="1" applyFill="1" applyBorder="1" applyAlignment="1">
      <alignment horizontal="center" vertical="center"/>
    </xf>
    <xf numFmtId="9" fontId="8" fillId="8" borderId="4" xfId="0" applyNumberFormat="1" applyFont="1" applyFill="1" applyBorder="1" applyAlignment="1">
      <alignment horizontal="center" vertical="center"/>
    </xf>
    <xf numFmtId="9" fontId="8" fillId="9" borderId="2" xfId="0" applyNumberFormat="1" applyFont="1" applyFill="1" applyBorder="1" applyAlignment="1">
      <alignment horizontal="center" vertical="center"/>
    </xf>
    <xf numFmtId="9" fontId="8" fillId="9" borderId="4" xfId="0" applyNumberFormat="1" applyFont="1" applyFill="1" applyBorder="1" applyAlignment="1">
      <alignment horizontal="center" vertical="center"/>
    </xf>
    <xf numFmtId="9" fontId="8" fillId="10" borderId="2" xfId="0" applyNumberFormat="1" applyFont="1" applyFill="1" applyBorder="1" applyAlignment="1">
      <alignment horizontal="center" vertical="center"/>
    </xf>
    <xf numFmtId="9" fontId="8" fillId="10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2" borderId="1" xfId="1" applyFont="1" applyFill="1" applyBorder="1" applyAlignment="1">
      <alignment horizontal="center" vertical="center"/>
    </xf>
    <xf numFmtId="9" fontId="0" fillId="3" borderId="1" xfId="1" applyFont="1" applyFill="1" applyBorder="1" applyAlignment="1">
      <alignment horizontal="center" vertical="center"/>
    </xf>
    <xf numFmtId="9" fontId="0" fillId="7" borderId="1" xfId="1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9" fontId="0" fillId="2" borderId="2" xfId="1" applyFont="1" applyFill="1" applyBorder="1" applyAlignment="1">
      <alignment horizontal="center" vertical="center"/>
    </xf>
    <xf numFmtId="9" fontId="0" fillId="2" borderId="4" xfId="1" applyFont="1" applyFill="1" applyBorder="1" applyAlignment="1">
      <alignment horizontal="center" vertical="center"/>
    </xf>
    <xf numFmtId="9" fontId="0" fillId="7" borderId="2" xfId="1" applyFont="1" applyFill="1" applyBorder="1" applyAlignment="1">
      <alignment horizontal="center" vertical="center"/>
    </xf>
    <xf numFmtId="9" fontId="0" fillId="7" borderId="4" xfId="1" applyFont="1" applyFill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9" fontId="0" fillId="2" borderId="2" xfId="0" applyNumberFormat="1" applyFill="1" applyBorder="1" applyAlignment="1">
      <alignment horizontal="center" vertical="center"/>
    </xf>
    <xf numFmtId="9" fontId="0" fillId="2" borderId="4" xfId="0" applyNumberFormat="1" applyFill="1" applyBorder="1" applyAlignment="1">
      <alignment horizontal="center" vertical="center"/>
    </xf>
    <xf numFmtId="9" fontId="0" fillId="3" borderId="2" xfId="0" applyNumberFormat="1" applyFill="1" applyBorder="1" applyAlignment="1">
      <alignment horizontal="center" vertical="center"/>
    </xf>
    <xf numFmtId="9" fontId="0" fillId="3" borderId="4" xfId="0" applyNumberFormat="1" applyFill="1" applyBorder="1" applyAlignment="1">
      <alignment horizontal="center" vertical="center"/>
    </xf>
    <xf numFmtId="9" fontId="0" fillId="3" borderId="0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9" fontId="0" fillId="3" borderId="2" xfId="1" applyFont="1" applyFill="1" applyBorder="1" applyAlignment="1">
      <alignment horizontal="center" vertical="center"/>
    </xf>
    <xf numFmtId="9" fontId="0" fillId="3" borderId="4" xfId="1" applyFont="1" applyFill="1" applyBorder="1" applyAlignment="1">
      <alignment horizontal="center" vertical="center"/>
    </xf>
    <xf numFmtId="9" fontId="0" fillId="7" borderId="2" xfId="0" applyNumberForma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10" fillId="0" borderId="0" xfId="0" applyFont="1"/>
    <xf numFmtId="11" fontId="10" fillId="0" borderId="0" xfId="0" applyNumberFormat="1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/>
    <xf numFmtId="11" fontId="13" fillId="0" borderId="6" xfId="0" applyNumberFormat="1" applyFont="1" applyBorder="1" applyAlignment="1">
      <alignment horizontal="center" vertical="center"/>
    </xf>
    <xf numFmtId="11" fontId="13" fillId="0" borderId="1" xfId="0" applyNumberFormat="1" applyFont="1" applyBorder="1"/>
    <xf numFmtId="11" fontId="13" fillId="0" borderId="7" xfId="0" applyNumberFormat="1" applyFont="1" applyBorder="1" applyAlignment="1">
      <alignment horizontal="center" vertical="center"/>
    </xf>
    <xf numFmtId="0" fontId="13" fillId="0" borderId="1" xfId="0" applyFont="1" applyBorder="1"/>
    <xf numFmtId="11" fontId="13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2">
    <cellStyle name="Normal" xfId="0" builtinId="0"/>
    <cellStyle name="Per cent" xfId="1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FA00"/>
      <color rgb="FF73FB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4896D-A370-3448-AA57-E73C534BA280}">
  <dimension ref="A1:BA238"/>
  <sheetViews>
    <sheetView tabSelected="1" topLeftCell="G225" zoomScale="120" zoomScaleNormal="120" workbookViewId="0">
      <selection activeCell="K233" sqref="K233"/>
    </sheetView>
  </sheetViews>
  <sheetFormatPr baseColWidth="10" defaultRowHeight="16" x14ac:dyDescent="0.2"/>
  <cols>
    <col min="1" max="1" width="24.5" style="1" bestFit="1" customWidth="1"/>
    <col min="2" max="2" width="17.5" style="1" bestFit="1" customWidth="1"/>
    <col min="3" max="4" width="19" style="1" bestFit="1" customWidth="1"/>
    <col min="5" max="5" width="15.6640625" style="1" bestFit="1" customWidth="1"/>
    <col min="6" max="6" width="16.5" style="1" bestFit="1" customWidth="1"/>
    <col min="7" max="7" width="8" style="1" bestFit="1" customWidth="1"/>
    <col min="8" max="8" width="11.5" style="1" bestFit="1" customWidth="1"/>
    <col min="9" max="10" width="17.5" style="1" bestFit="1" customWidth="1"/>
    <col min="11" max="11" width="15" style="1" bestFit="1" customWidth="1"/>
    <col min="12" max="12" width="17.33203125" style="1" bestFit="1" customWidth="1"/>
    <col min="13" max="13" width="8.6640625" style="1" bestFit="1" customWidth="1"/>
    <col min="14" max="14" width="11.5" style="1" bestFit="1" customWidth="1"/>
    <col min="15" max="15" width="8.6640625" style="1" bestFit="1" customWidth="1"/>
    <col min="16" max="17" width="17.5" style="1" bestFit="1" customWidth="1"/>
    <col min="18" max="18" width="14.33203125" style="1" bestFit="1" customWidth="1"/>
    <col min="19" max="19" width="15.6640625" style="1" bestFit="1" customWidth="1"/>
    <col min="20" max="20" width="8" style="1" bestFit="1" customWidth="1"/>
    <col min="21" max="21" width="14.83203125" style="1" bestFit="1" customWidth="1"/>
    <col min="22" max="22" width="16.5" style="1" bestFit="1" customWidth="1"/>
    <col min="23" max="23" width="15.5" style="1" bestFit="1" customWidth="1"/>
    <col min="24" max="30" width="8.6640625" style="1" bestFit="1" customWidth="1"/>
    <col min="31" max="31" width="8" style="1" bestFit="1" customWidth="1"/>
    <col min="32" max="32" width="6.33203125" style="1" bestFit="1" customWidth="1"/>
    <col min="33" max="33" width="20.33203125" style="1" bestFit="1" customWidth="1"/>
    <col min="34" max="34" width="11.5" style="1" bestFit="1" customWidth="1"/>
    <col min="35" max="41" width="8.6640625" style="1" bestFit="1" customWidth="1"/>
    <col min="42" max="42" width="8" style="1" bestFit="1" customWidth="1"/>
    <col min="43" max="43" width="16.5" style="1" bestFit="1" customWidth="1"/>
    <col min="44" max="44" width="8.6640625" style="1" bestFit="1" customWidth="1"/>
    <col min="45" max="45" width="8" style="1" bestFit="1" customWidth="1"/>
    <col min="46" max="46" width="8.6640625" style="1" bestFit="1" customWidth="1"/>
    <col min="47" max="47" width="8" style="1" bestFit="1" customWidth="1"/>
    <col min="48" max="48" width="8.6640625" style="1" bestFit="1" customWidth="1"/>
    <col min="49" max="49" width="8" style="1" bestFit="1" customWidth="1"/>
    <col min="50" max="50" width="8.6640625" style="1" bestFit="1" customWidth="1"/>
    <col min="51" max="51" width="8" style="1" bestFit="1" customWidth="1"/>
    <col min="52" max="53" width="6.33203125" style="1" bestFit="1" customWidth="1"/>
    <col min="54" max="16384" width="10.83203125" style="1"/>
  </cols>
  <sheetData>
    <row r="1" spans="1:51" x14ac:dyDescent="0.2">
      <c r="V1" s="41" t="s">
        <v>30</v>
      </c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</row>
    <row r="2" spans="1:51" x14ac:dyDescent="0.2"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</row>
    <row r="3" spans="1:51" x14ac:dyDescent="0.2">
      <c r="V3" s="24" t="s">
        <v>5</v>
      </c>
      <c r="W3" s="24"/>
      <c r="X3" s="24"/>
      <c r="Y3" s="24"/>
      <c r="Z3" s="24"/>
      <c r="AA3" s="24"/>
      <c r="AB3" s="24"/>
      <c r="AC3" s="24"/>
      <c r="AD3" s="24"/>
      <c r="AG3" s="24" t="s">
        <v>10</v>
      </c>
      <c r="AH3" s="24"/>
      <c r="AI3" s="24"/>
      <c r="AJ3" s="24"/>
      <c r="AK3" s="24"/>
      <c r="AL3" s="24"/>
      <c r="AM3" s="24"/>
      <c r="AN3" s="24"/>
      <c r="AO3" s="24"/>
      <c r="AQ3" s="24" t="s">
        <v>18</v>
      </c>
      <c r="AR3" s="24"/>
      <c r="AS3" s="24"/>
      <c r="AT3" s="24"/>
      <c r="AU3" s="24"/>
      <c r="AV3" s="24"/>
      <c r="AW3" s="24"/>
      <c r="AX3" s="24"/>
      <c r="AY3" s="24"/>
    </row>
    <row r="4" spans="1:51" x14ac:dyDescent="0.2">
      <c r="A4" s="26" t="s">
        <v>1</v>
      </c>
      <c r="B4" s="27"/>
      <c r="C4" s="27"/>
      <c r="D4" s="27"/>
      <c r="E4" s="27"/>
      <c r="F4" s="28"/>
      <c r="G4" s="26" t="s">
        <v>10</v>
      </c>
      <c r="H4" s="27"/>
      <c r="I4" s="27"/>
      <c r="J4" s="27"/>
      <c r="K4" s="27"/>
      <c r="L4" s="28"/>
      <c r="M4" s="26" t="s">
        <v>5</v>
      </c>
      <c r="N4" s="27"/>
      <c r="O4" s="27"/>
      <c r="P4" s="27"/>
      <c r="Q4" s="27"/>
      <c r="R4" s="28"/>
      <c r="V4" s="2"/>
      <c r="W4" s="26" t="s">
        <v>11</v>
      </c>
      <c r="X4" s="28"/>
      <c r="Y4" s="26" t="s">
        <v>12</v>
      </c>
      <c r="Z4" s="28"/>
      <c r="AA4" s="26" t="s">
        <v>13</v>
      </c>
      <c r="AB4" s="28"/>
      <c r="AC4" s="26" t="s">
        <v>14</v>
      </c>
      <c r="AD4" s="28"/>
      <c r="AG4" s="2"/>
      <c r="AH4" s="26" t="s">
        <v>11</v>
      </c>
      <c r="AI4" s="28"/>
      <c r="AJ4" s="26" t="s">
        <v>12</v>
      </c>
      <c r="AK4" s="28"/>
      <c r="AL4" s="26" t="s">
        <v>13</v>
      </c>
      <c r="AM4" s="28"/>
      <c r="AN4" s="26" t="s">
        <v>14</v>
      </c>
      <c r="AO4" s="28"/>
      <c r="AQ4" s="2"/>
      <c r="AR4" s="26" t="s">
        <v>11</v>
      </c>
      <c r="AS4" s="28"/>
      <c r="AT4" s="26" t="s">
        <v>12</v>
      </c>
      <c r="AU4" s="28"/>
      <c r="AV4" s="26" t="s">
        <v>13</v>
      </c>
      <c r="AW4" s="28"/>
      <c r="AX4" s="26" t="s">
        <v>14</v>
      </c>
      <c r="AY4" s="28"/>
    </row>
    <row r="5" spans="1:51" x14ac:dyDescent="0.2">
      <c r="A5" s="2"/>
      <c r="B5" s="24" t="s">
        <v>2</v>
      </c>
      <c r="C5" s="24"/>
      <c r="D5" s="24" t="s">
        <v>3</v>
      </c>
      <c r="E5" s="24"/>
      <c r="F5" s="25" t="s">
        <v>9</v>
      </c>
      <c r="G5" s="2"/>
      <c r="H5" s="24" t="s">
        <v>2</v>
      </c>
      <c r="I5" s="24"/>
      <c r="J5" s="24" t="s">
        <v>3</v>
      </c>
      <c r="K5" s="24"/>
      <c r="L5" s="25" t="s">
        <v>9</v>
      </c>
      <c r="M5" s="2"/>
      <c r="N5" s="24" t="s">
        <v>2</v>
      </c>
      <c r="O5" s="24"/>
      <c r="P5" s="24" t="s">
        <v>3</v>
      </c>
      <c r="Q5" s="24"/>
      <c r="R5" s="25" t="s">
        <v>9</v>
      </c>
      <c r="V5" s="2" t="s">
        <v>0</v>
      </c>
      <c r="W5" s="2" t="s">
        <v>2</v>
      </c>
      <c r="X5" s="2" t="s">
        <v>3</v>
      </c>
      <c r="Y5" s="2" t="s">
        <v>2</v>
      </c>
      <c r="Z5" s="2" t="s">
        <v>3</v>
      </c>
      <c r="AA5" s="2" t="s">
        <v>2</v>
      </c>
      <c r="AB5" s="2" t="s">
        <v>3</v>
      </c>
      <c r="AC5" s="2" t="s">
        <v>2</v>
      </c>
      <c r="AD5" s="2" t="s">
        <v>3</v>
      </c>
      <c r="AG5" s="2" t="s">
        <v>0</v>
      </c>
      <c r="AH5" s="2" t="s">
        <v>2</v>
      </c>
      <c r="AI5" s="2" t="s">
        <v>3</v>
      </c>
      <c r="AJ5" s="2" t="s">
        <v>2</v>
      </c>
      <c r="AK5" s="2" t="s">
        <v>3</v>
      </c>
      <c r="AL5" s="2" t="s">
        <v>2</v>
      </c>
      <c r="AM5" s="2" t="s">
        <v>3</v>
      </c>
      <c r="AN5" s="2" t="s">
        <v>2</v>
      </c>
      <c r="AO5" s="2" t="s">
        <v>3</v>
      </c>
      <c r="AQ5" s="2" t="s">
        <v>0</v>
      </c>
      <c r="AR5" s="2" t="s">
        <v>2</v>
      </c>
      <c r="AS5" s="2" t="s">
        <v>3</v>
      </c>
      <c r="AT5" s="2" t="s">
        <v>2</v>
      </c>
      <c r="AU5" s="2" t="s">
        <v>3</v>
      </c>
      <c r="AV5" s="2" t="s">
        <v>2</v>
      </c>
      <c r="AW5" s="2" t="s">
        <v>3</v>
      </c>
      <c r="AX5" s="2" t="s">
        <v>2</v>
      </c>
      <c r="AY5" s="2" t="s">
        <v>3</v>
      </c>
    </row>
    <row r="6" spans="1:51" x14ac:dyDescent="0.2">
      <c r="A6" s="2" t="s">
        <v>0</v>
      </c>
      <c r="B6" s="2" t="s">
        <v>8</v>
      </c>
      <c r="C6" s="2" t="s">
        <v>7</v>
      </c>
      <c r="D6" s="2" t="s">
        <v>8</v>
      </c>
      <c r="E6" s="2" t="s">
        <v>7</v>
      </c>
      <c r="F6" s="25"/>
      <c r="G6" s="2" t="s">
        <v>0</v>
      </c>
      <c r="H6" s="2" t="s">
        <v>8</v>
      </c>
      <c r="I6" s="2" t="s">
        <v>7</v>
      </c>
      <c r="J6" s="2" t="s">
        <v>8</v>
      </c>
      <c r="K6" s="2" t="s">
        <v>7</v>
      </c>
      <c r="L6" s="25"/>
      <c r="M6" s="2" t="s">
        <v>0</v>
      </c>
      <c r="N6" s="2" t="s">
        <v>8</v>
      </c>
      <c r="O6" s="2" t="s">
        <v>7</v>
      </c>
      <c r="P6" s="2" t="s">
        <v>8</v>
      </c>
      <c r="Q6" s="2" t="s">
        <v>7</v>
      </c>
      <c r="R6" s="25"/>
      <c r="V6" s="2">
        <v>1</v>
      </c>
      <c r="W6" s="2">
        <v>2000</v>
      </c>
      <c r="X6" s="2">
        <v>2000</v>
      </c>
      <c r="Y6" s="2">
        <v>1399</v>
      </c>
      <c r="Z6" s="2">
        <v>463</v>
      </c>
      <c r="AA6" s="2">
        <v>352</v>
      </c>
      <c r="AB6" s="2">
        <v>260</v>
      </c>
      <c r="AC6" s="2">
        <v>2000</v>
      </c>
      <c r="AD6" s="2">
        <v>2000</v>
      </c>
      <c r="AG6" s="2">
        <v>1</v>
      </c>
      <c r="AH6" s="2">
        <v>2000</v>
      </c>
      <c r="AI6" s="2">
        <v>2000</v>
      </c>
      <c r="AJ6" s="2">
        <v>1218</v>
      </c>
      <c r="AK6" s="2">
        <v>416</v>
      </c>
      <c r="AL6" s="2">
        <v>370</v>
      </c>
      <c r="AM6" s="2">
        <v>267</v>
      </c>
      <c r="AN6" s="2">
        <v>2000</v>
      </c>
      <c r="AO6" s="2">
        <v>2000</v>
      </c>
      <c r="AQ6" s="2">
        <v>1</v>
      </c>
      <c r="AR6" s="2">
        <v>2000</v>
      </c>
      <c r="AS6" s="2">
        <v>2000</v>
      </c>
      <c r="AT6" s="2">
        <v>911</v>
      </c>
      <c r="AU6" s="2">
        <v>455</v>
      </c>
      <c r="AV6" s="2">
        <v>397</v>
      </c>
      <c r="AW6" s="2">
        <v>271</v>
      </c>
      <c r="AX6" s="2">
        <v>2000</v>
      </c>
      <c r="AY6" s="2">
        <v>2000</v>
      </c>
    </row>
    <row r="7" spans="1:51" x14ac:dyDescent="0.2">
      <c r="A7" s="2">
        <v>1</v>
      </c>
      <c r="B7" s="2">
        <v>5306</v>
      </c>
      <c r="C7" s="2">
        <f t="shared" ref="C7:C36" si="0">ROUND(B7/$D$39,3)*100</f>
        <v>66.3</v>
      </c>
      <c r="D7" s="2">
        <v>4725</v>
      </c>
      <c r="E7" s="2">
        <f t="shared" ref="E7:E36" si="1">ROUND(D7/$D$39,3)*100</f>
        <v>59.099999999999994</v>
      </c>
      <c r="F7" s="2">
        <f>C7-E7</f>
        <v>7.2000000000000028</v>
      </c>
      <c r="G7" s="2">
        <v>1</v>
      </c>
      <c r="H7" s="2">
        <v>5587</v>
      </c>
      <c r="I7" s="2">
        <f>ROUND(H7/$D$39,3)*100</f>
        <v>69.8</v>
      </c>
      <c r="J7" s="2">
        <v>4681</v>
      </c>
      <c r="K7" s="2">
        <f>ROUND(J7/$D$39,3)*100</f>
        <v>58.5</v>
      </c>
      <c r="L7" s="2">
        <f>I7-K7</f>
        <v>11.299999999999997</v>
      </c>
      <c r="M7" s="2">
        <v>1</v>
      </c>
      <c r="N7" s="2">
        <v>5751</v>
      </c>
      <c r="O7" s="2">
        <f>ROUND(N7/$D$39,3)*100</f>
        <v>71.899999999999991</v>
      </c>
      <c r="P7" s="2">
        <v>4723</v>
      </c>
      <c r="Q7" s="2">
        <f>ROUND(P7/$D$39,3)*100</f>
        <v>59</v>
      </c>
      <c r="R7" s="2">
        <f>O7-Q7</f>
        <v>12.899999999999991</v>
      </c>
      <c r="V7" s="2">
        <v>2</v>
      </c>
      <c r="W7" s="2">
        <v>2000</v>
      </c>
      <c r="X7" s="2">
        <v>2000</v>
      </c>
      <c r="Y7" s="2">
        <v>1256</v>
      </c>
      <c r="Z7" s="2">
        <v>452</v>
      </c>
      <c r="AA7" s="2">
        <v>268</v>
      </c>
      <c r="AB7" s="2">
        <v>250</v>
      </c>
      <c r="AC7" s="2">
        <v>2000</v>
      </c>
      <c r="AD7" s="2">
        <v>2000</v>
      </c>
      <c r="AG7" s="2">
        <v>2</v>
      </c>
      <c r="AH7" s="2">
        <v>2000</v>
      </c>
      <c r="AI7" s="2">
        <v>2000</v>
      </c>
      <c r="AJ7" s="2">
        <v>1429</v>
      </c>
      <c r="AK7" s="2">
        <v>420</v>
      </c>
      <c r="AL7" s="2">
        <v>236</v>
      </c>
      <c r="AM7" s="2">
        <v>247</v>
      </c>
      <c r="AN7" s="2">
        <v>2000</v>
      </c>
      <c r="AO7" s="2">
        <v>2000</v>
      </c>
      <c r="AQ7" s="2">
        <v>2</v>
      </c>
      <c r="AR7" s="2">
        <v>2000</v>
      </c>
      <c r="AS7" s="2">
        <v>2000</v>
      </c>
      <c r="AT7" s="2">
        <v>1144</v>
      </c>
      <c r="AU7" s="2">
        <v>442</v>
      </c>
      <c r="AV7" s="2">
        <v>258</v>
      </c>
      <c r="AW7" s="2">
        <v>231</v>
      </c>
      <c r="AX7" s="2">
        <v>2000</v>
      </c>
      <c r="AY7" s="2">
        <v>2000</v>
      </c>
    </row>
    <row r="8" spans="1:51" x14ac:dyDescent="0.2">
      <c r="A8" s="2">
        <v>2</v>
      </c>
      <c r="B8" s="2">
        <v>5401</v>
      </c>
      <c r="C8" s="2">
        <f t="shared" si="0"/>
        <v>67.5</v>
      </c>
      <c r="D8" s="2">
        <v>4671</v>
      </c>
      <c r="E8" s="2">
        <f t="shared" si="1"/>
        <v>58.4</v>
      </c>
      <c r="F8" s="2">
        <f t="shared" ref="F8:F36" si="2">C8-E8</f>
        <v>9.1000000000000014</v>
      </c>
      <c r="G8" s="2">
        <v>2</v>
      </c>
      <c r="H8" s="2">
        <v>5664</v>
      </c>
      <c r="I8" s="2">
        <f t="shared" ref="I8:I36" si="3">ROUND(H8/$D$39,3)*100</f>
        <v>70.8</v>
      </c>
      <c r="J8" s="2">
        <v>4666</v>
      </c>
      <c r="K8" s="2">
        <f t="shared" ref="K8:K36" si="4">ROUND(J8/$D$39,3)*100</f>
        <v>58.3</v>
      </c>
      <c r="L8" s="2">
        <f t="shared" ref="L8:L36" si="5">I8-K8</f>
        <v>12.5</v>
      </c>
      <c r="M8" s="2">
        <v>2</v>
      </c>
      <c r="N8" s="2">
        <v>5524</v>
      </c>
      <c r="O8" s="2">
        <f t="shared" ref="O8:O36" si="6">ROUND(N8/$D$39,3)*100</f>
        <v>69.099999999999994</v>
      </c>
      <c r="P8" s="2">
        <v>4702</v>
      </c>
      <c r="Q8" s="2">
        <f t="shared" ref="Q8:Q36" si="7">ROUND(P8/$D$39,3)*100</f>
        <v>58.8</v>
      </c>
      <c r="R8" s="2">
        <f t="shared" ref="R8:R36" si="8">O8-Q8</f>
        <v>10.299999999999997</v>
      </c>
      <c r="V8" s="2">
        <v>3</v>
      </c>
      <c r="W8" s="2">
        <v>2000</v>
      </c>
      <c r="X8" s="2">
        <v>2000</v>
      </c>
      <c r="Y8" s="2">
        <v>1269</v>
      </c>
      <c r="Z8" s="2">
        <v>459</v>
      </c>
      <c r="AA8" s="2">
        <v>166</v>
      </c>
      <c r="AB8" s="2">
        <v>262</v>
      </c>
      <c r="AC8" s="2">
        <v>2000</v>
      </c>
      <c r="AD8" s="2">
        <v>2000</v>
      </c>
      <c r="AG8" s="2">
        <v>3</v>
      </c>
      <c r="AH8" s="2">
        <v>2000</v>
      </c>
      <c r="AI8" s="2">
        <v>2000</v>
      </c>
      <c r="AJ8" s="2">
        <v>1133</v>
      </c>
      <c r="AK8" s="2">
        <v>448</v>
      </c>
      <c r="AL8" s="2">
        <v>226</v>
      </c>
      <c r="AM8" s="2">
        <v>256</v>
      </c>
      <c r="AN8" s="2">
        <v>2000</v>
      </c>
      <c r="AO8" s="2">
        <v>2000</v>
      </c>
      <c r="AQ8" s="2">
        <v>3</v>
      </c>
      <c r="AR8" s="2">
        <v>2000</v>
      </c>
      <c r="AS8" s="2">
        <v>2000</v>
      </c>
      <c r="AT8" s="2">
        <v>865</v>
      </c>
      <c r="AU8" s="2">
        <v>494</v>
      </c>
      <c r="AV8" s="2">
        <v>257</v>
      </c>
      <c r="AW8" s="2">
        <v>253</v>
      </c>
      <c r="AX8" s="2">
        <v>2000</v>
      </c>
      <c r="AY8" s="2">
        <v>2000</v>
      </c>
    </row>
    <row r="9" spans="1:51" x14ac:dyDescent="0.2">
      <c r="A9" s="2">
        <v>3</v>
      </c>
      <c r="B9" s="2">
        <v>5121</v>
      </c>
      <c r="C9" s="2">
        <f t="shared" si="0"/>
        <v>64</v>
      </c>
      <c r="D9" s="2">
        <v>4745</v>
      </c>
      <c r="E9" s="2">
        <f t="shared" si="1"/>
        <v>59.3</v>
      </c>
      <c r="F9" s="2">
        <f t="shared" si="2"/>
        <v>4.7000000000000028</v>
      </c>
      <c r="G9" s="2">
        <v>3</v>
      </c>
      <c r="H9" s="2">
        <v>5358</v>
      </c>
      <c r="I9" s="2">
        <f t="shared" si="3"/>
        <v>67</v>
      </c>
      <c r="J9" s="2">
        <v>4702</v>
      </c>
      <c r="K9" s="2">
        <f t="shared" si="4"/>
        <v>58.8</v>
      </c>
      <c r="L9" s="2">
        <f t="shared" si="5"/>
        <v>8.2000000000000028</v>
      </c>
      <c r="M9" s="2">
        <v>3</v>
      </c>
      <c r="N9" s="2">
        <v>5435</v>
      </c>
      <c r="O9" s="2">
        <f t="shared" si="6"/>
        <v>67.900000000000006</v>
      </c>
      <c r="P9" s="2">
        <v>4721</v>
      </c>
      <c r="Q9" s="2">
        <f t="shared" si="7"/>
        <v>59</v>
      </c>
      <c r="R9" s="2">
        <f t="shared" si="8"/>
        <v>8.9000000000000057</v>
      </c>
      <c r="V9" s="2">
        <v>4</v>
      </c>
      <c r="W9" s="2">
        <v>2000</v>
      </c>
      <c r="X9" s="2">
        <v>2000</v>
      </c>
      <c r="Y9" s="2">
        <v>1118</v>
      </c>
      <c r="Z9" s="2">
        <v>435</v>
      </c>
      <c r="AA9" s="2">
        <v>318</v>
      </c>
      <c r="AB9" s="2">
        <v>229</v>
      </c>
      <c r="AC9" s="2">
        <v>2000</v>
      </c>
      <c r="AD9" s="2">
        <v>2000</v>
      </c>
      <c r="AG9" s="2">
        <v>4</v>
      </c>
      <c r="AH9" s="2">
        <v>2000</v>
      </c>
      <c r="AI9" s="2">
        <v>2000</v>
      </c>
      <c r="AJ9" s="2">
        <v>1325</v>
      </c>
      <c r="AK9" s="2">
        <v>421</v>
      </c>
      <c r="AL9" s="2">
        <v>223</v>
      </c>
      <c r="AM9" s="2">
        <v>264</v>
      </c>
      <c r="AN9" s="2">
        <v>2000</v>
      </c>
      <c r="AO9" s="2">
        <v>2000</v>
      </c>
      <c r="AQ9" s="2">
        <v>4</v>
      </c>
      <c r="AR9" s="2">
        <v>2000</v>
      </c>
      <c r="AS9" s="2">
        <v>2000</v>
      </c>
      <c r="AT9" s="2">
        <v>824</v>
      </c>
      <c r="AU9" s="2">
        <v>460</v>
      </c>
      <c r="AV9" s="2">
        <v>397</v>
      </c>
      <c r="AW9" s="2">
        <v>263</v>
      </c>
      <c r="AX9" s="2">
        <v>2000</v>
      </c>
      <c r="AY9" s="2">
        <v>2000</v>
      </c>
    </row>
    <row r="10" spans="1:51" x14ac:dyDescent="0.2">
      <c r="A10" s="2">
        <v>4</v>
      </c>
      <c r="B10" s="2">
        <v>5219</v>
      </c>
      <c r="C10" s="2">
        <f t="shared" si="0"/>
        <v>65.2</v>
      </c>
      <c r="D10" s="2">
        <v>4722</v>
      </c>
      <c r="E10" s="2">
        <f t="shared" si="1"/>
        <v>59</v>
      </c>
      <c r="F10" s="2">
        <f t="shared" si="2"/>
        <v>6.2000000000000028</v>
      </c>
      <c r="G10" s="2">
        <v>4</v>
      </c>
      <c r="H10" s="2">
        <v>5547</v>
      </c>
      <c r="I10" s="2">
        <f t="shared" si="3"/>
        <v>69.3</v>
      </c>
      <c r="J10" s="2">
        <v>4683</v>
      </c>
      <c r="K10" s="2">
        <f t="shared" si="4"/>
        <v>58.5</v>
      </c>
      <c r="L10" s="2">
        <f t="shared" si="5"/>
        <v>10.799999999999997</v>
      </c>
      <c r="M10" s="2">
        <v>4</v>
      </c>
      <c r="N10" s="2">
        <v>5436</v>
      </c>
      <c r="O10" s="2">
        <f t="shared" si="6"/>
        <v>68</v>
      </c>
      <c r="P10" s="2">
        <v>4664</v>
      </c>
      <c r="Q10" s="2">
        <f t="shared" si="7"/>
        <v>58.3</v>
      </c>
      <c r="R10" s="2">
        <f t="shared" si="8"/>
        <v>9.7000000000000028</v>
      </c>
      <c r="V10" s="2">
        <v>5</v>
      </c>
      <c r="W10" s="2">
        <v>2000</v>
      </c>
      <c r="X10" s="2">
        <v>2000</v>
      </c>
      <c r="Y10" s="2">
        <v>1318</v>
      </c>
      <c r="Z10" s="2">
        <v>457</v>
      </c>
      <c r="AA10" s="2">
        <v>206</v>
      </c>
      <c r="AB10" s="2">
        <v>268</v>
      </c>
      <c r="AC10" s="2">
        <v>2000</v>
      </c>
      <c r="AD10" s="2">
        <v>2000</v>
      </c>
      <c r="AG10" s="2">
        <v>5</v>
      </c>
      <c r="AH10" s="2">
        <v>2000</v>
      </c>
      <c r="AI10" s="2">
        <v>2000</v>
      </c>
      <c r="AJ10" s="2">
        <v>1433</v>
      </c>
      <c r="AK10" s="2">
        <v>424</v>
      </c>
      <c r="AL10" s="2">
        <v>344</v>
      </c>
      <c r="AM10" s="2">
        <v>272</v>
      </c>
      <c r="AN10" s="2">
        <v>2000</v>
      </c>
      <c r="AO10" s="2">
        <v>2000</v>
      </c>
      <c r="AQ10" s="2">
        <v>5</v>
      </c>
      <c r="AR10" s="2">
        <v>2000</v>
      </c>
      <c r="AS10" s="2">
        <v>2000</v>
      </c>
      <c r="AT10" s="2">
        <v>944</v>
      </c>
      <c r="AU10" s="2">
        <v>465</v>
      </c>
      <c r="AV10" s="2">
        <v>334</v>
      </c>
      <c r="AW10" s="2">
        <v>273</v>
      </c>
      <c r="AX10" s="2">
        <v>2000</v>
      </c>
      <c r="AY10" s="2">
        <v>2000</v>
      </c>
    </row>
    <row r="11" spans="1:51" x14ac:dyDescent="0.2">
      <c r="A11" s="2">
        <v>5</v>
      </c>
      <c r="B11" s="2">
        <v>5277</v>
      </c>
      <c r="C11" s="2">
        <f t="shared" si="0"/>
        <v>66</v>
      </c>
      <c r="D11" s="2">
        <v>4737</v>
      </c>
      <c r="E11" s="2">
        <f t="shared" si="1"/>
        <v>59.199999999999996</v>
      </c>
      <c r="F11" s="2">
        <f t="shared" si="2"/>
        <v>6.8000000000000043</v>
      </c>
      <c r="G11" s="2">
        <v>5</v>
      </c>
      <c r="H11" s="2">
        <v>5776</v>
      </c>
      <c r="I11" s="2">
        <f t="shared" si="3"/>
        <v>72.2</v>
      </c>
      <c r="J11" s="2">
        <v>4695</v>
      </c>
      <c r="K11" s="2">
        <f t="shared" si="4"/>
        <v>58.699999999999996</v>
      </c>
      <c r="L11" s="2">
        <f t="shared" si="5"/>
        <v>13.500000000000007</v>
      </c>
      <c r="M11" s="2">
        <v>5</v>
      </c>
      <c r="N11" s="2">
        <v>5524</v>
      </c>
      <c r="O11" s="2">
        <f t="shared" si="6"/>
        <v>69.099999999999994</v>
      </c>
      <c r="P11" s="2">
        <v>4725</v>
      </c>
      <c r="Q11" s="2">
        <f t="shared" si="7"/>
        <v>59.099999999999994</v>
      </c>
      <c r="R11" s="2">
        <f t="shared" si="8"/>
        <v>10</v>
      </c>
      <c r="V11" s="2">
        <v>6</v>
      </c>
      <c r="W11" s="2">
        <v>2000</v>
      </c>
      <c r="X11" s="2">
        <v>2000</v>
      </c>
      <c r="Y11" s="2">
        <v>1450</v>
      </c>
      <c r="Z11" s="2">
        <v>438</v>
      </c>
      <c r="AA11" s="2">
        <v>304</v>
      </c>
      <c r="AB11" s="2">
        <v>269</v>
      </c>
      <c r="AC11" s="2">
        <v>2000</v>
      </c>
      <c r="AD11" s="2">
        <v>2000</v>
      </c>
      <c r="AG11" s="2">
        <v>6</v>
      </c>
      <c r="AH11" s="2">
        <v>2000</v>
      </c>
      <c r="AI11" s="2">
        <v>2000</v>
      </c>
      <c r="AJ11" s="2">
        <v>1351</v>
      </c>
      <c r="AK11" s="2">
        <v>472</v>
      </c>
      <c r="AL11" s="2">
        <v>239</v>
      </c>
      <c r="AM11" s="2">
        <v>248</v>
      </c>
      <c r="AN11" s="2">
        <v>2000</v>
      </c>
      <c r="AO11" s="2">
        <v>2000</v>
      </c>
      <c r="AQ11" s="2">
        <v>6</v>
      </c>
      <c r="AR11" s="2">
        <v>2000</v>
      </c>
      <c r="AS11" s="2">
        <v>2000</v>
      </c>
      <c r="AT11" s="2">
        <v>858</v>
      </c>
      <c r="AU11" s="2">
        <v>432</v>
      </c>
      <c r="AV11" s="2">
        <v>389</v>
      </c>
      <c r="AW11" s="2">
        <v>249</v>
      </c>
      <c r="AX11" s="2">
        <v>2000</v>
      </c>
      <c r="AY11" s="2">
        <v>2000</v>
      </c>
    </row>
    <row r="12" spans="1:51" x14ac:dyDescent="0.2">
      <c r="A12" s="2">
        <v>6</v>
      </c>
      <c r="B12" s="2">
        <v>5245</v>
      </c>
      <c r="C12" s="2">
        <f t="shared" si="0"/>
        <v>65.600000000000009</v>
      </c>
      <c r="D12" s="2">
        <v>4679</v>
      </c>
      <c r="E12" s="2">
        <f t="shared" si="1"/>
        <v>58.5</v>
      </c>
      <c r="F12" s="2">
        <f t="shared" si="2"/>
        <v>7.1000000000000085</v>
      </c>
      <c r="G12" s="2">
        <v>6</v>
      </c>
      <c r="H12" s="2">
        <v>5589</v>
      </c>
      <c r="I12" s="2">
        <f t="shared" si="3"/>
        <v>69.899999999999991</v>
      </c>
      <c r="J12" s="2">
        <v>4719</v>
      </c>
      <c r="K12" s="2">
        <f t="shared" si="4"/>
        <v>59</v>
      </c>
      <c r="L12" s="2">
        <f t="shared" si="5"/>
        <v>10.899999999999991</v>
      </c>
      <c r="M12" s="2">
        <v>6</v>
      </c>
      <c r="N12" s="2">
        <v>5754</v>
      </c>
      <c r="O12" s="2">
        <f t="shared" si="6"/>
        <v>71.899999999999991</v>
      </c>
      <c r="P12" s="2">
        <v>4707</v>
      </c>
      <c r="Q12" s="2">
        <f t="shared" si="7"/>
        <v>58.8</v>
      </c>
      <c r="R12" s="2">
        <f t="shared" si="8"/>
        <v>13.099999999999994</v>
      </c>
      <c r="V12" s="2">
        <v>7</v>
      </c>
      <c r="W12" s="2">
        <v>2000</v>
      </c>
      <c r="X12" s="2">
        <v>2000</v>
      </c>
      <c r="Y12" s="2">
        <v>1259</v>
      </c>
      <c r="Z12" s="2">
        <v>453</v>
      </c>
      <c r="AA12" s="2">
        <v>126</v>
      </c>
      <c r="AB12" s="2">
        <v>263</v>
      </c>
      <c r="AC12" s="2">
        <v>2000</v>
      </c>
      <c r="AD12" s="2">
        <v>2000</v>
      </c>
      <c r="AG12" s="2">
        <v>7</v>
      </c>
      <c r="AH12" s="2">
        <v>2000</v>
      </c>
      <c r="AI12" s="2">
        <v>2000</v>
      </c>
      <c r="AJ12" s="2">
        <v>1351</v>
      </c>
      <c r="AK12" s="2">
        <v>448</v>
      </c>
      <c r="AL12" s="2">
        <v>373</v>
      </c>
      <c r="AM12" s="2">
        <v>279</v>
      </c>
      <c r="AN12" s="2">
        <v>2000</v>
      </c>
      <c r="AO12" s="2">
        <v>2000</v>
      </c>
      <c r="AQ12" s="2">
        <v>7</v>
      </c>
      <c r="AR12" s="2">
        <v>2000</v>
      </c>
      <c r="AS12" s="2">
        <v>2000</v>
      </c>
      <c r="AT12" s="2">
        <v>842</v>
      </c>
      <c r="AU12" s="2">
        <v>471</v>
      </c>
      <c r="AV12" s="2">
        <v>399</v>
      </c>
      <c r="AW12" s="2">
        <v>263</v>
      </c>
      <c r="AX12" s="2">
        <v>2000</v>
      </c>
      <c r="AY12" s="2">
        <v>2000</v>
      </c>
    </row>
    <row r="13" spans="1:51" x14ac:dyDescent="0.2">
      <c r="A13" s="2">
        <v>7</v>
      </c>
      <c r="B13" s="2">
        <v>5239</v>
      </c>
      <c r="C13" s="2">
        <f t="shared" si="0"/>
        <v>65.5</v>
      </c>
      <c r="D13" s="2">
        <v>4732</v>
      </c>
      <c r="E13" s="2">
        <f t="shared" si="1"/>
        <v>59.199999999999996</v>
      </c>
      <c r="F13" s="2">
        <f t="shared" si="2"/>
        <v>6.3000000000000043</v>
      </c>
      <c r="G13" s="2">
        <v>7</v>
      </c>
      <c r="H13" s="2">
        <v>5723</v>
      </c>
      <c r="I13" s="2">
        <f t="shared" si="3"/>
        <v>71.5</v>
      </c>
      <c r="J13" s="2">
        <v>4725</v>
      </c>
      <c r="K13" s="2">
        <f t="shared" si="4"/>
        <v>59.099999999999994</v>
      </c>
      <c r="L13" s="2">
        <f t="shared" si="5"/>
        <v>12.400000000000006</v>
      </c>
      <c r="M13" s="2">
        <v>7</v>
      </c>
      <c r="N13" s="2">
        <v>5385</v>
      </c>
      <c r="O13" s="2">
        <f t="shared" si="6"/>
        <v>67.300000000000011</v>
      </c>
      <c r="P13" s="2">
        <v>4716</v>
      </c>
      <c r="Q13" s="2">
        <f t="shared" si="7"/>
        <v>59</v>
      </c>
      <c r="R13" s="2">
        <f t="shared" si="8"/>
        <v>8.3000000000000114</v>
      </c>
      <c r="V13" s="2">
        <v>8</v>
      </c>
      <c r="W13" s="2">
        <v>2000</v>
      </c>
      <c r="X13" s="2">
        <v>2000</v>
      </c>
      <c r="Y13" s="2">
        <v>1405</v>
      </c>
      <c r="Z13" s="2">
        <v>429</v>
      </c>
      <c r="AA13" s="2">
        <v>179</v>
      </c>
      <c r="AB13" s="2">
        <v>265</v>
      </c>
      <c r="AC13" s="2">
        <v>2000</v>
      </c>
      <c r="AD13" s="2">
        <v>2000</v>
      </c>
      <c r="AG13" s="2">
        <v>8</v>
      </c>
      <c r="AH13" s="2">
        <v>2000</v>
      </c>
      <c r="AI13" s="2">
        <v>2000</v>
      </c>
      <c r="AJ13" s="2">
        <v>1266</v>
      </c>
      <c r="AK13" s="2">
        <v>483</v>
      </c>
      <c r="AL13" s="2">
        <v>182</v>
      </c>
      <c r="AM13" s="2">
        <v>255</v>
      </c>
      <c r="AN13" s="2">
        <v>2000</v>
      </c>
      <c r="AO13" s="2">
        <v>2000</v>
      </c>
      <c r="AQ13" s="2">
        <v>8</v>
      </c>
      <c r="AR13" s="2">
        <v>2000</v>
      </c>
      <c r="AS13" s="2">
        <v>2000</v>
      </c>
      <c r="AT13" s="2">
        <v>1104</v>
      </c>
      <c r="AU13" s="2">
        <v>454</v>
      </c>
      <c r="AV13" s="2">
        <v>387</v>
      </c>
      <c r="AW13" s="2">
        <v>269</v>
      </c>
      <c r="AX13" s="2">
        <v>2000</v>
      </c>
      <c r="AY13" s="2">
        <v>2000</v>
      </c>
    </row>
    <row r="14" spans="1:51" x14ac:dyDescent="0.2">
      <c r="A14" s="2">
        <v>8</v>
      </c>
      <c r="B14" s="2">
        <v>5490</v>
      </c>
      <c r="C14" s="2">
        <f t="shared" si="0"/>
        <v>68.600000000000009</v>
      </c>
      <c r="D14" s="2">
        <v>4721</v>
      </c>
      <c r="E14" s="2">
        <f t="shared" si="1"/>
        <v>59</v>
      </c>
      <c r="F14" s="2">
        <f t="shared" si="2"/>
        <v>9.6000000000000085</v>
      </c>
      <c r="G14" s="2">
        <v>8</v>
      </c>
      <c r="H14" s="2">
        <v>5446</v>
      </c>
      <c r="I14" s="2">
        <f t="shared" si="3"/>
        <v>68.100000000000009</v>
      </c>
      <c r="J14" s="2">
        <v>4737</v>
      </c>
      <c r="K14" s="2">
        <f t="shared" si="4"/>
        <v>59.199999999999996</v>
      </c>
      <c r="L14" s="2">
        <f t="shared" si="5"/>
        <v>8.9000000000000128</v>
      </c>
      <c r="M14" s="2">
        <v>8</v>
      </c>
      <c r="N14" s="2">
        <v>5584</v>
      </c>
      <c r="O14" s="2">
        <f t="shared" si="6"/>
        <v>69.8</v>
      </c>
      <c r="P14" s="2">
        <v>4694</v>
      </c>
      <c r="Q14" s="2">
        <f t="shared" si="7"/>
        <v>58.699999999999996</v>
      </c>
      <c r="R14" s="2">
        <f t="shared" si="8"/>
        <v>11.100000000000001</v>
      </c>
      <c r="V14" s="2">
        <v>9</v>
      </c>
      <c r="W14" s="2">
        <v>2000</v>
      </c>
      <c r="X14" s="2">
        <v>2000</v>
      </c>
      <c r="Y14" s="2">
        <v>1275</v>
      </c>
      <c r="Z14" s="2">
        <v>456</v>
      </c>
      <c r="AA14" s="2">
        <v>293</v>
      </c>
      <c r="AB14" s="2">
        <v>261</v>
      </c>
      <c r="AC14" s="2">
        <v>2000</v>
      </c>
      <c r="AD14" s="2">
        <v>2000</v>
      </c>
      <c r="AG14" s="2">
        <v>9</v>
      </c>
      <c r="AH14" s="2">
        <v>2000</v>
      </c>
      <c r="AI14" s="2">
        <v>2000</v>
      </c>
      <c r="AJ14" s="2">
        <v>1245</v>
      </c>
      <c r="AK14" s="2">
        <v>450</v>
      </c>
      <c r="AL14" s="2">
        <v>330</v>
      </c>
      <c r="AM14" s="2">
        <v>240</v>
      </c>
      <c r="AN14" s="2">
        <v>2000</v>
      </c>
      <c r="AO14" s="2">
        <v>2000</v>
      </c>
      <c r="AQ14" s="2">
        <v>9</v>
      </c>
      <c r="AR14" s="2">
        <v>2000</v>
      </c>
      <c r="AS14" s="2">
        <v>2000</v>
      </c>
      <c r="AT14" s="2">
        <v>1087</v>
      </c>
      <c r="AU14" s="2">
        <v>432</v>
      </c>
      <c r="AV14" s="2">
        <v>336</v>
      </c>
      <c r="AW14" s="2">
        <v>253</v>
      </c>
      <c r="AX14" s="2">
        <v>2000</v>
      </c>
      <c r="AY14" s="2">
        <v>2000</v>
      </c>
    </row>
    <row r="15" spans="1:51" x14ac:dyDescent="0.2">
      <c r="A15" s="2">
        <v>9</v>
      </c>
      <c r="B15" s="2">
        <v>5422</v>
      </c>
      <c r="C15" s="2">
        <f t="shared" si="0"/>
        <v>67.800000000000011</v>
      </c>
      <c r="D15" s="2">
        <v>4683</v>
      </c>
      <c r="E15" s="2">
        <f t="shared" si="1"/>
        <v>58.5</v>
      </c>
      <c r="F15" s="2">
        <f t="shared" si="2"/>
        <v>9.3000000000000114</v>
      </c>
      <c r="G15" s="2">
        <v>9</v>
      </c>
      <c r="H15" s="2">
        <v>5574</v>
      </c>
      <c r="I15" s="2">
        <f t="shared" si="3"/>
        <v>69.699999999999989</v>
      </c>
      <c r="J15" s="2">
        <v>4688</v>
      </c>
      <c r="K15" s="2">
        <f t="shared" si="4"/>
        <v>58.599999999999994</v>
      </c>
      <c r="L15" s="2">
        <f t="shared" si="5"/>
        <v>11.099999999999994</v>
      </c>
      <c r="M15" s="2">
        <v>9</v>
      </c>
      <c r="N15" s="2">
        <v>5568</v>
      </c>
      <c r="O15" s="2">
        <f t="shared" si="6"/>
        <v>69.599999999999994</v>
      </c>
      <c r="P15" s="2">
        <v>4717</v>
      </c>
      <c r="Q15" s="2">
        <f t="shared" si="7"/>
        <v>59</v>
      </c>
      <c r="R15" s="2">
        <f t="shared" si="8"/>
        <v>10.599999999999994</v>
      </c>
      <c r="V15" s="2">
        <v>10</v>
      </c>
      <c r="W15" s="2">
        <v>2000</v>
      </c>
      <c r="X15" s="2">
        <v>2000</v>
      </c>
      <c r="Y15" s="2">
        <v>1261</v>
      </c>
      <c r="Z15" s="2">
        <v>468</v>
      </c>
      <c r="AA15" s="2">
        <v>292</v>
      </c>
      <c r="AB15" s="2">
        <v>267</v>
      </c>
      <c r="AC15" s="2">
        <v>2000</v>
      </c>
      <c r="AD15" s="2">
        <v>2000</v>
      </c>
      <c r="AG15" s="2">
        <v>10</v>
      </c>
      <c r="AH15" s="2">
        <v>2000</v>
      </c>
      <c r="AI15" s="2">
        <v>2000</v>
      </c>
      <c r="AJ15" s="2">
        <v>1203</v>
      </c>
      <c r="AK15" s="2">
        <v>456</v>
      </c>
      <c r="AL15" s="2">
        <v>168</v>
      </c>
      <c r="AM15" s="2">
        <v>262</v>
      </c>
      <c r="AN15" s="2">
        <v>2000</v>
      </c>
      <c r="AO15" s="2">
        <v>2000</v>
      </c>
      <c r="AQ15" s="2">
        <v>10</v>
      </c>
      <c r="AR15" s="2">
        <v>2000</v>
      </c>
      <c r="AS15" s="2">
        <v>2000</v>
      </c>
      <c r="AT15" s="2">
        <v>859</v>
      </c>
      <c r="AU15" s="2">
        <v>432</v>
      </c>
      <c r="AV15" s="2">
        <v>332</v>
      </c>
      <c r="AW15" s="2">
        <v>242</v>
      </c>
      <c r="AX15" s="2">
        <v>2000</v>
      </c>
      <c r="AY15" s="2">
        <v>2000</v>
      </c>
    </row>
    <row r="16" spans="1:51" x14ac:dyDescent="0.2">
      <c r="A16" s="2">
        <v>10</v>
      </c>
      <c r="B16" s="2">
        <v>5190</v>
      </c>
      <c r="C16" s="2">
        <f t="shared" si="0"/>
        <v>64.900000000000006</v>
      </c>
      <c r="D16" s="2">
        <v>4672</v>
      </c>
      <c r="E16" s="2">
        <f t="shared" si="1"/>
        <v>58.4</v>
      </c>
      <c r="F16" s="2">
        <f t="shared" si="2"/>
        <v>6.5000000000000071</v>
      </c>
      <c r="G16" s="2">
        <v>10</v>
      </c>
      <c r="H16" s="2">
        <v>5370</v>
      </c>
      <c r="I16" s="2">
        <f t="shared" si="3"/>
        <v>67.100000000000009</v>
      </c>
      <c r="J16" s="2">
        <v>4716</v>
      </c>
      <c r="K16" s="2">
        <f t="shared" si="4"/>
        <v>59</v>
      </c>
      <c r="L16" s="2">
        <f t="shared" si="5"/>
        <v>8.1000000000000085</v>
      </c>
      <c r="M16" s="2">
        <v>10</v>
      </c>
      <c r="N16" s="2">
        <v>5553</v>
      </c>
      <c r="O16" s="2">
        <f t="shared" si="6"/>
        <v>69.399999999999991</v>
      </c>
      <c r="P16" s="2">
        <v>4735</v>
      </c>
      <c r="Q16" s="2">
        <f t="shared" si="7"/>
        <v>59.199999999999996</v>
      </c>
      <c r="R16" s="2">
        <f t="shared" si="8"/>
        <v>10.199999999999996</v>
      </c>
      <c r="V16" s="2">
        <v>11</v>
      </c>
      <c r="W16" s="2">
        <v>2000</v>
      </c>
      <c r="X16" s="2">
        <v>2000</v>
      </c>
      <c r="Y16" s="2">
        <v>1345</v>
      </c>
      <c r="Z16" s="2">
        <v>444</v>
      </c>
      <c r="AA16" s="2">
        <v>359</v>
      </c>
      <c r="AB16" s="2">
        <v>250</v>
      </c>
      <c r="AC16" s="2">
        <v>2000</v>
      </c>
      <c r="AD16" s="2">
        <v>2000</v>
      </c>
      <c r="AG16" s="2">
        <v>11</v>
      </c>
      <c r="AH16" s="2">
        <v>2000</v>
      </c>
      <c r="AI16" s="2">
        <v>2000</v>
      </c>
      <c r="AJ16" s="2">
        <v>1243</v>
      </c>
      <c r="AK16" s="2">
        <v>458</v>
      </c>
      <c r="AL16" s="2">
        <v>304</v>
      </c>
      <c r="AM16" s="2">
        <v>243</v>
      </c>
      <c r="AN16" s="2">
        <v>2000</v>
      </c>
      <c r="AO16" s="2">
        <v>2000</v>
      </c>
      <c r="AQ16" s="2">
        <v>11</v>
      </c>
      <c r="AR16" s="2">
        <v>2000</v>
      </c>
      <c r="AS16" s="2">
        <v>2000</v>
      </c>
      <c r="AT16" s="2">
        <v>1102</v>
      </c>
      <c r="AU16" s="2">
        <v>453</v>
      </c>
      <c r="AV16" s="2">
        <v>356</v>
      </c>
      <c r="AW16" s="2">
        <v>251</v>
      </c>
      <c r="AX16" s="2">
        <v>2000</v>
      </c>
      <c r="AY16" s="2">
        <v>2000</v>
      </c>
    </row>
    <row r="17" spans="1:51" x14ac:dyDescent="0.2">
      <c r="A17" s="2">
        <v>11</v>
      </c>
      <c r="B17" s="2">
        <v>5457</v>
      </c>
      <c r="C17" s="2">
        <f t="shared" si="0"/>
        <v>68.2</v>
      </c>
      <c r="D17" s="2">
        <v>4702</v>
      </c>
      <c r="E17" s="2">
        <f t="shared" si="1"/>
        <v>58.8</v>
      </c>
      <c r="F17" s="2">
        <f t="shared" si="2"/>
        <v>9.4000000000000057</v>
      </c>
      <c r="G17" s="2">
        <v>11</v>
      </c>
      <c r="H17" s="2">
        <v>5546</v>
      </c>
      <c r="I17" s="2">
        <f t="shared" si="3"/>
        <v>69.3</v>
      </c>
      <c r="J17" s="2">
        <v>4699</v>
      </c>
      <c r="K17" s="2">
        <f t="shared" si="4"/>
        <v>58.699999999999996</v>
      </c>
      <c r="L17" s="2">
        <f t="shared" si="5"/>
        <v>10.600000000000001</v>
      </c>
      <c r="M17" s="2">
        <v>11</v>
      </c>
      <c r="N17" s="2">
        <v>5704</v>
      </c>
      <c r="O17" s="2">
        <f t="shared" si="6"/>
        <v>71.3</v>
      </c>
      <c r="P17" s="2">
        <v>4694</v>
      </c>
      <c r="Q17" s="2">
        <f t="shared" si="7"/>
        <v>58.699999999999996</v>
      </c>
      <c r="R17" s="2">
        <f t="shared" si="8"/>
        <v>12.600000000000001</v>
      </c>
      <c r="V17" s="2">
        <v>12</v>
      </c>
      <c r="W17" s="2">
        <v>2000</v>
      </c>
      <c r="X17" s="2">
        <v>2000</v>
      </c>
      <c r="Y17" s="2">
        <v>1159</v>
      </c>
      <c r="Z17" s="2">
        <v>424</v>
      </c>
      <c r="AA17" s="2">
        <v>421</v>
      </c>
      <c r="AB17" s="2">
        <v>271</v>
      </c>
      <c r="AC17" s="2">
        <v>2000</v>
      </c>
      <c r="AD17" s="2">
        <v>2000</v>
      </c>
      <c r="AG17" s="2">
        <v>12</v>
      </c>
      <c r="AH17" s="2">
        <v>2000</v>
      </c>
      <c r="AI17" s="2">
        <v>2000</v>
      </c>
      <c r="AJ17" s="2">
        <v>1453</v>
      </c>
      <c r="AK17" s="2">
        <v>447</v>
      </c>
      <c r="AL17" s="2">
        <v>190</v>
      </c>
      <c r="AM17" s="2">
        <v>228</v>
      </c>
      <c r="AN17" s="2">
        <v>2000</v>
      </c>
      <c r="AO17" s="2">
        <v>2000</v>
      </c>
      <c r="AQ17" s="2">
        <v>12</v>
      </c>
      <c r="AR17" s="2">
        <v>2000</v>
      </c>
      <c r="AS17" s="2">
        <v>2000</v>
      </c>
      <c r="AT17" s="2">
        <v>1142</v>
      </c>
      <c r="AU17" s="2">
        <v>423</v>
      </c>
      <c r="AV17" s="2">
        <v>308</v>
      </c>
      <c r="AW17" s="2">
        <v>235</v>
      </c>
      <c r="AX17" s="2">
        <v>2000</v>
      </c>
      <c r="AY17" s="2">
        <v>2000</v>
      </c>
    </row>
    <row r="18" spans="1:51" x14ac:dyDescent="0.2">
      <c r="A18" s="2">
        <v>12</v>
      </c>
      <c r="B18" s="2">
        <v>5448</v>
      </c>
      <c r="C18" s="2">
        <f t="shared" si="0"/>
        <v>68.100000000000009</v>
      </c>
      <c r="D18" s="2">
        <v>4657</v>
      </c>
      <c r="E18" s="2">
        <f t="shared" si="1"/>
        <v>58.199999999999996</v>
      </c>
      <c r="F18" s="2">
        <f t="shared" si="2"/>
        <v>9.9000000000000128</v>
      </c>
      <c r="G18" s="2">
        <v>12</v>
      </c>
      <c r="H18" s="2">
        <v>5642</v>
      </c>
      <c r="I18" s="2">
        <f t="shared" si="3"/>
        <v>70.5</v>
      </c>
      <c r="J18" s="2">
        <v>4673</v>
      </c>
      <c r="K18" s="2">
        <f t="shared" si="4"/>
        <v>58.4</v>
      </c>
      <c r="L18" s="2">
        <f t="shared" si="5"/>
        <v>12.100000000000001</v>
      </c>
      <c r="M18" s="2">
        <v>12</v>
      </c>
      <c r="N18" s="2">
        <v>5580</v>
      </c>
      <c r="O18" s="2">
        <f t="shared" si="6"/>
        <v>69.8</v>
      </c>
      <c r="P18" s="2">
        <v>4695</v>
      </c>
      <c r="Q18" s="2">
        <f t="shared" si="7"/>
        <v>58.699999999999996</v>
      </c>
      <c r="R18" s="2">
        <f t="shared" si="8"/>
        <v>11.100000000000001</v>
      </c>
      <c r="V18" s="2">
        <v>13</v>
      </c>
      <c r="W18" s="2">
        <v>2000</v>
      </c>
      <c r="X18" s="2">
        <v>2000</v>
      </c>
      <c r="Y18" s="2">
        <v>1349</v>
      </c>
      <c r="Z18" s="2">
        <v>445</v>
      </c>
      <c r="AA18" s="2">
        <v>331</v>
      </c>
      <c r="AB18" s="2">
        <v>252</v>
      </c>
      <c r="AC18" s="2">
        <v>2000</v>
      </c>
      <c r="AD18" s="2">
        <v>2000</v>
      </c>
      <c r="AG18" s="2">
        <v>13</v>
      </c>
      <c r="AH18" s="2">
        <v>2000</v>
      </c>
      <c r="AI18" s="2">
        <v>2000</v>
      </c>
      <c r="AJ18" s="2">
        <v>1255</v>
      </c>
      <c r="AK18" s="2">
        <v>438</v>
      </c>
      <c r="AL18" s="2">
        <v>253</v>
      </c>
      <c r="AM18" s="2">
        <v>264</v>
      </c>
      <c r="AN18" s="2">
        <v>2000</v>
      </c>
      <c r="AO18" s="2">
        <v>2000</v>
      </c>
      <c r="AQ18" s="2">
        <v>13</v>
      </c>
      <c r="AR18" s="2">
        <v>2000</v>
      </c>
      <c r="AS18" s="2">
        <v>2000</v>
      </c>
      <c r="AT18" s="2">
        <v>1092</v>
      </c>
      <c r="AU18" s="2">
        <v>458</v>
      </c>
      <c r="AV18" s="2">
        <v>423</v>
      </c>
      <c r="AW18" s="2">
        <v>269</v>
      </c>
      <c r="AX18" s="2">
        <v>2000</v>
      </c>
      <c r="AY18" s="2">
        <v>2000</v>
      </c>
    </row>
    <row r="19" spans="1:51" x14ac:dyDescent="0.2">
      <c r="A19" s="2">
        <v>13</v>
      </c>
      <c r="B19" s="2">
        <v>5514</v>
      </c>
      <c r="C19" s="2">
        <f t="shared" si="0"/>
        <v>68.899999999999991</v>
      </c>
      <c r="D19" s="2">
        <v>4725</v>
      </c>
      <c r="E19" s="2">
        <f t="shared" si="1"/>
        <v>59.099999999999994</v>
      </c>
      <c r="F19" s="2">
        <f t="shared" si="2"/>
        <v>9.7999999999999972</v>
      </c>
      <c r="G19" s="2">
        <v>13</v>
      </c>
      <c r="H19" s="2">
        <v>5507</v>
      </c>
      <c r="I19" s="2">
        <f t="shared" si="3"/>
        <v>68.8</v>
      </c>
      <c r="J19" s="2">
        <v>4700</v>
      </c>
      <c r="K19" s="2">
        <f t="shared" si="4"/>
        <v>58.8</v>
      </c>
      <c r="L19" s="2">
        <f t="shared" si="5"/>
        <v>10</v>
      </c>
      <c r="M19" s="2">
        <v>13</v>
      </c>
      <c r="N19" s="2">
        <v>5680</v>
      </c>
      <c r="O19" s="2">
        <f t="shared" si="6"/>
        <v>71</v>
      </c>
      <c r="P19" s="2">
        <v>4697</v>
      </c>
      <c r="Q19" s="2">
        <f t="shared" si="7"/>
        <v>58.699999999999996</v>
      </c>
      <c r="R19" s="2">
        <f t="shared" si="8"/>
        <v>12.300000000000004</v>
      </c>
      <c r="V19" s="2">
        <v>14</v>
      </c>
      <c r="W19" s="2">
        <v>2000</v>
      </c>
      <c r="X19" s="2">
        <v>2000</v>
      </c>
      <c r="Y19" s="2">
        <v>1261</v>
      </c>
      <c r="Z19" s="2">
        <v>491</v>
      </c>
      <c r="AA19" s="2">
        <v>442</v>
      </c>
      <c r="AB19" s="2">
        <v>215</v>
      </c>
      <c r="AC19" s="2">
        <v>2000</v>
      </c>
      <c r="AD19" s="2">
        <v>2000</v>
      </c>
      <c r="AG19" s="2">
        <v>14</v>
      </c>
      <c r="AH19" s="2">
        <v>2000</v>
      </c>
      <c r="AI19" s="2">
        <v>2000</v>
      </c>
      <c r="AJ19" s="2">
        <v>1195</v>
      </c>
      <c r="AK19" s="2">
        <v>445</v>
      </c>
      <c r="AL19" s="2">
        <v>332</v>
      </c>
      <c r="AM19" s="2">
        <v>240</v>
      </c>
      <c r="AN19" s="2">
        <v>2000</v>
      </c>
      <c r="AO19" s="2">
        <v>2000</v>
      </c>
      <c r="AQ19" s="2">
        <v>14</v>
      </c>
      <c r="AR19" s="2">
        <v>2000</v>
      </c>
      <c r="AS19" s="2">
        <v>2000</v>
      </c>
      <c r="AT19" s="2">
        <v>1220</v>
      </c>
      <c r="AU19" s="2">
        <v>475</v>
      </c>
      <c r="AV19" s="2">
        <v>431</v>
      </c>
      <c r="AW19" s="2">
        <v>253</v>
      </c>
      <c r="AX19" s="2">
        <v>2000</v>
      </c>
      <c r="AY19" s="2">
        <v>2000</v>
      </c>
    </row>
    <row r="20" spans="1:51" ht="34" x14ac:dyDescent="0.2">
      <c r="A20" s="2">
        <v>14</v>
      </c>
      <c r="B20" s="2">
        <v>5650</v>
      </c>
      <c r="C20" s="2">
        <f t="shared" si="0"/>
        <v>70.599999999999994</v>
      </c>
      <c r="D20" s="2">
        <v>4726</v>
      </c>
      <c r="E20" s="2">
        <f t="shared" si="1"/>
        <v>59.099999999999994</v>
      </c>
      <c r="F20" s="2">
        <f t="shared" si="2"/>
        <v>11.5</v>
      </c>
      <c r="G20" s="2">
        <v>14</v>
      </c>
      <c r="H20" s="2">
        <v>5526</v>
      </c>
      <c r="I20" s="2">
        <f t="shared" si="3"/>
        <v>69.099999999999994</v>
      </c>
      <c r="J20" s="2">
        <v>4683</v>
      </c>
      <c r="K20" s="2">
        <f t="shared" si="4"/>
        <v>58.5</v>
      </c>
      <c r="L20" s="2">
        <f t="shared" si="5"/>
        <v>10.599999999999994</v>
      </c>
      <c r="M20" s="2">
        <v>14</v>
      </c>
      <c r="N20" s="2">
        <v>5703</v>
      </c>
      <c r="O20" s="2">
        <f t="shared" si="6"/>
        <v>71.3</v>
      </c>
      <c r="P20" s="2">
        <v>4706</v>
      </c>
      <c r="Q20" s="2">
        <f t="shared" si="7"/>
        <v>58.8</v>
      </c>
      <c r="R20" s="2">
        <f t="shared" si="8"/>
        <v>12.5</v>
      </c>
      <c r="U20" s="22" t="s">
        <v>16</v>
      </c>
      <c r="V20" s="2">
        <v>15</v>
      </c>
      <c r="W20" s="2">
        <v>2000</v>
      </c>
      <c r="X20" s="2">
        <v>2000</v>
      </c>
      <c r="Y20" s="2">
        <v>1434</v>
      </c>
      <c r="Z20" s="2">
        <v>465</v>
      </c>
      <c r="AA20" s="2">
        <v>166</v>
      </c>
      <c r="AB20" s="2">
        <v>224</v>
      </c>
      <c r="AC20" s="2">
        <v>2000</v>
      </c>
      <c r="AD20" s="2">
        <v>2000</v>
      </c>
      <c r="AG20" s="2">
        <v>15</v>
      </c>
      <c r="AH20" s="2">
        <v>2000</v>
      </c>
      <c r="AI20" s="2">
        <v>2000</v>
      </c>
      <c r="AJ20" s="2">
        <v>977</v>
      </c>
      <c r="AK20" s="2">
        <v>464</v>
      </c>
      <c r="AL20" s="2">
        <v>227</v>
      </c>
      <c r="AM20" s="2">
        <v>252</v>
      </c>
      <c r="AN20" s="2">
        <v>2000</v>
      </c>
      <c r="AO20" s="2">
        <v>2000</v>
      </c>
      <c r="AQ20" s="2">
        <v>15</v>
      </c>
      <c r="AR20" s="2">
        <v>2000</v>
      </c>
      <c r="AS20" s="2">
        <v>2000</v>
      </c>
      <c r="AT20" s="2">
        <v>887</v>
      </c>
      <c r="AU20" s="2">
        <v>432</v>
      </c>
      <c r="AV20" s="2">
        <v>264</v>
      </c>
      <c r="AW20" s="2">
        <v>238</v>
      </c>
      <c r="AX20" s="2">
        <v>2000</v>
      </c>
      <c r="AY20" s="2">
        <v>2000</v>
      </c>
    </row>
    <row r="21" spans="1:51" x14ac:dyDescent="0.2">
      <c r="A21" s="2">
        <v>15</v>
      </c>
      <c r="B21" s="2">
        <v>5149</v>
      </c>
      <c r="C21" s="2">
        <f t="shared" si="0"/>
        <v>64.400000000000006</v>
      </c>
      <c r="D21" s="2">
        <v>4669</v>
      </c>
      <c r="E21" s="2">
        <f t="shared" si="1"/>
        <v>58.4</v>
      </c>
      <c r="F21" s="2">
        <f t="shared" si="2"/>
        <v>6.0000000000000071</v>
      </c>
      <c r="G21" s="2">
        <v>15</v>
      </c>
      <c r="H21" s="2">
        <v>5203</v>
      </c>
      <c r="I21" s="2">
        <f t="shared" si="3"/>
        <v>65</v>
      </c>
      <c r="J21" s="2">
        <v>4714</v>
      </c>
      <c r="K21" s="2">
        <f t="shared" si="4"/>
        <v>58.9</v>
      </c>
      <c r="L21" s="2">
        <f t="shared" si="5"/>
        <v>6.1000000000000014</v>
      </c>
      <c r="M21" s="2">
        <v>15</v>
      </c>
      <c r="N21" s="2">
        <v>5600</v>
      </c>
      <c r="O21" s="2">
        <f t="shared" si="6"/>
        <v>70</v>
      </c>
      <c r="P21" s="2">
        <v>4689</v>
      </c>
      <c r="Q21" s="2">
        <f t="shared" si="7"/>
        <v>58.599999999999994</v>
      </c>
      <c r="R21" s="2">
        <f t="shared" si="8"/>
        <v>11.400000000000006</v>
      </c>
      <c r="U21" s="1">
        <f>2000*30</f>
        <v>60000</v>
      </c>
      <c r="V21" s="2">
        <v>16</v>
      </c>
      <c r="W21" s="2">
        <v>2000</v>
      </c>
      <c r="X21" s="2">
        <v>2000</v>
      </c>
      <c r="Y21" s="2">
        <v>1157</v>
      </c>
      <c r="Z21" s="2">
        <v>488</v>
      </c>
      <c r="AA21" s="2">
        <v>494</v>
      </c>
      <c r="AB21" s="2">
        <v>250</v>
      </c>
      <c r="AC21" s="2">
        <v>2000</v>
      </c>
      <c r="AD21" s="2">
        <v>2000</v>
      </c>
      <c r="AG21" s="2">
        <v>16</v>
      </c>
      <c r="AH21" s="2">
        <v>2000</v>
      </c>
      <c r="AI21" s="2">
        <v>2000</v>
      </c>
      <c r="AJ21" s="2">
        <v>1055</v>
      </c>
      <c r="AK21" s="2">
        <v>436</v>
      </c>
      <c r="AL21" s="2">
        <v>108</v>
      </c>
      <c r="AM21" s="2">
        <v>267</v>
      </c>
      <c r="AN21" s="2">
        <v>2000</v>
      </c>
      <c r="AO21" s="2">
        <v>2000</v>
      </c>
      <c r="AQ21" s="2">
        <v>16</v>
      </c>
      <c r="AR21" s="2">
        <v>2000</v>
      </c>
      <c r="AS21" s="2">
        <v>2000</v>
      </c>
      <c r="AT21" s="2">
        <v>942</v>
      </c>
      <c r="AU21" s="2">
        <v>453</v>
      </c>
      <c r="AV21" s="2">
        <v>398</v>
      </c>
      <c r="AW21" s="2">
        <v>241</v>
      </c>
      <c r="AX21" s="2">
        <v>2000</v>
      </c>
      <c r="AY21" s="2">
        <v>2000</v>
      </c>
    </row>
    <row r="22" spans="1:51" x14ac:dyDescent="0.2">
      <c r="A22" s="2">
        <v>16</v>
      </c>
      <c r="B22" s="2">
        <v>5338</v>
      </c>
      <c r="C22" s="2">
        <f t="shared" si="0"/>
        <v>66.7</v>
      </c>
      <c r="D22" s="2">
        <v>4692</v>
      </c>
      <c r="E22" s="2">
        <f t="shared" si="1"/>
        <v>58.699999999999996</v>
      </c>
      <c r="F22" s="2">
        <f t="shared" si="2"/>
        <v>8.0000000000000071</v>
      </c>
      <c r="G22" s="2">
        <v>16</v>
      </c>
      <c r="H22" s="2">
        <v>5162</v>
      </c>
      <c r="I22" s="2">
        <f t="shared" si="3"/>
        <v>64.5</v>
      </c>
      <c r="J22" s="2">
        <v>4701</v>
      </c>
      <c r="K22" s="2">
        <f t="shared" si="4"/>
        <v>58.8</v>
      </c>
      <c r="L22" s="2">
        <f t="shared" si="5"/>
        <v>5.7000000000000028</v>
      </c>
      <c r="M22" s="2">
        <v>16</v>
      </c>
      <c r="N22" s="2">
        <v>5651</v>
      </c>
      <c r="O22" s="2">
        <f t="shared" si="6"/>
        <v>70.599999999999994</v>
      </c>
      <c r="P22" s="2">
        <v>4738</v>
      </c>
      <c r="Q22" s="2">
        <f t="shared" si="7"/>
        <v>59.199999999999996</v>
      </c>
      <c r="R22" s="2">
        <f t="shared" si="8"/>
        <v>11.399999999999999</v>
      </c>
      <c r="V22" s="2">
        <v>17</v>
      </c>
      <c r="W22" s="2">
        <v>2000</v>
      </c>
      <c r="X22" s="2">
        <v>2000</v>
      </c>
      <c r="Y22" s="2">
        <v>1275</v>
      </c>
      <c r="Z22" s="2">
        <v>462</v>
      </c>
      <c r="AA22" s="2">
        <v>307</v>
      </c>
      <c r="AB22" s="2">
        <v>293</v>
      </c>
      <c r="AC22" s="2">
        <v>2000</v>
      </c>
      <c r="AD22" s="2">
        <v>2000</v>
      </c>
      <c r="AG22" s="2">
        <v>17</v>
      </c>
      <c r="AH22" s="2">
        <v>2000</v>
      </c>
      <c r="AI22" s="2">
        <v>2000</v>
      </c>
      <c r="AJ22" s="2">
        <v>1210</v>
      </c>
      <c r="AK22" s="2">
        <v>431</v>
      </c>
      <c r="AL22" s="2">
        <v>243</v>
      </c>
      <c r="AM22" s="2">
        <v>245</v>
      </c>
      <c r="AN22" s="2">
        <v>2000</v>
      </c>
      <c r="AO22" s="2">
        <v>2000</v>
      </c>
      <c r="AQ22" s="2">
        <v>17</v>
      </c>
      <c r="AR22" s="2">
        <v>2000</v>
      </c>
      <c r="AS22" s="2">
        <v>2000</v>
      </c>
      <c r="AT22" s="2">
        <v>1075</v>
      </c>
      <c r="AU22" s="2">
        <v>453</v>
      </c>
      <c r="AV22" s="2">
        <v>316</v>
      </c>
      <c r="AW22" s="2">
        <v>245</v>
      </c>
      <c r="AX22" s="2">
        <v>2000</v>
      </c>
      <c r="AY22" s="2">
        <v>2000</v>
      </c>
    </row>
    <row r="23" spans="1:51" x14ac:dyDescent="0.2">
      <c r="A23" s="2">
        <v>17</v>
      </c>
      <c r="B23" s="2">
        <v>5389</v>
      </c>
      <c r="C23" s="2">
        <f t="shared" si="0"/>
        <v>67.400000000000006</v>
      </c>
      <c r="D23" s="2">
        <v>4696</v>
      </c>
      <c r="E23" s="2">
        <f t="shared" si="1"/>
        <v>58.699999999999996</v>
      </c>
      <c r="F23" s="2">
        <f t="shared" si="2"/>
        <v>8.7000000000000099</v>
      </c>
      <c r="G23" s="2">
        <v>17</v>
      </c>
      <c r="H23" s="2">
        <v>5451</v>
      </c>
      <c r="I23" s="2">
        <f t="shared" si="3"/>
        <v>68.100000000000009</v>
      </c>
      <c r="J23" s="2">
        <v>4675</v>
      </c>
      <c r="K23" s="2">
        <f t="shared" si="4"/>
        <v>58.4</v>
      </c>
      <c r="L23" s="2">
        <f t="shared" si="5"/>
        <v>9.7000000000000099</v>
      </c>
      <c r="M23" s="2">
        <v>17</v>
      </c>
      <c r="N23" s="2">
        <v>5582</v>
      </c>
      <c r="O23" s="2">
        <f t="shared" si="6"/>
        <v>69.8</v>
      </c>
      <c r="P23" s="2">
        <v>4755</v>
      </c>
      <c r="Q23" s="2">
        <f t="shared" si="7"/>
        <v>59.4</v>
      </c>
      <c r="R23" s="2">
        <f t="shared" si="8"/>
        <v>10.399999999999999</v>
      </c>
      <c r="V23" s="2">
        <v>18</v>
      </c>
      <c r="W23" s="2">
        <v>2000</v>
      </c>
      <c r="X23" s="2">
        <v>2000</v>
      </c>
      <c r="Y23" s="2">
        <v>1277</v>
      </c>
      <c r="Z23" s="2">
        <v>444</v>
      </c>
      <c r="AA23" s="2">
        <v>301</v>
      </c>
      <c r="AB23" s="2">
        <v>280</v>
      </c>
      <c r="AC23" s="2">
        <v>2000</v>
      </c>
      <c r="AD23" s="2">
        <v>2000</v>
      </c>
      <c r="AG23" s="2">
        <v>18</v>
      </c>
      <c r="AH23" s="2">
        <v>2000</v>
      </c>
      <c r="AI23" s="2">
        <v>2000</v>
      </c>
      <c r="AJ23" s="2">
        <v>1270</v>
      </c>
      <c r="AK23" s="2">
        <v>439</v>
      </c>
      <c r="AL23" s="2">
        <v>184</v>
      </c>
      <c r="AM23" s="2">
        <v>249</v>
      </c>
      <c r="AN23" s="2">
        <v>2000</v>
      </c>
      <c r="AO23" s="2">
        <v>2000</v>
      </c>
      <c r="AQ23" s="2">
        <v>18</v>
      </c>
      <c r="AR23" s="2">
        <v>2000</v>
      </c>
      <c r="AS23" s="2">
        <v>2000</v>
      </c>
      <c r="AT23" s="2">
        <v>1267</v>
      </c>
      <c r="AU23" s="2">
        <v>464</v>
      </c>
      <c r="AV23" s="2">
        <v>366</v>
      </c>
      <c r="AW23" s="2">
        <v>239</v>
      </c>
      <c r="AX23" s="2">
        <v>2000</v>
      </c>
      <c r="AY23" s="2">
        <v>2000</v>
      </c>
    </row>
    <row r="24" spans="1:51" x14ac:dyDescent="0.2">
      <c r="A24" s="2">
        <v>18</v>
      </c>
      <c r="B24" s="2">
        <v>5632</v>
      </c>
      <c r="C24" s="2">
        <f t="shared" si="0"/>
        <v>70.399999999999991</v>
      </c>
      <c r="D24" s="2">
        <v>4701</v>
      </c>
      <c r="E24" s="2">
        <f t="shared" si="1"/>
        <v>58.8</v>
      </c>
      <c r="F24" s="2">
        <f t="shared" si="2"/>
        <v>11.599999999999994</v>
      </c>
      <c r="G24" s="2">
        <v>18</v>
      </c>
      <c r="H24" s="2">
        <v>5452</v>
      </c>
      <c r="I24" s="2">
        <f t="shared" si="3"/>
        <v>68.2</v>
      </c>
      <c r="J24" s="2">
        <v>4686</v>
      </c>
      <c r="K24" s="2">
        <f t="shared" si="4"/>
        <v>58.599999999999994</v>
      </c>
      <c r="L24" s="2">
        <f t="shared" si="5"/>
        <v>9.6000000000000085</v>
      </c>
      <c r="M24" s="2">
        <v>18</v>
      </c>
      <c r="N24" s="2">
        <v>5578</v>
      </c>
      <c r="O24" s="2">
        <f t="shared" si="6"/>
        <v>69.699999999999989</v>
      </c>
      <c r="P24" s="2">
        <v>4724</v>
      </c>
      <c r="Q24" s="2">
        <f t="shared" si="7"/>
        <v>59.099999999999994</v>
      </c>
      <c r="R24" s="2">
        <f t="shared" si="8"/>
        <v>10.599999999999994</v>
      </c>
      <c r="V24" s="2">
        <v>19</v>
      </c>
      <c r="W24" s="2">
        <v>2000</v>
      </c>
      <c r="X24" s="2">
        <v>2000</v>
      </c>
      <c r="Y24" s="2">
        <v>1225</v>
      </c>
      <c r="Z24" s="2">
        <v>448</v>
      </c>
      <c r="AA24" s="2">
        <v>111</v>
      </c>
      <c r="AB24" s="2">
        <v>269</v>
      </c>
      <c r="AC24" s="2">
        <v>2000</v>
      </c>
      <c r="AD24" s="2">
        <v>2000</v>
      </c>
      <c r="AG24" s="2">
        <v>19</v>
      </c>
      <c r="AH24" s="2">
        <v>2000</v>
      </c>
      <c r="AI24" s="2">
        <v>2000</v>
      </c>
      <c r="AJ24" s="2">
        <v>1282</v>
      </c>
      <c r="AK24" s="2">
        <v>484</v>
      </c>
      <c r="AL24" s="2">
        <v>261</v>
      </c>
      <c r="AM24" s="2">
        <v>231</v>
      </c>
      <c r="AN24" s="2">
        <v>2000</v>
      </c>
      <c r="AO24" s="2">
        <v>2000</v>
      </c>
      <c r="AQ24" s="2">
        <v>19</v>
      </c>
      <c r="AR24" s="2">
        <v>2000</v>
      </c>
      <c r="AS24" s="2">
        <v>2000</v>
      </c>
      <c r="AT24" s="2">
        <v>1108</v>
      </c>
      <c r="AU24" s="2">
        <v>455</v>
      </c>
      <c r="AV24" s="2">
        <v>250</v>
      </c>
      <c r="AW24" s="2">
        <v>265</v>
      </c>
      <c r="AX24" s="2">
        <v>2000</v>
      </c>
      <c r="AY24" s="2">
        <v>2000</v>
      </c>
    </row>
    <row r="25" spans="1:51" x14ac:dyDescent="0.2">
      <c r="A25" s="2">
        <v>19</v>
      </c>
      <c r="B25" s="2">
        <v>5356</v>
      </c>
      <c r="C25" s="2">
        <f t="shared" si="0"/>
        <v>67</v>
      </c>
      <c r="D25" s="2">
        <v>4718</v>
      </c>
      <c r="E25" s="2">
        <f t="shared" si="1"/>
        <v>59</v>
      </c>
      <c r="F25" s="2">
        <f t="shared" si="2"/>
        <v>8</v>
      </c>
      <c r="G25" s="2">
        <v>19</v>
      </c>
      <c r="H25" s="2">
        <v>5542</v>
      </c>
      <c r="I25" s="2">
        <f t="shared" si="3"/>
        <v>69.3</v>
      </c>
      <c r="J25" s="2">
        <v>4714</v>
      </c>
      <c r="K25" s="2">
        <f t="shared" si="4"/>
        <v>58.9</v>
      </c>
      <c r="L25" s="2">
        <f t="shared" si="5"/>
        <v>10.399999999999999</v>
      </c>
      <c r="M25" s="2">
        <v>19</v>
      </c>
      <c r="N25" s="2">
        <v>5336</v>
      </c>
      <c r="O25" s="2">
        <f t="shared" si="6"/>
        <v>66.7</v>
      </c>
      <c r="P25" s="2">
        <v>4717</v>
      </c>
      <c r="Q25" s="2">
        <f t="shared" si="7"/>
        <v>59</v>
      </c>
      <c r="R25" s="2">
        <f t="shared" si="8"/>
        <v>7.7000000000000028</v>
      </c>
      <c r="V25" s="2">
        <v>20</v>
      </c>
      <c r="W25" s="2">
        <v>2000</v>
      </c>
      <c r="X25" s="2">
        <v>2000</v>
      </c>
      <c r="Y25" s="2">
        <v>1341</v>
      </c>
      <c r="Z25" s="2">
        <v>447</v>
      </c>
      <c r="AA25" s="2">
        <v>279</v>
      </c>
      <c r="AB25" s="2">
        <v>237</v>
      </c>
      <c r="AC25" s="2">
        <v>2000</v>
      </c>
      <c r="AD25" s="2">
        <v>2000</v>
      </c>
      <c r="AG25" s="2">
        <v>20</v>
      </c>
      <c r="AH25" s="2">
        <v>2000</v>
      </c>
      <c r="AI25" s="2">
        <v>2000</v>
      </c>
      <c r="AJ25" s="2">
        <v>1339</v>
      </c>
      <c r="AK25" s="2">
        <v>467</v>
      </c>
      <c r="AL25" s="2">
        <v>255</v>
      </c>
      <c r="AM25" s="2">
        <v>277</v>
      </c>
      <c r="AN25" s="2">
        <v>2000</v>
      </c>
      <c r="AO25" s="2">
        <v>2000</v>
      </c>
      <c r="AQ25" s="2">
        <v>20</v>
      </c>
      <c r="AR25" s="2">
        <v>2000</v>
      </c>
      <c r="AS25" s="2">
        <v>2000</v>
      </c>
      <c r="AT25" s="2">
        <v>1182</v>
      </c>
      <c r="AU25" s="2">
        <v>433</v>
      </c>
      <c r="AV25" s="2">
        <v>433</v>
      </c>
      <c r="AW25" s="2">
        <v>242</v>
      </c>
      <c r="AX25" s="2">
        <v>2000</v>
      </c>
      <c r="AY25" s="2">
        <v>2000</v>
      </c>
    </row>
    <row r="26" spans="1:51" x14ac:dyDescent="0.2">
      <c r="A26" s="2">
        <v>20</v>
      </c>
      <c r="B26" s="2">
        <v>5613</v>
      </c>
      <c r="C26" s="2">
        <f t="shared" si="0"/>
        <v>70.199999999999989</v>
      </c>
      <c r="D26" s="2">
        <v>4675</v>
      </c>
      <c r="E26" s="2">
        <f t="shared" si="1"/>
        <v>58.4</v>
      </c>
      <c r="F26" s="2">
        <f t="shared" si="2"/>
        <v>11.79999999999999</v>
      </c>
      <c r="G26" s="2">
        <v>20</v>
      </c>
      <c r="H26" s="2">
        <v>5593</v>
      </c>
      <c r="I26" s="2">
        <f t="shared" si="3"/>
        <v>69.899999999999991</v>
      </c>
      <c r="J26" s="2">
        <v>4742</v>
      </c>
      <c r="K26" s="2">
        <f t="shared" si="4"/>
        <v>59.3</v>
      </c>
      <c r="L26" s="2">
        <f t="shared" si="5"/>
        <v>10.599999999999994</v>
      </c>
      <c r="M26" s="2">
        <v>20</v>
      </c>
      <c r="N26" s="2">
        <v>5620</v>
      </c>
      <c r="O26" s="2">
        <f t="shared" si="6"/>
        <v>70.3</v>
      </c>
      <c r="P26" s="2">
        <v>4684</v>
      </c>
      <c r="Q26" s="2">
        <f t="shared" si="7"/>
        <v>58.599999999999994</v>
      </c>
      <c r="R26" s="2">
        <f t="shared" si="8"/>
        <v>11.700000000000003</v>
      </c>
      <c r="V26" s="2">
        <v>21</v>
      </c>
      <c r="W26" s="2">
        <v>2000</v>
      </c>
      <c r="X26" s="2">
        <v>2000</v>
      </c>
      <c r="Y26" s="2">
        <v>1231</v>
      </c>
      <c r="Z26" s="2">
        <v>494</v>
      </c>
      <c r="AA26" s="2">
        <v>108</v>
      </c>
      <c r="AB26" s="2">
        <v>245</v>
      </c>
      <c r="AC26" s="2">
        <v>2000</v>
      </c>
      <c r="AD26" s="2">
        <v>2000</v>
      </c>
      <c r="AG26" s="2">
        <v>21</v>
      </c>
      <c r="AH26" s="2">
        <v>2000</v>
      </c>
      <c r="AI26" s="2">
        <v>2000</v>
      </c>
      <c r="AJ26" s="2">
        <v>1173</v>
      </c>
      <c r="AK26" s="2">
        <v>483</v>
      </c>
      <c r="AL26" s="2">
        <v>328</v>
      </c>
      <c r="AM26" s="2">
        <v>259</v>
      </c>
      <c r="AN26" s="2">
        <v>2000</v>
      </c>
      <c r="AO26" s="2">
        <v>2000</v>
      </c>
      <c r="AQ26" s="2">
        <v>21</v>
      </c>
      <c r="AR26" s="2">
        <v>2000</v>
      </c>
      <c r="AS26" s="2">
        <v>2000</v>
      </c>
      <c r="AT26" s="2">
        <v>840</v>
      </c>
      <c r="AU26" s="2">
        <v>429</v>
      </c>
      <c r="AV26" s="2">
        <v>443</v>
      </c>
      <c r="AW26" s="2">
        <v>260</v>
      </c>
      <c r="AX26" s="2">
        <v>2000</v>
      </c>
      <c r="AY26" s="2">
        <v>2000</v>
      </c>
    </row>
    <row r="27" spans="1:51" x14ac:dyDescent="0.2">
      <c r="A27" s="2">
        <v>21</v>
      </c>
      <c r="B27" s="2">
        <v>5282</v>
      </c>
      <c r="C27" s="2">
        <f t="shared" si="0"/>
        <v>66</v>
      </c>
      <c r="D27" s="2">
        <v>4688</v>
      </c>
      <c r="E27" s="2">
        <f t="shared" si="1"/>
        <v>58.599999999999994</v>
      </c>
      <c r="F27" s="2">
        <f t="shared" si="2"/>
        <v>7.4000000000000057</v>
      </c>
      <c r="G27" s="2">
        <v>21</v>
      </c>
      <c r="H27" s="2">
        <v>5500</v>
      </c>
      <c r="I27" s="2">
        <f t="shared" si="3"/>
        <v>68.8</v>
      </c>
      <c r="J27" s="2">
        <v>4740</v>
      </c>
      <c r="K27" s="2">
        <f t="shared" si="4"/>
        <v>59.3</v>
      </c>
      <c r="L27" s="2">
        <f t="shared" si="5"/>
        <v>9.5</v>
      </c>
      <c r="M27" s="2">
        <v>21</v>
      </c>
      <c r="N27" s="2">
        <v>5339</v>
      </c>
      <c r="O27" s="2">
        <f t="shared" si="6"/>
        <v>66.7</v>
      </c>
      <c r="P27" s="2">
        <v>4739</v>
      </c>
      <c r="Q27" s="2">
        <f t="shared" si="7"/>
        <v>59.199999999999996</v>
      </c>
      <c r="R27" s="2">
        <f t="shared" si="8"/>
        <v>7.5000000000000071</v>
      </c>
      <c r="V27" s="2">
        <v>22</v>
      </c>
      <c r="W27" s="2">
        <v>2000</v>
      </c>
      <c r="X27" s="2">
        <v>2000</v>
      </c>
      <c r="Y27" s="2">
        <v>1269</v>
      </c>
      <c r="Z27" s="2">
        <v>460</v>
      </c>
      <c r="AA27" s="2">
        <v>180</v>
      </c>
      <c r="AB27" s="2">
        <v>262</v>
      </c>
      <c r="AC27" s="2">
        <v>2000</v>
      </c>
      <c r="AD27" s="2">
        <v>2000</v>
      </c>
      <c r="AG27" s="2">
        <v>22</v>
      </c>
      <c r="AH27" s="2">
        <v>2000</v>
      </c>
      <c r="AI27" s="2">
        <v>2000</v>
      </c>
      <c r="AJ27" s="2">
        <v>1351</v>
      </c>
      <c r="AK27" s="2">
        <v>433</v>
      </c>
      <c r="AL27" s="2">
        <v>439</v>
      </c>
      <c r="AM27" s="2">
        <v>261</v>
      </c>
      <c r="AN27" s="2">
        <v>2000</v>
      </c>
      <c r="AO27" s="2">
        <v>2000</v>
      </c>
      <c r="AQ27" s="2">
        <v>22</v>
      </c>
      <c r="AR27" s="2">
        <v>2000</v>
      </c>
      <c r="AS27" s="2">
        <v>2000</v>
      </c>
      <c r="AT27" s="2">
        <v>1037</v>
      </c>
      <c r="AU27" s="2">
        <v>453</v>
      </c>
      <c r="AV27" s="2">
        <v>460</v>
      </c>
      <c r="AW27" s="2">
        <v>259</v>
      </c>
      <c r="AX27" s="2">
        <v>2000</v>
      </c>
      <c r="AY27" s="2">
        <v>2000</v>
      </c>
    </row>
    <row r="28" spans="1:51" x14ac:dyDescent="0.2">
      <c r="A28" s="2">
        <v>22</v>
      </c>
      <c r="B28" s="2">
        <v>5496</v>
      </c>
      <c r="C28" s="2">
        <f t="shared" si="0"/>
        <v>68.7</v>
      </c>
      <c r="D28" s="2">
        <v>4710</v>
      </c>
      <c r="E28" s="2">
        <f t="shared" si="1"/>
        <v>58.9</v>
      </c>
      <c r="F28" s="2">
        <f t="shared" si="2"/>
        <v>9.8000000000000043</v>
      </c>
      <c r="G28" s="2">
        <v>22</v>
      </c>
      <c r="H28" s="2">
        <v>5790</v>
      </c>
      <c r="I28" s="2">
        <f t="shared" si="3"/>
        <v>72.399999999999991</v>
      </c>
      <c r="J28" s="2">
        <v>4692</v>
      </c>
      <c r="K28" s="2">
        <f t="shared" si="4"/>
        <v>58.699999999999996</v>
      </c>
      <c r="L28" s="2">
        <f t="shared" si="5"/>
        <v>13.699999999999996</v>
      </c>
      <c r="M28" s="2">
        <v>22</v>
      </c>
      <c r="N28" s="2">
        <v>5449</v>
      </c>
      <c r="O28" s="2">
        <f t="shared" si="6"/>
        <v>68.100000000000009</v>
      </c>
      <c r="P28" s="2">
        <v>4722</v>
      </c>
      <c r="Q28" s="2">
        <f t="shared" si="7"/>
        <v>59</v>
      </c>
      <c r="R28" s="2">
        <f t="shared" si="8"/>
        <v>9.1000000000000085</v>
      </c>
      <c r="V28" s="2">
        <v>23</v>
      </c>
      <c r="W28" s="2">
        <v>2000</v>
      </c>
      <c r="X28" s="2">
        <v>2000</v>
      </c>
      <c r="Y28" s="2">
        <v>1265</v>
      </c>
      <c r="Z28" s="2">
        <v>475</v>
      </c>
      <c r="AA28" s="2">
        <v>263</v>
      </c>
      <c r="AB28" s="2">
        <v>254</v>
      </c>
      <c r="AC28" s="2">
        <v>2000</v>
      </c>
      <c r="AD28" s="2">
        <v>2000</v>
      </c>
      <c r="AG28" s="2">
        <v>23</v>
      </c>
      <c r="AH28" s="2">
        <v>2000</v>
      </c>
      <c r="AI28" s="2">
        <v>2000</v>
      </c>
      <c r="AJ28" s="2">
        <v>1116</v>
      </c>
      <c r="AK28" s="2">
        <v>461</v>
      </c>
      <c r="AL28" s="2">
        <v>185</v>
      </c>
      <c r="AM28" s="2">
        <v>250</v>
      </c>
      <c r="AN28" s="2">
        <v>2000</v>
      </c>
      <c r="AO28" s="2">
        <v>2000</v>
      </c>
      <c r="AQ28" s="2">
        <v>23</v>
      </c>
      <c r="AR28" s="2">
        <v>2000</v>
      </c>
      <c r="AS28" s="2">
        <v>2000</v>
      </c>
      <c r="AT28" s="2">
        <v>1196</v>
      </c>
      <c r="AU28" s="2">
        <v>449</v>
      </c>
      <c r="AV28" s="2">
        <v>205</v>
      </c>
      <c r="AW28" s="2">
        <v>232</v>
      </c>
      <c r="AX28" s="2">
        <v>2000</v>
      </c>
      <c r="AY28" s="2">
        <v>2000</v>
      </c>
    </row>
    <row r="29" spans="1:51" x14ac:dyDescent="0.2">
      <c r="A29" s="2">
        <v>23</v>
      </c>
      <c r="B29" s="2">
        <v>5400</v>
      </c>
      <c r="C29" s="2">
        <f t="shared" si="0"/>
        <v>67.5</v>
      </c>
      <c r="D29" s="2">
        <v>4679</v>
      </c>
      <c r="E29" s="2">
        <f t="shared" si="1"/>
        <v>58.5</v>
      </c>
      <c r="F29" s="2">
        <f t="shared" si="2"/>
        <v>9</v>
      </c>
      <c r="G29" s="2">
        <v>23</v>
      </c>
      <c r="H29" s="2">
        <v>5300</v>
      </c>
      <c r="I29" s="2">
        <f t="shared" si="3"/>
        <v>66.3</v>
      </c>
      <c r="J29" s="2">
        <v>4709</v>
      </c>
      <c r="K29" s="2">
        <f t="shared" si="4"/>
        <v>58.9</v>
      </c>
      <c r="L29" s="2">
        <f t="shared" si="5"/>
        <v>7.3999999999999986</v>
      </c>
      <c r="M29" s="2">
        <v>23</v>
      </c>
      <c r="N29" s="2">
        <v>5528</v>
      </c>
      <c r="O29" s="2">
        <f t="shared" si="6"/>
        <v>69.099999999999994</v>
      </c>
      <c r="P29" s="2">
        <v>4729</v>
      </c>
      <c r="Q29" s="2">
        <f t="shared" si="7"/>
        <v>59.099999999999994</v>
      </c>
      <c r="R29" s="2">
        <f t="shared" si="8"/>
        <v>10</v>
      </c>
      <c r="V29" s="2">
        <v>24</v>
      </c>
      <c r="W29" s="2">
        <v>2000</v>
      </c>
      <c r="X29" s="2">
        <v>2000</v>
      </c>
      <c r="Y29" s="2">
        <v>1264</v>
      </c>
      <c r="Z29" s="2">
        <v>439</v>
      </c>
      <c r="AA29" s="2">
        <v>256</v>
      </c>
      <c r="AB29" s="2">
        <v>250</v>
      </c>
      <c r="AC29" s="2">
        <v>2000</v>
      </c>
      <c r="AD29" s="2">
        <v>2000</v>
      </c>
      <c r="AG29" s="2">
        <v>24</v>
      </c>
      <c r="AH29" s="2">
        <v>2000</v>
      </c>
      <c r="AI29" s="2">
        <v>2000</v>
      </c>
      <c r="AJ29" s="2">
        <v>1328</v>
      </c>
      <c r="AK29" s="2">
        <v>462</v>
      </c>
      <c r="AL29" s="2">
        <v>216</v>
      </c>
      <c r="AM29" s="2">
        <v>254</v>
      </c>
      <c r="AN29" s="2">
        <v>2000</v>
      </c>
      <c r="AO29" s="2">
        <v>2000</v>
      </c>
      <c r="AQ29" s="2">
        <v>24</v>
      </c>
      <c r="AR29" s="2">
        <v>2000</v>
      </c>
      <c r="AS29" s="2">
        <v>2000</v>
      </c>
      <c r="AT29" s="2">
        <v>803</v>
      </c>
      <c r="AU29" s="2">
        <v>448</v>
      </c>
      <c r="AV29" s="2">
        <v>371</v>
      </c>
      <c r="AW29" s="2">
        <v>257</v>
      </c>
      <c r="AX29" s="2">
        <v>2000</v>
      </c>
      <c r="AY29" s="2">
        <v>2000</v>
      </c>
    </row>
    <row r="30" spans="1:51" x14ac:dyDescent="0.2">
      <c r="A30" s="2">
        <v>24</v>
      </c>
      <c r="B30" s="2">
        <v>5173</v>
      </c>
      <c r="C30" s="2">
        <f t="shared" si="0"/>
        <v>64.7</v>
      </c>
      <c r="D30" s="2">
        <v>4703</v>
      </c>
      <c r="E30" s="2">
        <f t="shared" si="1"/>
        <v>58.8</v>
      </c>
      <c r="F30" s="2">
        <f t="shared" si="2"/>
        <v>5.9000000000000057</v>
      </c>
      <c r="G30" s="2">
        <v>24</v>
      </c>
      <c r="H30" s="2">
        <v>5543</v>
      </c>
      <c r="I30" s="2">
        <f t="shared" si="3"/>
        <v>69.3</v>
      </c>
      <c r="J30" s="2">
        <v>4714</v>
      </c>
      <c r="K30" s="2">
        <f t="shared" si="4"/>
        <v>58.9</v>
      </c>
      <c r="L30" s="2">
        <f t="shared" si="5"/>
        <v>10.399999999999999</v>
      </c>
      <c r="M30" s="2">
        <v>24</v>
      </c>
      <c r="N30" s="2">
        <v>5520</v>
      </c>
      <c r="O30" s="2">
        <f t="shared" si="6"/>
        <v>69</v>
      </c>
      <c r="P30" s="2">
        <v>4689</v>
      </c>
      <c r="Q30" s="2">
        <f t="shared" si="7"/>
        <v>58.599999999999994</v>
      </c>
      <c r="R30" s="2">
        <f t="shared" si="8"/>
        <v>10.400000000000006</v>
      </c>
      <c r="V30" s="2">
        <v>25</v>
      </c>
      <c r="W30" s="2">
        <v>2000</v>
      </c>
      <c r="X30" s="2">
        <v>2000</v>
      </c>
      <c r="Y30" s="2">
        <v>1052</v>
      </c>
      <c r="Z30" s="2">
        <v>457</v>
      </c>
      <c r="AA30" s="2">
        <v>451</v>
      </c>
      <c r="AB30" s="2">
        <v>215</v>
      </c>
      <c r="AC30" s="2">
        <v>2000</v>
      </c>
      <c r="AD30" s="2">
        <v>2000</v>
      </c>
      <c r="AG30" s="2">
        <v>25</v>
      </c>
      <c r="AH30" s="2">
        <v>2000</v>
      </c>
      <c r="AI30" s="2">
        <v>2000</v>
      </c>
      <c r="AJ30" s="2">
        <v>1140</v>
      </c>
      <c r="AK30" s="2">
        <v>449</v>
      </c>
      <c r="AL30" s="2">
        <v>362</v>
      </c>
      <c r="AM30" s="2">
        <v>278</v>
      </c>
      <c r="AN30" s="2">
        <v>2000</v>
      </c>
      <c r="AO30" s="2">
        <v>2000</v>
      </c>
      <c r="AQ30" s="2">
        <v>25</v>
      </c>
      <c r="AR30" s="2">
        <v>2000</v>
      </c>
      <c r="AS30" s="2">
        <v>2000</v>
      </c>
      <c r="AT30" s="2">
        <v>894</v>
      </c>
      <c r="AU30" s="2">
        <v>452</v>
      </c>
      <c r="AV30" s="2">
        <v>213</v>
      </c>
      <c r="AW30" s="2">
        <v>256</v>
      </c>
      <c r="AX30" s="2">
        <v>2000</v>
      </c>
      <c r="AY30" s="2">
        <v>2000</v>
      </c>
    </row>
    <row r="31" spans="1:51" x14ac:dyDescent="0.2">
      <c r="A31" s="2">
        <v>25</v>
      </c>
      <c r="B31" s="2">
        <v>5105</v>
      </c>
      <c r="C31" s="2">
        <f t="shared" si="0"/>
        <v>63.800000000000004</v>
      </c>
      <c r="D31" s="2">
        <v>4706</v>
      </c>
      <c r="E31" s="2">
        <f t="shared" si="1"/>
        <v>58.8</v>
      </c>
      <c r="F31" s="2">
        <f t="shared" si="2"/>
        <v>5.0000000000000071</v>
      </c>
      <c r="G31" s="2">
        <v>25</v>
      </c>
      <c r="H31" s="2">
        <v>5501</v>
      </c>
      <c r="I31" s="2">
        <f t="shared" si="3"/>
        <v>68.8</v>
      </c>
      <c r="J31" s="2">
        <v>4725</v>
      </c>
      <c r="K31" s="2">
        <f t="shared" si="4"/>
        <v>59.099999999999994</v>
      </c>
      <c r="L31" s="2">
        <f t="shared" si="5"/>
        <v>9.7000000000000028</v>
      </c>
      <c r="M31" s="2">
        <v>25</v>
      </c>
      <c r="N31" s="2">
        <v>5503</v>
      </c>
      <c r="O31" s="2">
        <f t="shared" si="6"/>
        <v>68.8</v>
      </c>
      <c r="P31" s="2">
        <v>4672</v>
      </c>
      <c r="Q31" s="2">
        <f t="shared" si="7"/>
        <v>58.4</v>
      </c>
      <c r="R31" s="2">
        <f t="shared" si="8"/>
        <v>10.399999999999999</v>
      </c>
      <c r="V31" s="2">
        <v>26</v>
      </c>
      <c r="W31" s="2">
        <v>2000</v>
      </c>
      <c r="X31" s="2">
        <v>2000</v>
      </c>
      <c r="Y31" s="2">
        <v>1238</v>
      </c>
      <c r="Z31" s="2">
        <v>425</v>
      </c>
      <c r="AA31" s="2">
        <v>172</v>
      </c>
      <c r="AB31" s="2">
        <v>274</v>
      </c>
      <c r="AC31" s="2">
        <v>2000</v>
      </c>
      <c r="AD31" s="2">
        <v>2000</v>
      </c>
      <c r="AG31" s="2">
        <v>26</v>
      </c>
      <c r="AH31" s="2">
        <v>2000</v>
      </c>
      <c r="AI31" s="2">
        <v>2000</v>
      </c>
      <c r="AJ31" s="2">
        <v>1025</v>
      </c>
      <c r="AK31" s="2">
        <v>445</v>
      </c>
      <c r="AL31" s="2">
        <v>214</v>
      </c>
      <c r="AM31" s="2">
        <v>260</v>
      </c>
      <c r="AN31" s="2">
        <v>2000</v>
      </c>
      <c r="AO31" s="2">
        <v>2000</v>
      </c>
      <c r="AQ31" s="2">
        <v>26</v>
      </c>
      <c r="AR31" s="2">
        <v>2000</v>
      </c>
      <c r="AS31" s="2">
        <v>2000</v>
      </c>
      <c r="AT31" s="2">
        <v>1068</v>
      </c>
      <c r="AU31" s="2">
        <v>468</v>
      </c>
      <c r="AV31" s="2">
        <v>305</v>
      </c>
      <c r="AW31" s="2">
        <v>250</v>
      </c>
      <c r="AX31" s="2">
        <v>2000</v>
      </c>
      <c r="AY31" s="2">
        <v>2000</v>
      </c>
    </row>
    <row r="32" spans="1:51" x14ac:dyDescent="0.2">
      <c r="A32" s="2">
        <v>26</v>
      </c>
      <c r="B32" s="2">
        <v>5372</v>
      </c>
      <c r="C32" s="2">
        <f t="shared" si="0"/>
        <v>67.2</v>
      </c>
      <c r="D32" s="2">
        <v>4716</v>
      </c>
      <c r="E32" s="2">
        <f t="shared" si="1"/>
        <v>59</v>
      </c>
      <c r="F32" s="2">
        <f t="shared" si="2"/>
        <v>8.2000000000000028</v>
      </c>
      <c r="G32" s="2">
        <v>26</v>
      </c>
      <c r="H32" s="2">
        <v>5237</v>
      </c>
      <c r="I32" s="2">
        <f t="shared" si="3"/>
        <v>65.5</v>
      </c>
      <c r="J32" s="2">
        <v>4703</v>
      </c>
      <c r="K32" s="2">
        <f t="shared" si="4"/>
        <v>58.8</v>
      </c>
      <c r="L32" s="2">
        <f t="shared" si="5"/>
        <v>6.7000000000000028</v>
      </c>
      <c r="M32" s="2">
        <v>26</v>
      </c>
      <c r="N32" s="2">
        <v>5410</v>
      </c>
      <c r="O32" s="2">
        <f t="shared" si="6"/>
        <v>67.600000000000009</v>
      </c>
      <c r="P32" s="2">
        <v>4699</v>
      </c>
      <c r="Q32" s="2">
        <f t="shared" si="7"/>
        <v>58.699999999999996</v>
      </c>
      <c r="R32" s="2">
        <f t="shared" si="8"/>
        <v>8.9000000000000128</v>
      </c>
      <c r="V32" s="2">
        <v>27</v>
      </c>
      <c r="W32" s="2">
        <v>2000</v>
      </c>
      <c r="X32" s="2">
        <v>2000</v>
      </c>
      <c r="Y32" s="2">
        <v>1329</v>
      </c>
      <c r="Z32" s="2">
        <v>442</v>
      </c>
      <c r="AA32" s="2">
        <v>334</v>
      </c>
      <c r="AB32" s="2">
        <v>239</v>
      </c>
      <c r="AC32" s="2">
        <v>2000</v>
      </c>
      <c r="AD32" s="2">
        <v>2000</v>
      </c>
      <c r="AG32" s="2">
        <v>27</v>
      </c>
      <c r="AH32" s="2">
        <v>2000</v>
      </c>
      <c r="AI32" s="2">
        <v>2000</v>
      </c>
      <c r="AJ32" s="2">
        <v>1295</v>
      </c>
      <c r="AK32" s="2">
        <v>464</v>
      </c>
      <c r="AL32" s="2">
        <v>143</v>
      </c>
      <c r="AM32" s="2">
        <v>232</v>
      </c>
      <c r="AN32" s="2">
        <v>2000</v>
      </c>
      <c r="AO32" s="2">
        <v>2000</v>
      </c>
      <c r="AQ32" s="2">
        <v>27</v>
      </c>
      <c r="AR32" s="2">
        <v>2000</v>
      </c>
      <c r="AS32" s="2">
        <v>2000</v>
      </c>
      <c r="AT32" s="2">
        <v>1166</v>
      </c>
      <c r="AU32" s="2">
        <v>459</v>
      </c>
      <c r="AV32" s="2">
        <v>326</v>
      </c>
      <c r="AW32" s="2">
        <v>255</v>
      </c>
      <c r="AX32" s="2">
        <v>2000</v>
      </c>
      <c r="AY32" s="2">
        <v>2000</v>
      </c>
    </row>
    <row r="33" spans="1:51" x14ac:dyDescent="0.2">
      <c r="A33" s="2">
        <v>27</v>
      </c>
      <c r="B33" s="2">
        <v>5492</v>
      </c>
      <c r="C33" s="2">
        <f t="shared" si="0"/>
        <v>68.7</v>
      </c>
      <c r="D33" s="2">
        <v>4713</v>
      </c>
      <c r="E33" s="2">
        <f t="shared" si="1"/>
        <v>58.9</v>
      </c>
      <c r="F33" s="2">
        <f t="shared" si="2"/>
        <v>9.8000000000000043</v>
      </c>
      <c r="G33" s="2">
        <v>27</v>
      </c>
      <c r="H33" s="2">
        <v>5437</v>
      </c>
      <c r="I33" s="2">
        <f t="shared" si="3"/>
        <v>68</v>
      </c>
      <c r="J33" s="2">
        <v>4694</v>
      </c>
      <c r="K33" s="2">
        <f t="shared" si="4"/>
        <v>58.699999999999996</v>
      </c>
      <c r="L33" s="2">
        <f t="shared" si="5"/>
        <v>9.3000000000000043</v>
      </c>
      <c r="M33" s="2">
        <v>27</v>
      </c>
      <c r="N33" s="2">
        <v>5663</v>
      </c>
      <c r="O33" s="2">
        <f t="shared" si="6"/>
        <v>70.8</v>
      </c>
      <c r="P33" s="2">
        <v>4681</v>
      </c>
      <c r="Q33" s="2">
        <f t="shared" si="7"/>
        <v>58.5</v>
      </c>
      <c r="R33" s="2">
        <f t="shared" si="8"/>
        <v>12.299999999999997</v>
      </c>
      <c r="V33" s="2">
        <v>28</v>
      </c>
      <c r="W33" s="2">
        <v>2000</v>
      </c>
      <c r="X33" s="2">
        <v>2000</v>
      </c>
      <c r="Y33" s="2">
        <v>1355</v>
      </c>
      <c r="Z33" s="2">
        <v>467</v>
      </c>
      <c r="AA33" s="2">
        <v>357</v>
      </c>
      <c r="AB33" s="2">
        <v>234</v>
      </c>
      <c r="AC33" s="2">
        <v>2000</v>
      </c>
      <c r="AD33" s="2">
        <v>2000</v>
      </c>
      <c r="AG33" s="2">
        <v>28</v>
      </c>
      <c r="AH33" s="2">
        <v>2000</v>
      </c>
      <c r="AI33" s="2">
        <v>2000</v>
      </c>
      <c r="AJ33" s="2">
        <v>1347</v>
      </c>
      <c r="AK33" s="2">
        <v>438</v>
      </c>
      <c r="AL33" s="2">
        <v>201</v>
      </c>
      <c r="AM33" s="2">
        <v>253</v>
      </c>
      <c r="AN33" s="2">
        <v>2000</v>
      </c>
      <c r="AO33" s="2">
        <v>2000</v>
      </c>
      <c r="AQ33" s="2">
        <v>28</v>
      </c>
      <c r="AR33" s="2">
        <v>2000</v>
      </c>
      <c r="AS33" s="2">
        <v>2000</v>
      </c>
      <c r="AT33" s="2">
        <v>1075</v>
      </c>
      <c r="AU33" s="2">
        <v>420</v>
      </c>
      <c r="AV33" s="2">
        <v>304</v>
      </c>
      <c r="AW33" s="2">
        <v>254</v>
      </c>
      <c r="AX33" s="2">
        <v>2000</v>
      </c>
      <c r="AY33" s="2">
        <v>2000</v>
      </c>
    </row>
    <row r="34" spans="1:51" x14ac:dyDescent="0.2">
      <c r="A34" s="2">
        <v>28</v>
      </c>
      <c r="B34" s="2">
        <v>5377</v>
      </c>
      <c r="C34" s="2">
        <f t="shared" si="0"/>
        <v>67.2</v>
      </c>
      <c r="D34" s="2">
        <v>4673</v>
      </c>
      <c r="E34" s="2">
        <f t="shared" si="1"/>
        <v>58.4</v>
      </c>
      <c r="F34" s="2">
        <f t="shared" si="2"/>
        <v>8.8000000000000043</v>
      </c>
      <c r="G34" s="2">
        <v>28</v>
      </c>
      <c r="H34" s="2">
        <v>5547</v>
      </c>
      <c r="I34" s="2">
        <f t="shared" si="3"/>
        <v>69.3</v>
      </c>
      <c r="J34" s="2">
        <v>4689</v>
      </c>
      <c r="K34" s="2">
        <f t="shared" si="4"/>
        <v>58.599999999999994</v>
      </c>
      <c r="L34" s="2">
        <f t="shared" si="5"/>
        <v>10.700000000000003</v>
      </c>
      <c r="M34" s="2">
        <v>28</v>
      </c>
      <c r="N34" s="2">
        <v>5712</v>
      </c>
      <c r="O34" s="2">
        <f t="shared" si="6"/>
        <v>71.399999999999991</v>
      </c>
      <c r="P34" s="2">
        <v>4701</v>
      </c>
      <c r="Q34" s="2">
        <f t="shared" si="7"/>
        <v>58.8</v>
      </c>
      <c r="R34" s="2">
        <f t="shared" si="8"/>
        <v>12.599999999999994</v>
      </c>
      <c r="V34" s="2">
        <v>29</v>
      </c>
      <c r="W34" s="2">
        <v>2000</v>
      </c>
      <c r="X34" s="2">
        <v>2000</v>
      </c>
      <c r="Y34" s="2">
        <v>1129</v>
      </c>
      <c r="Z34" s="2">
        <v>422</v>
      </c>
      <c r="AA34" s="2">
        <v>364</v>
      </c>
      <c r="AB34" s="2">
        <v>243</v>
      </c>
      <c r="AC34" s="2">
        <v>2000</v>
      </c>
      <c r="AD34" s="2">
        <v>2000</v>
      </c>
      <c r="AG34" s="2">
        <v>29</v>
      </c>
      <c r="AH34" s="2">
        <v>2000</v>
      </c>
      <c r="AI34" s="2">
        <v>2000</v>
      </c>
      <c r="AJ34" s="2">
        <v>1383</v>
      </c>
      <c r="AK34" s="2">
        <v>464</v>
      </c>
      <c r="AL34" s="2">
        <v>190</v>
      </c>
      <c r="AM34" s="2">
        <v>275</v>
      </c>
      <c r="AN34" s="2">
        <v>2000</v>
      </c>
      <c r="AO34" s="2">
        <v>2000</v>
      </c>
      <c r="AQ34" s="2">
        <v>29</v>
      </c>
      <c r="AR34" s="2">
        <v>2000</v>
      </c>
      <c r="AS34" s="2">
        <v>2000</v>
      </c>
      <c r="AT34" s="2">
        <v>1156</v>
      </c>
      <c r="AU34" s="2">
        <v>445</v>
      </c>
      <c r="AV34" s="2">
        <v>379</v>
      </c>
      <c r="AW34" s="2">
        <v>262</v>
      </c>
      <c r="AX34" s="2">
        <v>2000</v>
      </c>
      <c r="AY34" s="2">
        <v>2000</v>
      </c>
    </row>
    <row r="35" spans="1:51" x14ac:dyDescent="0.2">
      <c r="A35" s="2">
        <v>29</v>
      </c>
      <c r="B35" s="2">
        <v>5534</v>
      </c>
      <c r="C35" s="2">
        <f t="shared" si="0"/>
        <v>69.199999999999989</v>
      </c>
      <c r="D35" s="2">
        <v>4705</v>
      </c>
      <c r="E35" s="2">
        <f t="shared" si="1"/>
        <v>58.8</v>
      </c>
      <c r="F35" s="2">
        <f t="shared" si="2"/>
        <v>10.399999999999991</v>
      </c>
      <c r="G35" s="2">
        <v>29</v>
      </c>
      <c r="H35" s="2">
        <v>5572</v>
      </c>
      <c r="I35" s="2">
        <f t="shared" si="3"/>
        <v>69.699999999999989</v>
      </c>
      <c r="J35" s="2">
        <v>4737</v>
      </c>
      <c r="K35" s="2">
        <f t="shared" si="4"/>
        <v>59.199999999999996</v>
      </c>
      <c r="L35" s="2">
        <f t="shared" si="5"/>
        <v>10.499999999999993</v>
      </c>
      <c r="M35" s="2">
        <v>29</v>
      </c>
      <c r="N35" s="2">
        <v>5493</v>
      </c>
      <c r="O35" s="2">
        <f t="shared" si="6"/>
        <v>68.7</v>
      </c>
      <c r="P35" s="2">
        <v>4665</v>
      </c>
      <c r="Q35" s="2">
        <f t="shared" si="7"/>
        <v>58.3</v>
      </c>
      <c r="R35" s="2">
        <f t="shared" si="8"/>
        <v>10.400000000000006</v>
      </c>
      <c r="V35" s="2">
        <v>30</v>
      </c>
      <c r="W35" s="2">
        <v>2000</v>
      </c>
      <c r="X35" s="2">
        <v>2000</v>
      </c>
      <c r="Y35" s="2">
        <v>1352</v>
      </c>
      <c r="Z35" s="2">
        <v>420</v>
      </c>
      <c r="AA35" s="2">
        <v>141</v>
      </c>
      <c r="AB35" s="2">
        <v>248</v>
      </c>
      <c r="AC35" s="2">
        <v>2000</v>
      </c>
      <c r="AD35" s="2">
        <v>2000</v>
      </c>
      <c r="AG35" s="2">
        <v>30</v>
      </c>
      <c r="AH35" s="2">
        <v>2000</v>
      </c>
      <c r="AI35" s="2">
        <v>2000</v>
      </c>
      <c r="AJ35" s="2">
        <v>1429</v>
      </c>
      <c r="AK35" s="2">
        <v>438</v>
      </c>
      <c r="AL35" s="2">
        <v>164</v>
      </c>
      <c r="AM35" s="2">
        <v>254</v>
      </c>
      <c r="AN35" s="2">
        <v>2000</v>
      </c>
      <c r="AO35" s="2">
        <v>2000</v>
      </c>
      <c r="AQ35" s="2">
        <v>30</v>
      </c>
      <c r="AR35" s="2">
        <v>2000</v>
      </c>
      <c r="AS35" s="2">
        <v>2000</v>
      </c>
      <c r="AT35" s="2">
        <v>1217</v>
      </c>
      <c r="AU35" s="2">
        <v>426</v>
      </c>
      <c r="AV35" s="2">
        <v>283</v>
      </c>
      <c r="AW35" s="2">
        <v>244</v>
      </c>
      <c r="AX35" s="2">
        <v>2000</v>
      </c>
      <c r="AY35" s="2">
        <v>2000</v>
      </c>
    </row>
    <row r="36" spans="1:51" x14ac:dyDescent="0.2">
      <c r="A36" s="2">
        <v>30</v>
      </c>
      <c r="B36" s="2">
        <v>5499</v>
      </c>
      <c r="C36" s="2">
        <f t="shared" si="0"/>
        <v>68.7</v>
      </c>
      <c r="D36" s="2">
        <v>4669</v>
      </c>
      <c r="E36" s="2">
        <f t="shared" si="1"/>
        <v>58.4</v>
      </c>
      <c r="F36" s="2">
        <f t="shared" si="2"/>
        <v>10.300000000000004</v>
      </c>
      <c r="G36" s="2">
        <v>30</v>
      </c>
      <c r="H36" s="2">
        <v>5592</v>
      </c>
      <c r="I36" s="2">
        <f t="shared" si="3"/>
        <v>69.899999999999991</v>
      </c>
      <c r="J36" s="2">
        <v>4691</v>
      </c>
      <c r="K36" s="2">
        <f t="shared" si="4"/>
        <v>58.599999999999994</v>
      </c>
      <c r="L36" s="2">
        <f t="shared" si="5"/>
        <v>11.299999999999997</v>
      </c>
      <c r="M36" s="2">
        <v>30</v>
      </c>
      <c r="N36" s="2">
        <v>5493</v>
      </c>
      <c r="O36" s="2">
        <f t="shared" si="6"/>
        <v>68.7</v>
      </c>
      <c r="P36" s="2">
        <v>4668</v>
      </c>
      <c r="Q36" s="2">
        <f t="shared" si="7"/>
        <v>58.4</v>
      </c>
      <c r="R36" s="2">
        <f t="shared" si="8"/>
        <v>10.300000000000004</v>
      </c>
      <c r="V36" s="2" t="s">
        <v>17</v>
      </c>
      <c r="W36" s="2">
        <f>SUM(W6:W35)</f>
        <v>60000</v>
      </c>
      <c r="X36" s="2">
        <f t="shared" ref="X36" si="9">SUM(X6:X35)</f>
        <v>60000</v>
      </c>
      <c r="Y36" s="3">
        <f t="shared" ref="Y36" si="10">SUM(Y6:Y35)</f>
        <v>38317</v>
      </c>
      <c r="Z36" s="2">
        <f t="shared" ref="Z36" si="11">SUM(Z6:Z35)</f>
        <v>13569</v>
      </c>
      <c r="AA36" s="3">
        <f t="shared" ref="AA36" si="12">SUM(AA6:AA35)</f>
        <v>8341</v>
      </c>
      <c r="AB36" s="2">
        <f t="shared" ref="AB36" si="13">SUM(AB6:AB35)</f>
        <v>7599</v>
      </c>
      <c r="AC36" s="2">
        <f t="shared" ref="AC36" si="14">SUM(AC6:AC35)</f>
        <v>60000</v>
      </c>
      <c r="AD36" s="2">
        <f t="shared" ref="AD36" si="15">SUM(AD6:AD35)</f>
        <v>60000</v>
      </c>
      <c r="AG36" s="2" t="s">
        <v>17</v>
      </c>
      <c r="AH36" s="2">
        <f>SUM(AH6:AH35)</f>
        <v>60000</v>
      </c>
      <c r="AI36" s="2">
        <f t="shared" ref="AI36" si="16">SUM(AI6:AI35)</f>
        <v>60000</v>
      </c>
      <c r="AJ36" s="3">
        <f t="shared" ref="AJ36" si="17">SUM(AJ6:AJ35)</f>
        <v>37820</v>
      </c>
      <c r="AK36" s="2">
        <f t="shared" ref="AK36" si="18">SUM(AK6:AK35)</f>
        <v>13484</v>
      </c>
      <c r="AL36" s="19">
        <f t="shared" ref="AL36" si="19">SUM(AL6:AL35)</f>
        <v>7490</v>
      </c>
      <c r="AM36" s="2">
        <f t="shared" ref="AM36" si="20">SUM(AM6:AM35)</f>
        <v>7662</v>
      </c>
      <c r="AN36" s="2">
        <f t="shared" ref="AN36" si="21">SUM(AN6:AN35)</f>
        <v>60000</v>
      </c>
      <c r="AO36" s="2">
        <f t="shared" ref="AO36" si="22">SUM(AO6:AO35)</f>
        <v>60000</v>
      </c>
      <c r="AQ36" s="2" t="s">
        <v>17</v>
      </c>
      <c r="AR36" s="2">
        <f>SUM(AR6:AR35)</f>
        <v>60000</v>
      </c>
      <c r="AS36" s="2">
        <f t="shared" ref="AS36" si="23">SUM(AS6:AS35)</f>
        <v>60000</v>
      </c>
      <c r="AT36" s="3">
        <f t="shared" ref="AT36" si="24">SUM(AT6:AT35)</f>
        <v>30907</v>
      </c>
      <c r="AU36" s="2">
        <f t="shared" ref="AU36" si="25">SUM(AU6:AU35)</f>
        <v>13485</v>
      </c>
      <c r="AV36" s="3">
        <f t="shared" ref="AV36" si="26">SUM(AV6:AV35)</f>
        <v>10320</v>
      </c>
      <c r="AW36" s="2">
        <f t="shared" ref="AW36" si="27">SUM(AW6:AW35)</f>
        <v>7574</v>
      </c>
      <c r="AX36" s="2">
        <f t="shared" ref="AX36" si="28">SUM(AX6:AX35)</f>
        <v>60000</v>
      </c>
      <c r="AY36" s="2">
        <f t="shared" ref="AY36" si="29">SUM(AY6:AY35)</f>
        <v>60000</v>
      </c>
    </row>
    <row r="37" spans="1:51" x14ac:dyDescent="0.2">
      <c r="A37" s="2" t="s">
        <v>4</v>
      </c>
      <c r="B37" s="2">
        <v>161186</v>
      </c>
      <c r="C37" s="2">
        <f>ROUND(B37/$D$40,3)*100</f>
        <v>67.2</v>
      </c>
      <c r="D37" s="2">
        <v>141010</v>
      </c>
      <c r="E37" s="2">
        <f>ROUND(D37/$D$40,3)*100</f>
        <v>58.8</v>
      </c>
      <c r="F37" s="2">
        <f>C37-E37</f>
        <v>8.4000000000000057</v>
      </c>
      <c r="G37" s="2" t="s">
        <v>4</v>
      </c>
      <c r="H37" s="2">
        <v>165277</v>
      </c>
      <c r="I37" s="2">
        <f>ROUND(H37/$D$40,3)*100</f>
        <v>68.899999999999991</v>
      </c>
      <c r="J37" s="2">
        <v>141093</v>
      </c>
      <c r="K37" s="2">
        <f>ROUND(J37/$D$40,3)*100</f>
        <v>58.8</v>
      </c>
      <c r="L37" s="2">
        <f>I37-K37</f>
        <v>10.099999999999994</v>
      </c>
      <c r="M37" s="2" t="s">
        <v>4</v>
      </c>
      <c r="N37" s="2">
        <v>166658</v>
      </c>
      <c r="O37" s="2">
        <f>ROUND(N37/$D$40,3)*100</f>
        <v>69.399999999999991</v>
      </c>
      <c r="P37" s="2">
        <v>141168</v>
      </c>
      <c r="Q37" s="2">
        <f>ROUND(P37/$D$40,3)*100</f>
        <v>58.8</v>
      </c>
      <c r="R37" s="2">
        <f>O37-Q37</f>
        <v>10.599999999999994</v>
      </c>
      <c r="V37" s="2" t="s">
        <v>15</v>
      </c>
      <c r="W37" s="9">
        <f>ROUND(W36/$U$21,3)</f>
        <v>1</v>
      </c>
      <c r="X37" s="9">
        <f t="shared" ref="X37:AD37" si="30">ROUND(X36/$U$21,3)</f>
        <v>1</v>
      </c>
      <c r="Y37" s="9">
        <f t="shared" si="30"/>
        <v>0.63900000000000001</v>
      </c>
      <c r="Z37" s="9">
        <f t="shared" si="30"/>
        <v>0.22600000000000001</v>
      </c>
      <c r="AA37" s="9">
        <f t="shared" si="30"/>
        <v>0.13900000000000001</v>
      </c>
      <c r="AB37" s="9">
        <f t="shared" si="30"/>
        <v>0.127</v>
      </c>
      <c r="AC37" s="9">
        <f t="shared" si="30"/>
        <v>1</v>
      </c>
      <c r="AD37" s="9">
        <f t="shared" si="30"/>
        <v>1</v>
      </c>
      <c r="AG37" s="2" t="s">
        <v>15</v>
      </c>
      <c r="AH37" s="9">
        <f>ROUND(AH36/$U$21,3)</f>
        <v>1</v>
      </c>
      <c r="AI37" s="9">
        <f t="shared" ref="AI37:AO37" si="31">ROUND(AI36/$U$21,3)</f>
        <v>1</v>
      </c>
      <c r="AJ37" s="9">
        <f t="shared" si="31"/>
        <v>0.63</v>
      </c>
      <c r="AK37" s="9">
        <f t="shared" si="31"/>
        <v>0.22500000000000001</v>
      </c>
      <c r="AL37" s="9">
        <f t="shared" si="31"/>
        <v>0.125</v>
      </c>
      <c r="AM37" s="9">
        <f t="shared" si="31"/>
        <v>0.128</v>
      </c>
      <c r="AN37" s="9">
        <f t="shared" si="31"/>
        <v>1</v>
      </c>
      <c r="AO37" s="9">
        <f t="shared" si="31"/>
        <v>1</v>
      </c>
      <c r="AQ37" s="2" t="s">
        <v>15</v>
      </c>
      <c r="AR37" s="9">
        <f>ROUND(AR36/$U$21,3)</f>
        <v>1</v>
      </c>
      <c r="AS37" s="9">
        <f t="shared" ref="AS37:AY37" si="32">ROUND(AS36/$U$21,3)</f>
        <v>1</v>
      </c>
      <c r="AT37" s="9">
        <f t="shared" si="32"/>
        <v>0.51500000000000001</v>
      </c>
      <c r="AU37" s="9">
        <f t="shared" si="32"/>
        <v>0.22500000000000001</v>
      </c>
      <c r="AV37" s="9">
        <f t="shared" si="32"/>
        <v>0.17199999999999999</v>
      </c>
      <c r="AW37" s="9">
        <f t="shared" si="32"/>
        <v>0.126</v>
      </c>
      <c r="AX37" s="9">
        <f t="shared" si="32"/>
        <v>1</v>
      </c>
      <c r="AY37" s="9">
        <f t="shared" si="32"/>
        <v>1</v>
      </c>
    </row>
    <row r="38" spans="1:51" x14ac:dyDescent="0.2">
      <c r="V38" s="2" t="s">
        <v>22</v>
      </c>
      <c r="W38" s="36">
        <f>W37-X37</f>
        <v>0</v>
      </c>
      <c r="X38" s="36"/>
      <c r="Y38" s="37">
        <f t="shared" ref="Y38" si="33">Y37-Z37</f>
        <v>0.41300000000000003</v>
      </c>
      <c r="Z38" s="37"/>
      <c r="AA38" s="37">
        <f t="shared" ref="AA38" si="34">AA37-AB37</f>
        <v>1.2000000000000011E-2</v>
      </c>
      <c r="AB38" s="37"/>
      <c r="AC38" s="36">
        <f t="shared" ref="AC38" si="35">AC37-AD37</f>
        <v>0</v>
      </c>
      <c r="AD38" s="36"/>
      <c r="AG38" s="2" t="s">
        <v>22</v>
      </c>
      <c r="AH38" s="36">
        <f>AH37-AI37</f>
        <v>0</v>
      </c>
      <c r="AI38" s="36"/>
      <c r="AJ38" s="37">
        <f t="shared" ref="AJ38" si="36">AJ37-AK37</f>
        <v>0.40500000000000003</v>
      </c>
      <c r="AK38" s="37"/>
      <c r="AL38" s="38">
        <f t="shared" ref="AL38" si="37">AL37-AM37</f>
        <v>-3.0000000000000027E-3</v>
      </c>
      <c r="AM38" s="38"/>
      <c r="AN38" s="36">
        <f t="shared" ref="AN38" si="38">AN37-AO37</f>
        <v>0</v>
      </c>
      <c r="AO38" s="36"/>
      <c r="AQ38" s="2" t="s">
        <v>22</v>
      </c>
      <c r="AR38" s="36">
        <f>AR37-AS37</f>
        <v>0</v>
      </c>
      <c r="AS38" s="36"/>
      <c r="AT38" s="37">
        <f t="shared" ref="AT38" si="39">AT37-AU37</f>
        <v>0.29000000000000004</v>
      </c>
      <c r="AU38" s="37"/>
      <c r="AV38" s="37">
        <f t="shared" ref="AV38" si="40">AV37-AW37</f>
        <v>4.5999999999999985E-2</v>
      </c>
      <c r="AW38" s="37"/>
      <c r="AX38" s="36">
        <f t="shared" ref="AX38" si="41">AX37-AY37</f>
        <v>0</v>
      </c>
      <c r="AY38" s="36"/>
    </row>
    <row r="39" spans="1:51" x14ac:dyDescent="0.2">
      <c r="C39" s="1" t="s">
        <v>6</v>
      </c>
      <c r="D39" s="1">
        <v>8000</v>
      </c>
    </row>
    <row r="40" spans="1:51" x14ac:dyDescent="0.2">
      <c r="D40" s="1">
        <v>240000</v>
      </c>
    </row>
    <row r="41" spans="1:51" x14ac:dyDescent="0.2">
      <c r="AL41" s="6"/>
      <c r="AM41" s="6"/>
      <c r="AS41" s="24" t="s">
        <v>17</v>
      </c>
      <c r="AT41" s="24"/>
      <c r="AU41" s="24"/>
      <c r="AV41" s="24" t="s">
        <v>15</v>
      </c>
      <c r="AW41" s="24"/>
      <c r="AX41" s="24"/>
    </row>
    <row r="42" spans="1:51" x14ac:dyDescent="0.2">
      <c r="AL42" s="6"/>
      <c r="AM42" s="6"/>
      <c r="AS42" s="2" t="s">
        <v>19</v>
      </c>
      <c r="AT42" s="2" t="s">
        <v>20</v>
      </c>
      <c r="AU42" s="2" t="s">
        <v>21</v>
      </c>
      <c r="AV42" s="2" t="s">
        <v>19</v>
      </c>
      <c r="AW42" s="2" t="s">
        <v>20</v>
      </c>
      <c r="AX42" s="2" t="s">
        <v>21</v>
      </c>
    </row>
    <row r="43" spans="1:51" x14ac:dyDescent="0.2">
      <c r="AH43" s="26" t="s">
        <v>11</v>
      </c>
      <c r="AI43" s="28"/>
      <c r="AJ43" s="26" t="s">
        <v>12</v>
      </c>
      <c r="AK43" s="28"/>
      <c r="AL43" s="26" t="s">
        <v>13</v>
      </c>
      <c r="AM43" s="28"/>
      <c r="AN43" s="26" t="s">
        <v>14</v>
      </c>
      <c r="AO43" s="28"/>
      <c r="AQ43" s="24" t="s">
        <v>11</v>
      </c>
      <c r="AR43" s="23" t="s">
        <v>2</v>
      </c>
      <c r="AS43" s="7">
        <f>$AR$36</f>
        <v>60000</v>
      </c>
      <c r="AT43" s="7">
        <f>$AH$36</f>
        <v>60000</v>
      </c>
      <c r="AU43" s="7">
        <f>$W$36</f>
        <v>60000</v>
      </c>
      <c r="AV43" s="7">
        <f>$AR$37</f>
        <v>1</v>
      </c>
      <c r="AW43" s="7">
        <f>$AH$37</f>
        <v>1</v>
      </c>
      <c r="AX43" s="7">
        <f>$W$37</f>
        <v>1</v>
      </c>
    </row>
    <row r="44" spans="1:51" x14ac:dyDescent="0.2">
      <c r="AH44" s="2" t="s">
        <v>2</v>
      </c>
      <c r="AI44" s="2" t="s">
        <v>3</v>
      </c>
      <c r="AJ44" s="2" t="s">
        <v>2</v>
      </c>
      <c r="AK44" s="2" t="s">
        <v>3</v>
      </c>
      <c r="AL44" s="2" t="s">
        <v>2</v>
      </c>
      <c r="AM44" s="2" t="s">
        <v>3</v>
      </c>
      <c r="AN44" s="2" t="s">
        <v>2</v>
      </c>
      <c r="AO44" s="2" t="s">
        <v>3</v>
      </c>
      <c r="AQ44" s="24"/>
      <c r="AR44" s="2" t="s">
        <v>3</v>
      </c>
      <c r="AS44" s="7">
        <f>$AS$36</f>
        <v>60000</v>
      </c>
      <c r="AT44" s="7">
        <f>$AI$36</f>
        <v>60000</v>
      </c>
      <c r="AU44" s="7">
        <f>$X$36</f>
        <v>60000</v>
      </c>
      <c r="AV44" s="7">
        <f>$AS$37</f>
        <v>1</v>
      </c>
      <c r="AW44" s="7">
        <f>$AI$37</f>
        <v>1</v>
      </c>
      <c r="AX44" s="7">
        <f>$X$37</f>
        <v>1</v>
      </c>
    </row>
    <row r="45" spans="1:51" x14ac:dyDescent="0.2">
      <c r="AF45" s="24" t="s">
        <v>19</v>
      </c>
      <c r="AG45" s="2" t="s">
        <v>17</v>
      </c>
      <c r="AH45" s="2">
        <f t="shared" ref="AH45:AO46" si="42">AR36</f>
        <v>60000</v>
      </c>
      <c r="AI45" s="2">
        <f t="shared" si="42"/>
        <v>60000</v>
      </c>
      <c r="AJ45" s="2">
        <f t="shared" si="42"/>
        <v>30907</v>
      </c>
      <c r="AK45" s="2">
        <f t="shared" si="42"/>
        <v>13485</v>
      </c>
      <c r="AL45" s="2">
        <f t="shared" si="42"/>
        <v>10320</v>
      </c>
      <c r="AM45" s="2">
        <f t="shared" si="42"/>
        <v>7574</v>
      </c>
      <c r="AN45" s="2">
        <f t="shared" si="42"/>
        <v>60000</v>
      </c>
      <c r="AO45" s="2">
        <f t="shared" si="42"/>
        <v>60000</v>
      </c>
      <c r="AQ45" s="24" t="s">
        <v>12</v>
      </c>
      <c r="AR45" s="23" t="s">
        <v>2</v>
      </c>
      <c r="AS45" s="4">
        <f>$AT$36</f>
        <v>30907</v>
      </c>
      <c r="AT45" s="4">
        <f>$AJ$36</f>
        <v>37820</v>
      </c>
      <c r="AU45" s="4">
        <f>$Y$36</f>
        <v>38317</v>
      </c>
      <c r="AV45" s="8">
        <f>$AT$37</f>
        <v>0.51500000000000001</v>
      </c>
      <c r="AW45" s="8">
        <f>$AJ$37</f>
        <v>0.63</v>
      </c>
      <c r="AX45" s="8">
        <f>$Y$37</f>
        <v>0.63900000000000001</v>
      </c>
    </row>
    <row r="46" spans="1:51" x14ac:dyDescent="0.2">
      <c r="AF46" s="24"/>
      <c r="AG46" s="2" t="s">
        <v>15</v>
      </c>
      <c r="AH46" s="9">
        <f t="shared" si="42"/>
        <v>1</v>
      </c>
      <c r="AI46" s="9">
        <f t="shared" si="42"/>
        <v>1</v>
      </c>
      <c r="AJ46" s="10">
        <f t="shared" si="42"/>
        <v>0.51500000000000001</v>
      </c>
      <c r="AK46" s="11">
        <f t="shared" si="42"/>
        <v>0.22500000000000001</v>
      </c>
      <c r="AL46" s="10">
        <f t="shared" si="42"/>
        <v>0.17199999999999999</v>
      </c>
      <c r="AM46" s="11">
        <f t="shared" si="42"/>
        <v>0.126</v>
      </c>
      <c r="AN46" s="9">
        <f t="shared" si="42"/>
        <v>1</v>
      </c>
      <c r="AO46" s="9">
        <f t="shared" si="42"/>
        <v>1</v>
      </c>
      <c r="AQ46" s="24"/>
      <c r="AR46" s="2" t="s">
        <v>3</v>
      </c>
      <c r="AS46" s="4">
        <f>$AU$36</f>
        <v>13485</v>
      </c>
      <c r="AT46" s="4">
        <f>$AK$36</f>
        <v>13484</v>
      </c>
      <c r="AU46" s="4">
        <f>$Z$36</f>
        <v>13569</v>
      </c>
      <c r="AV46" s="8">
        <f>$AU$37</f>
        <v>0.22500000000000001</v>
      </c>
      <c r="AW46" s="8">
        <f>$AK$37</f>
        <v>0.22500000000000001</v>
      </c>
      <c r="AX46" s="8">
        <f>$Z$37</f>
        <v>0.22600000000000001</v>
      </c>
    </row>
    <row r="47" spans="1:51" x14ac:dyDescent="0.2">
      <c r="G47" s="35"/>
      <c r="H47" s="35"/>
      <c r="I47" s="35"/>
      <c r="J47" s="35"/>
      <c r="AF47" s="24" t="s">
        <v>20</v>
      </c>
      <c r="AG47" s="2" t="s">
        <v>17</v>
      </c>
      <c r="AH47" s="2">
        <f t="shared" ref="AH47:AO48" si="43">AH36</f>
        <v>60000</v>
      </c>
      <c r="AI47" s="2">
        <f t="shared" si="43"/>
        <v>60000</v>
      </c>
      <c r="AJ47" s="2">
        <f t="shared" si="43"/>
        <v>37820</v>
      </c>
      <c r="AK47" s="2">
        <f t="shared" si="43"/>
        <v>13484</v>
      </c>
      <c r="AL47" s="2">
        <f t="shared" si="43"/>
        <v>7490</v>
      </c>
      <c r="AM47" s="2">
        <f t="shared" si="43"/>
        <v>7662</v>
      </c>
      <c r="AN47" s="2">
        <f t="shared" si="43"/>
        <v>60000</v>
      </c>
      <c r="AO47" s="2">
        <f t="shared" si="43"/>
        <v>60000</v>
      </c>
      <c r="AQ47" s="24" t="s">
        <v>13</v>
      </c>
      <c r="AR47" s="23" t="s">
        <v>2</v>
      </c>
      <c r="AS47" s="4">
        <f>$AV$36</f>
        <v>10320</v>
      </c>
      <c r="AT47" s="4">
        <f>$AL$36</f>
        <v>7490</v>
      </c>
      <c r="AU47" s="4">
        <f>$AA$36</f>
        <v>8341</v>
      </c>
      <c r="AV47" s="8">
        <f>$AV$37</f>
        <v>0.17199999999999999</v>
      </c>
      <c r="AW47" s="8">
        <f>$AL$37</f>
        <v>0.125</v>
      </c>
      <c r="AX47" s="8">
        <f>$AA$37</f>
        <v>0.13900000000000001</v>
      </c>
    </row>
    <row r="48" spans="1:51" x14ac:dyDescent="0.2">
      <c r="AF48" s="24"/>
      <c r="AG48" s="2" t="s">
        <v>15</v>
      </c>
      <c r="AH48" s="9">
        <f t="shared" si="43"/>
        <v>1</v>
      </c>
      <c r="AI48" s="9">
        <f t="shared" si="43"/>
        <v>1</v>
      </c>
      <c r="AJ48" s="10">
        <f t="shared" si="43"/>
        <v>0.63</v>
      </c>
      <c r="AK48" s="11">
        <f t="shared" si="43"/>
        <v>0.22500000000000001</v>
      </c>
      <c r="AL48" s="10">
        <f t="shared" si="43"/>
        <v>0.125</v>
      </c>
      <c r="AM48" s="11">
        <f t="shared" si="43"/>
        <v>0.128</v>
      </c>
      <c r="AN48" s="9">
        <f t="shared" si="43"/>
        <v>1</v>
      </c>
      <c r="AO48" s="9">
        <f t="shared" si="43"/>
        <v>1</v>
      </c>
      <c r="AQ48" s="24"/>
      <c r="AR48" s="2" t="s">
        <v>3</v>
      </c>
      <c r="AS48" s="4">
        <f>$AW$36</f>
        <v>7574</v>
      </c>
      <c r="AT48" s="4">
        <f>$AM$36</f>
        <v>7662</v>
      </c>
      <c r="AU48" s="4">
        <f>$AB$36</f>
        <v>7599</v>
      </c>
      <c r="AV48" s="8">
        <f>$AW$37</f>
        <v>0.126</v>
      </c>
      <c r="AW48" s="8">
        <f>$AM$37</f>
        <v>0.128</v>
      </c>
      <c r="AX48" s="8">
        <f>$AB$37</f>
        <v>0.127</v>
      </c>
    </row>
    <row r="49" spans="32:53" x14ac:dyDescent="0.2">
      <c r="AF49" s="24" t="s">
        <v>21</v>
      </c>
      <c r="AG49" s="2" t="s">
        <v>17</v>
      </c>
      <c r="AH49" s="2">
        <f t="shared" ref="AH49:AO50" si="44">W36</f>
        <v>60000</v>
      </c>
      <c r="AI49" s="2">
        <f t="shared" si="44"/>
        <v>60000</v>
      </c>
      <c r="AJ49" s="2">
        <f t="shared" si="44"/>
        <v>38317</v>
      </c>
      <c r="AK49" s="2">
        <f t="shared" si="44"/>
        <v>13569</v>
      </c>
      <c r="AL49" s="2">
        <f t="shared" si="44"/>
        <v>8341</v>
      </c>
      <c r="AM49" s="2">
        <f t="shared" si="44"/>
        <v>7599</v>
      </c>
      <c r="AN49" s="2">
        <f t="shared" si="44"/>
        <v>60000</v>
      </c>
      <c r="AO49" s="2">
        <f t="shared" si="44"/>
        <v>60000</v>
      </c>
      <c r="AQ49" s="24" t="s">
        <v>14</v>
      </c>
      <c r="AR49" s="23" t="s">
        <v>2</v>
      </c>
      <c r="AS49" s="7">
        <f>$AX$36</f>
        <v>60000</v>
      </c>
      <c r="AT49" s="7">
        <f>$AN$36</f>
        <v>60000</v>
      </c>
      <c r="AU49" s="7">
        <f>$AC$36</f>
        <v>60000</v>
      </c>
      <c r="AV49" s="7">
        <f>$AX$37</f>
        <v>1</v>
      </c>
      <c r="AW49" s="7">
        <f>$AN$37</f>
        <v>1</v>
      </c>
      <c r="AX49" s="7">
        <f>$AC$37</f>
        <v>1</v>
      </c>
    </row>
    <row r="50" spans="32:53" x14ac:dyDescent="0.2">
      <c r="AF50" s="24"/>
      <c r="AG50" s="2" t="s">
        <v>15</v>
      </c>
      <c r="AH50" s="9">
        <f t="shared" si="44"/>
        <v>1</v>
      </c>
      <c r="AI50" s="9">
        <f t="shared" si="44"/>
        <v>1</v>
      </c>
      <c r="AJ50" s="10">
        <f t="shared" si="44"/>
        <v>0.63900000000000001</v>
      </c>
      <c r="AK50" s="11">
        <f t="shared" si="44"/>
        <v>0.22600000000000001</v>
      </c>
      <c r="AL50" s="10">
        <f t="shared" si="44"/>
        <v>0.13900000000000001</v>
      </c>
      <c r="AM50" s="11">
        <f t="shared" si="44"/>
        <v>0.127</v>
      </c>
      <c r="AN50" s="9">
        <f t="shared" si="44"/>
        <v>1</v>
      </c>
      <c r="AO50" s="9">
        <f t="shared" si="44"/>
        <v>1</v>
      </c>
      <c r="AQ50" s="24"/>
      <c r="AR50" s="2" t="s">
        <v>3</v>
      </c>
      <c r="AS50" s="7">
        <f>$AY$36</f>
        <v>60000</v>
      </c>
      <c r="AT50" s="7">
        <f>$AO$36</f>
        <v>60000</v>
      </c>
      <c r="AU50" s="7">
        <f>$AD$36</f>
        <v>60000</v>
      </c>
      <c r="AV50" s="7">
        <f>$AY$37</f>
        <v>1</v>
      </c>
      <c r="AW50" s="7">
        <f>$AO$37</f>
        <v>1</v>
      </c>
      <c r="AX50" s="7">
        <f>$AD$37</f>
        <v>1</v>
      </c>
    </row>
    <row r="55" spans="32:53" x14ac:dyDescent="0.2">
      <c r="AS55" s="5"/>
      <c r="AT55" s="5"/>
      <c r="AU55" s="5"/>
      <c r="AV55" s="5"/>
      <c r="AW55" s="5"/>
      <c r="AX55" s="5"/>
      <c r="AY55" s="35"/>
      <c r="AZ55" s="35"/>
      <c r="BA55" s="35"/>
    </row>
    <row r="56" spans="32:53" x14ac:dyDescent="0.2">
      <c r="AH56" s="24" t="s">
        <v>19</v>
      </c>
      <c r="AI56" s="24"/>
      <c r="AJ56" s="24"/>
      <c r="AK56" s="24"/>
      <c r="AL56" s="24"/>
      <c r="AM56" s="24"/>
      <c r="AN56" s="24"/>
      <c r="AO56" s="24"/>
      <c r="AS56" s="5"/>
      <c r="AT56" s="5"/>
      <c r="AU56" s="5"/>
      <c r="AV56" s="5"/>
      <c r="AW56" s="5"/>
      <c r="AX56" s="5"/>
    </row>
    <row r="57" spans="32:53" x14ac:dyDescent="0.2">
      <c r="AH57" s="24" t="s">
        <v>11</v>
      </c>
      <c r="AI57" s="24"/>
      <c r="AJ57" s="24" t="s">
        <v>12</v>
      </c>
      <c r="AK57" s="24"/>
      <c r="AL57" s="24" t="s">
        <v>13</v>
      </c>
      <c r="AM57" s="24"/>
      <c r="AN57" s="24" t="s">
        <v>14</v>
      </c>
      <c r="AO57" s="24"/>
      <c r="AS57" s="5"/>
      <c r="AT57" s="5"/>
      <c r="AU57" s="5"/>
      <c r="AV57" s="5"/>
      <c r="AW57" s="5"/>
      <c r="AX57" s="5"/>
    </row>
    <row r="58" spans="32:53" x14ac:dyDescent="0.2">
      <c r="AH58" s="2" t="s">
        <v>2</v>
      </c>
      <c r="AI58" s="2" t="s">
        <v>3</v>
      </c>
      <c r="AJ58" s="2" t="s">
        <v>2</v>
      </c>
      <c r="AK58" s="2" t="s">
        <v>3</v>
      </c>
      <c r="AL58" s="2" t="s">
        <v>2</v>
      </c>
      <c r="AM58" s="2" t="s">
        <v>3</v>
      </c>
      <c r="AN58" s="2" t="s">
        <v>2</v>
      </c>
      <c r="AO58" s="2" t="s">
        <v>3</v>
      </c>
      <c r="AS58" s="5"/>
      <c r="AT58" s="5"/>
      <c r="AU58" s="5"/>
      <c r="AV58" s="5"/>
      <c r="AW58" s="5"/>
      <c r="AX58" s="5"/>
    </row>
    <row r="59" spans="32:53" x14ac:dyDescent="0.2">
      <c r="AG59" s="12" t="s">
        <v>23</v>
      </c>
      <c r="AH59" s="14">
        <f>ROUND(0.777402499999395,3)</f>
        <v>0.77700000000000002</v>
      </c>
      <c r="AI59" s="14">
        <f>ROUND(0.746607499999519,3)</f>
        <v>0.747</v>
      </c>
      <c r="AJ59" s="14">
        <f>ROUND(0.507063524648965,3)</f>
        <v>0.50700000000000001</v>
      </c>
      <c r="AK59" s="14">
        <f>ROUND(0.360430496875391,3)</f>
        <v>0.36</v>
      </c>
      <c r="AL59" s="14">
        <f>ROUND(0.241841903852262,3)</f>
        <v>0.24199999999999999</v>
      </c>
      <c r="AM59" s="14">
        <f>ROUND(0.275709323517035,3)</f>
        <v>0.27600000000000002</v>
      </c>
      <c r="AN59" s="14">
        <f>ROUND(0.771868002063873,3)</f>
        <v>0.77200000000000002</v>
      </c>
      <c r="AO59" s="14">
        <f>ROUND(0.750921470444719,3)</f>
        <v>0.751</v>
      </c>
      <c r="AS59" s="5"/>
      <c r="AT59" s="5"/>
      <c r="AU59" s="5"/>
      <c r="AV59" s="5"/>
      <c r="AW59" s="5"/>
      <c r="AX59" s="5"/>
    </row>
    <row r="60" spans="32:53" x14ac:dyDescent="0.2">
      <c r="AG60" s="12" t="s">
        <v>24</v>
      </c>
      <c r="AH60" s="14">
        <f>ROUND(0.70014999999976,3)</f>
        <v>0.7</v>
      </c>
      <c r="AI60" s="15">
        <f>ROUND(0.70014999999976,3)</f>
        <v>0.7</v>
      </c>
      <c r="AJ60" s="18">
        <v>0.38882033333353699</v>
      </c>
      <c r="AK60" s="18">
        <v>0.29754500000015599</v>
      </c>
      <c r="AL60" s="18">
        <v>0.13753666666664</v>
      </c>
      <c r="AM60" s="18">
        <v>0.214336000000105</v>
      </c>
      <c r="AN60" s="18">
        <v>0.70014999999976002</v>
      </c>
      <c r="AO60" s="18">
        <v>0.70014999999976002</v>
      </c>
      <c r="AS60" s="5"/>
      <c r="AT60" s="5"/>
      <c r="AU60" s="5"/>
      <c r="AV60" s="5"/>
      <c r="AW60" s="5"/>
      <c r="AX60" s="5"/>
    </row>
    <row r="61" spans="32:53" x14ac:dyDescent="0.2">
      <c r="AG61" s="12" t="s">
        <v>25</v>
      </c>
      <c r="AH61" s="18">
        <v>7.7752500000010202E-2</v>
      </c>
      <c r="AI61" s="18">
        <v>4.69575000000131E-2</v>
      </c>
      <c r="AJ61" s="18">
        <v>0.11874319131561201</v>
      </c>
      <c r="AK61" s="18">
        <v>6.3385496875344505E-2</v>
      </c>
      <c r="AL61" s="18">
        <v>0.104805237185606</v>
      </c>
      <c r="AM61" s="18">
        <v>6.1873323517033903E-2</v>
      </c>
      <c r="AN61" s="18">
        <v>7.2218002063992204E-2</v>
      </c>
      <c r="AO61" s="18">
        <v>5.1271470444913599E-2</v>
      </c>
      <c r="AS61" s="5"/>
      <c r="AT61" s="5"/>
      <c r="AU61" s="5"/>
      <c r="AV61" s="5"/>
      <c r="AW61" s="5"/>
      <c r="AX61" s="5"/>
    </row>
    <row r="62" spans="32:53" ht="34" x14ac:dyDescent="0.2">
      <c r="AG62" s="13" t="s">
        <v>27</v>
      </c>
      <c r="AH62" s="37">
        <f>AH59-AI59</f>
        <v>3.0000000000000027E-2</v>
      </c>
      <c r="AI62" s="37"/>
      <c r="AJ62" s="37">
        <f>AJ59-AK59</f>
        <v>0.14700000000000002</v>
      </c>
      <c r="AK62" s="37"/>
      <c r="AL62" s="39">
        <f>AL59-AM59</f>
        <v>-3.400000000000003E-2</v>
      </c>
      <c r="AM62" s="39"/>
      <c r="AN62" s="37">
        <f>AN59-AO59</f>
        <v>2.1000000000000019E-2</v>
      </c>
      <c r="AO62" s="37"/>
      <c r="AS62" s="5"/>
      <c r="AT62" s="5"/>
      <c r="AU62" s="5"/>
      <c r="AV62" s="5"/>
      <c r="AW62" s="5"/>
      <c r="AX62" s="5"/>
    </row>
    <row r="63" spans="32:53" x14ac:dyDescent="0.2">
      <c r="AS63" s="5"/>
      <c r="AT63" s="5"/>
      <c r="AU63" s="5"/>
      <c r="AV63" s="5"/>
      <c r="AW63" s="5"/>
      <c r="AX63" s="5"/>
    </row>
    <row r="64" spans="32:53" x14ac:dyDescent="0.2">
      <c r="AS64" s="5"/>
      <c r="AT64" s="5"/>
      <c r="AU64" s="5"/>
      <c r="AV64" s="5"/>
      <c r="AW64" s="5"/>
      <c r="AX64" s="5"/>
    </row>
    <row r="65" spans="1:41" x14ac:dyDescent="0.2">
      <c r="AH65" s="24" t="s">
        <v>20</v>
      </c>
      <c r="AI65" s="24"/>
      <c r="AJ65" s="24"/>
      <c r="AK65" s="24"/>
      <c r="AL65" s="24"/>
      <c r="AM65" s="24"/>
      <c r="AN65" s="24"/>
      <c r="AO65" s="24"/>
    </row>
    <row r="66" spans="1:41" x14ac:dyDescent="0.2">
      <c r="AH66" s="24" t="s">
        <v>11</v>
      </c>
      <c r="AI66" s="24"/>
      <c r="AJ66" s="24" t="s">
        <v>12</v>
      </c>
      <c r="AK66" s="24"/>
      <c r="AL66" s="24" t="s">
        <v>13</v>
      </c>
      <c r="AM66" s="24"/>
      <c r="AN66" s="24" t="s">
        <v>14</v>
      </c>
      <c r="AO66" s="24"/>
    </row>
    <row r="67" spans="1:41" x14ac:dyDescent="0.2">
      <c r="AH67" s="2" t="s">
        <v>2</v>
      </c>
      <c r="AI67" s="2" t="s">
        <v>3</v>
      </c>
      <c r="AJ67" s="2" t="s">
        <v>2</v>
      </c>
      <c r="AK67" s="2" t="s">
        <v>3</v>
      </c>
      <c r="AL67" s="2" t="s">
        <v>2</v>
      </c>
      <c r="AM67" s="2" t="s">
        <v>3</v>
      </c>
      <c r="AN67" s="2" t="s">
        <v>2</v>
      </c>
      <c r="AO67" s="2" t="s">
        <v>3</v>
      </c>
    </row>
    <row r="68" spans="1:41" x14ac:dyDescent="0.2">
      <c r="AG68" s="12" t="s">
        <v>23</v>
      </c>
      <c r="AH68" s="16">
        <v>0.808856249999378</v>
      </c>
      <c r="AI68" s="16">
        <v>0.74656624999951104</v>
      </c>
      <c r="AJ68" s="16">
        <v>0.60806725407923101</v>
      </c>
      <c r="AK68" s="16">
        <v>0.360623793500988</v>
      </c>
      <c r="AL68" s="16">
        <v>0.22587659053345499</v>
      </c>
      <c r="AM68" s="16">
        <v>0.27657938154406903</v>
      </c>
      <c r="AN68" s="16">
        <v>0.78620430787749196</v>
      </c>
      <c r="AO68" s="16">
        <v>0.75105221198810501</v>
      </c>
    </row>
    <row r="69" spans="1:41" x14ac:dyDescent="0.2">
      <c r="AG69" s="12" t="s">
        <v>24</v>
      </c>
      <c r="AH69" s="16">
        <v>0.70014999999976002</v>
      </c>
      <c r="AI69" s="17">
        <v>0.70014999999976002</v>
      </c>
      <c r="AJ69" s="17">
        <v>0.479286000000261</v>
      </c>
      <c r="AK69" s="17">
        <v>0.297822666666823</v>
      </c>
      <c r="AL69" s="17">
        <v>0.10810399999998301</v>
      </c>
      <c r="AM69" s="17">
        <v>0.21527866666677301</v>
      </c>
      <c r="AN69" s="17">
        <v>0.70014999999976002</v>
      </c>
      <c r="AO69" s="17">
        <v>0.70014999999976002</v>
      </c>
    </row>
    <row r="70" spans="1:41" x14ac:dyDescent="0.2">
      <c r="AG70" s="12" t="s">
        <v>25</v>
      </c>
      <c r="AH70" s="17">
        <v>0.10920624999997799</v>
      </c>
      <c r="AI70" s="17">
        <v>4.6916250000013197E-2</v>
      </c>
      <c r="AJ70" s="17">
        <v>0.129281254079264</v>
      </c>
      <c r="AK70" s="17">
        <v>6.3301126834275495E-2</v>
      </c>
      <c r="AL70" s="17">
        <v>0.11827259053346401</v>
      </c>
      <c r="AM70" s="17">
        <v>6.18173815440713E-2</v>
      </c>
      <c r="AN70" s="17">
        <v>8.6554307877547698E-2</v>
      </c>
      <c r="AO70" s="17">
        <v>5.1402211988314399E-2</v>
      </c>
    </row>
    <row r="71" spans="1:41" ht="34" x14ac:dyDescent="0.2">
      <c r="AG71" s="13" t="s">
        <v>27</v>
      </c>
      <c r="AH71" s="37">
        <f>AH68-AI68</f>
        <v>6.2289999999866952E-2</v>
      </c>
      <c r="AI71" s="37"/>
      <c r="AJ71" s="37">
        <f t="shared" ref="AJ71" si="45">AJ68-AK68</f>
        <v>0.24744346057824301</v>
      </c>
      <c r="AK71" s="37"/>
      <c r="AL71" s="39">
        <f t="shared" ref="AL71" si="46">AL68-AM68</f>
        <v>-5.0702791010614034E-2</v>
      </c>
      <c r="AM71" s="39"/>
      <c r="AN71" s="37">
        <f t="shared" ref="AN71" si="47">AN68-AO68</f>
        <v>3.5152095889386947E-2</v>
      </c>
      <c r="AO71" s="37"/>
    </row>
    <row r="74" spans="1:41" x14ac:dyDescent="0.2">
      <c r="AH74" s="24" t="s">
        <v>21</v>
      </c>
      <c r="AI74" s="24"/>
      <c r="AJ74" s="24"/>
      <c r="AK74" s="24"/>
      <c r="AL74" s="24"/>
      <c r="AM74" s="24"/>
      <c r="AN74" s="24"/>
      <c r="AO74" s="24"/>
    </row>
    <row r="75" spans="1:41" x14ac:dyDescent="0.2">
      <c r="AH75" s="24" t="s">
        <v>11</v>
      </c>
      <c r="AI75" s="24"/>
      <c r="AJ75" s="24" t="s">
        <v>12</v>
      </c>
      <c r="AK75" s="24"/>
      <c r="AL75" s="24" t="s">
        <v>13</v>
      </c>
      <c r="AM75" s="24"/>
      <c r="AN75" s="24" t="s">
        <v>14</v>
      </c>
      <c r="AO75" s="24"/>
    </row>
    <row r="76" spans="1:41" x14ac:dyDescent="0.2">
      <c r="AH76" s="2" t="s">
        <v>2</v>
      </c>
      <c r="AI76" s="2" t="s">
        <v>3</v>
      </c>
      <c r="AJ76" s="2" t="s">
        <v>2</v>
      </c>
      <c r="AK76" s="2" t="s">
        <v>3</v>
      </c>
      <c r="AL76" s="2" t="s">
        <v>2</v>
      </c>
      <c r="AM76" s="2" t="s">
        <v>3</v>
      </c>
      <c r="AN76" s="2" t="s">
        <v>2</v>
      </c>
      <c r="AO76" s="2" t="s">
        <v>3</v>
      </c>
    </row>
    <row r="77" spans="1:41" x14ac:dyDescent="0.2">
      <c r="AG77" s="12" t="s">
        <v>23</v>
      </c>
      <c r="AH77" s="16">
        <v>0.86714250000072601</v>
      </c>
      <c r="AI77" s="16">
        <v>0.831224166667343</v>
      </c>
      <c r="AJ77" s="16">
        <v>0.64302678385871903</v>
      </c>
      <c r="AK77" s="16">
        <v>0.381809103200689</v>
      </c>
      <c r="AL77" s="16">
        <v>0.21611117571954999</v>
      </c>
      <c r="AM77" s="16">
        <v>0.285473885508082</v>
      </c>
      <c r="AN77" s="16">
        <v>0.857363583170904</v>
      </c>
      <c r="AO77" s="16">
        <v>0.83377853353964404</v>
      </c>
    </row>
    <row r="78" spans="1:41" x14ac:dyDescent="0.2">
      <c r="AG78" s="12" t="s">
        <v>24</v>
      </c>
      <c r="AH78" s="16">
        <v>0.80010000000057302</v>
      </c>
      <c r="AI78" s="17">
        <v>0.80010000000057302</v>
      </c>
      <c r="AJ78" s="17">
        <v>0.55391066666633704</v>
      </c>
      <c r="AK78" s="17">
        <v>0.33999599999980401</v>
      </c>
      <c r="AL78" s="17">
        <v>0.135430666666675</v>
      </c>
      <c r="AM78" s="17">
        <v>0.24473199999988299</v>
      </c>
      <c r="AN78" s="17">
        <v>0.80010000000057302</v>
      </c>
      <c r="AO78" s="17">
        <v>0.80010000000057302</v>
      </c>
    </row>
    <row r="79" spans="1:41" x14ac:dyDescent="0.2">
      <c r="AG79" s="12" t="s">
        <v>25</v>
      </c>
      <c r="AH79" s="17">
        <v>6.7542499999963201E-2</v>
      </c>
      <c r="AI79" s="17">
        <v>3.1624166666658397E-2</v>
      </c>
      <c r="AJ79" s="17">
        <v>8.9616117192051203E-2</v>
      </c>
      <c r="AK79" s="17">
        <v>4.2313103200480699E-2</v>
      </c>
      <c r="AL79" s="17">
        <v>8.1180509052869596E-2</v>
      </c>
      <c r="AM79" s="17">
        <v>4.1275218841408001E-2</v>
      </c>
      <c r="AN79" s="17">
        <v>5.77635831708928E-2</v>
      </c>
      <c r="AO79" s="17">
        <v>3.4178533539721001E-2</v>
      </c>
    </row>
    <row r="80" spans="1:41" ht="34" x14ac:dyDescent="0.2">
      <c r="A80" s="41" t="s">
        <v>37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AG80" s="13" t="s">
        <v>26</v>
      </c>
      <c r="AH80" s="37">
        <f>AH77-AI77</f>
        <v>3.5918333333383012E-2</v>
      </c>
      <c r="AI80" s="37"/>
      <c r="AJ80" s="37">
        <f t="shared" ref="AJ80" si="48">AJ77-AK77</f>
        <v>0.26121768065803003</v>
      </c>
      <c r="AK80" s="37"/>
      <c r="AL80" s="39">
        <f t="shared" ref="AL80" si="49">AL77-AM77</f>
        <v>-6.9362709788532012E-2</v>
      </c>
      <c r="AM80" s="39"/>
      <c r="AN80" s="37">
        <f t="shared" ref="AN80" si="50">AN77-AO77</f>
        <v>2.3585049631259958E-2</v>
      </c>
      <c r="AO80" s="37"/>
    </row>
    <row r="84" spans="1:20" x14ac:dyDescent="0.2">
      <c r="A84" s="24" t="s">
        <v>34</v>
      </c>
      <c r="B84" s="24"/>
      <c r="C84" s="24"/>
      <c r="D84" s="24"/>
      <c r="E84" s="24"/>
      <c r="F84" s="24"/>
      <c r="G84" s="24"/>
      <c r="H84" s="24"/>
      <c r="I84" s="24"/>
      <c r="L84" s="24" t="s">
        <v>28</v>
      </c>
      <c r="M84" s="24"/>
      <c r="N84" s="24"/>
      <c r="O84" s="24"/>
      <c r="P84" s="24"/>
      <c r="Q84" s="24"/>
      <c r="R84" s="24"/>
      <c r="S84" s="24"/>
      <c r="T84" s="24"/>
    </row>
    <row r="85" spans="1:20" x14ac:dyDescent="0.2">
      <c r="A85" s="2"/>
      <c r="B85" s="26" t="s">
        <v>11</v>
      </c>
      <c r="C85" s="28"/>
      <c r="D85" s="26" t="s">
        <v>12</v>
      </c>
      <c r="E85" s="28"/>
      <c r="F85" s="26" t="s">
        <v>13</v>
      </c>
      <c r="G85" s="28"/>
      <c r="H85" s="26" t="s">
        <v>14</v>
      </c>
      <c r="I85" s="28"/>
      <c r="L85" s="2"/>
      <c r="M85" s="26" t="s">
        <v>11</v>
      </c>
      <c r="N85" s="28"/>
      <c r="O85" s="26" t="s">
        <v>12</v>
      </c>
      <c r="P85" s="28"/>
      <c r="Q85" s="26" t="s">
        <v>13</v>
      </c>
      <c r="R85" s="28"/>
      <c r="S85" s="26" t="s">
        <v>14</v>
      </c>
      <c r="T85" s="28"/>
    </row>
    <row r="86" spans="1:20" x14ac:dyDescent="0.2">
      <c r="A86" s="2" t="s">
        <v>0</v>
      </c>
      <c r="B86" s="2" t="s">
        <v>2</v>
      </c>
      <c r="C86" s="2" t="s">
        <v>3</v>
      </c>
      <c r="D86" s="2" t="s">
        <v>2</v>
      </c>
      <c r="E86" s="2" t="s">
        <v>3</v>
      </c>
      <c r="F86" s="2" t="s">
        <v>2</v>
      </c>
      <c r="G86" s="2" t="s">
        <v>3</v>
      </c>
      <c r="H86" s="2" t="s">
        <v>2</v>
      </c>
      <c r="I86" s="2" t="s">
        <v>3</v>
      </c>
      <c r="L86" s="2" t="s">
        <v>0</v>
      </c>
      <c r="M86" s="2" t="s">
        <v>2</v>
      </c>
      <c r="N86" s="2" t="s">
        <v>3</v>
      </c>
      <c r="O86" s="2" t="s">
        <v>2</v>
      </c>
      <c r="P86" s="2" t="s">
        <v>3</v>
      </c>
      <c r="Q86" s="2" t="s">
        <v>2</v>
      </c>
      <c r="R86" s="2" t="s">
        <v>3</v>
      </c>
      <c r="S86" s="2" t="s">
        <v>2</v>
      </c>
      <c r="T86" s="2" t="s">
        <v>3</v>
      </c>
    </row>
    <row r="87" spans="1:20" x14ac:dyDescent="0.2">
      <c r="A87" s="2">
        <v>1</v>
      </c>
      <c r="B87" s="2">
        <v>2000</v>
      </c>
      <c r="C87" s="2">
        <v>2000</v>
      </c>
      <c r="D87" s="2">
        <v>974</v>
      </c>
      <c r="E87" s="2">
        <v>455</v>
      </c>
      <c r="F87" s="2">
        <v>420</v>
      </c>
      <c r="G87" s="2">
        <v>249</v>
      </c>
      <c r="H87" s="2">
        <v>2000</v>
      </c>
      <c r="I87" s="2">
        <v>2000</v>
      </c>
      <c r="L87" s="2">
        <v>1</v>
      </c>
      <c r="M87" s="2">
        <v>2000</v>
      </c>
      <c r="N87" s="2">
        <v>2000</v>
      </c>
      <c r="O87" s="2">
        <v>1234</v>
      </c>
      <c r="P87" s="2">
        <v>433</v>
      </c>
      <c r="Q87" s="2">
        <v>273</v>
      </c>
      <c r="R87" s="2">
        <v>267</v>
      </c>
      <c r="S87" s="2">
        <v>2000</v>
      </c>
      <c r="T87" s="2">
        <v>2000</v>
      </c>
    </row>
    <row r="88" spans="1:20" x14ac:dyDescent="0.2">
      <c r="A88" s="2">
        <v>2</v>
      </c>
      <c r="B88" s="2">
        <v>2000</v>
      </c>
      <c r="C88" s="2">
        <v>2000</v>
      </c>
      <c r="D88" s="2">
        <v>979</v>
      </c>
      <c r="E88" s="2">
        <v>442</v>
      </c>
      <c r="F88" s="2">
        <v>420</v>
      </c>
      <c r="G88" s="2">
        <v>281</v>
      </c>
      <c r="H88" s="2">
        <v>2000</v>
      </c>
      <c r="I88" s="2">
        <v>2000</v>
      </c>
      <c r="L88" s="2">
        <v>2</v>
      </c>
      <c r="M88" s="2">
        <v>2000</v>
      </c>
      <c r="N88" s="2">
        <v>2000</v>
      </c>
      <c r="O88" s="2">
        <v>1236</v>
      </c>
      <c r="P88" s="2">
        <v>456</v>
      </c>
      <c r="Q88" s="2">
        <v>346</v>
      </c>
      <c r="R88" s="2">
        <v>257</v>
      </c>
      <c r="S88" s="2">
        <v>2000</v>
      </c>
      <c r="T88" s="2">
        <v>2000</v>
      </c>
    </row>
    <row r="89" spans="1:20" x14ac:dyDescent="0.2">
      <c r="A89" s="2">
        <v>3</v>
      </c>
      <c r="B89" s="2">
        <v>2000</v>
      </c>
      <c r="C89" s="2">
        <v>2000</v>
      </c>
      <c r="D89" s="2">
        <v>970</v>
      </c>
      <c r="E89" s="2">
        <v>494</v>
      </c>
      <c r="F89" s="2">
        <v>414</v>
      </c>
      <c r="G89" s="2">
        <v>238</v>
      </c>
      <c r="H89" s="2">
        <v>2000</v>
      </c>
      <c r="I89" s="2">
        <v>2000</v>
      </c>
      <c r="L89" s="2">
        <v>3</v>
      </c>
      <c r="M89" s="2">
        <v>2000</v>
      </c>
      <c r="N89" s="2">
        <v>2000</v>
      </c>
      <c r="O89" s="2">
        <v>1302</v>
      </c>
      <c r="P89" s="2">
        <v>460</v>
      </c>
      <c r="Q89" s="2">
        <v>315</v>
      </c>
      <c r="R89" s="2">
        <v>265</v>
      </c>
      <c r="S89" s="2">
        <v>2000</v>
      </c>
      <c r="T89" s="2">
        <v>2000</v>
      </c>
    </row>
    <row r="90" spans="1:20" x14ac:dyDescent="0.2">
      <c r="A90" s="2">
        <v>4</v>
      </c>
      <c r="B90" s="2">
        <v>2000</v>
      </c>
      <c r="C90" s="2">
        <v>2000</v>
      </c>
      <c r="D90" s="2">
        <v>1039</v>
      </c>
      <c r="E90" s="2">
        <v>460</v>
      </c>
      <c r="F90" s="2">
        <v>402</v>
      </c>
      <c r="G90" s="2">
        <v>241</v>
      </c>
      <c r="H90" s="2">
        <v>2000</v>
      </c>
      <c r="I90" s="2">
        <v>2000</v>
      </c>
      <c r="L90" s="2">
        <v>4</v>
      </c>
      <c r="M90" s="2">
        <v>2000</v>
      </c>
      <c r="N90" s="2">
        <v>2000</v>
      </c>
      <c r="O90" s="2">
        <v>1219</v>
      </c>
      <c r="P90" s="2">
        <v>446</v>
      </c>
      <c r="Q90" s="2">
        <v>396</v>
      </c>
      <c r="R90" s="2">
        <v>299</v>
      </c>
      <c r="S90" s="2">
        <v>2000</v>
      </c>
      <c r="T90" s="2">
        <v>2000</v>
      </c>
    </row>
    <row r="91" spans="1:20" x14ac:dyDescent="0.2">
      <c r="A91" s="2">
        <v>5</v>
      </c>
      <c r="B91" s="2">
        <v>2000</v>
      </c>
      <c r="C91" s="2">
        <v>2000</v>
      </c>
      <c r="D91" s="2">
        <v>975</v>
      </c>
      <c r="E91" s="2">
        <v>465</v>
      </c>
      <c r="F91" s="2">
        <v>417</v>
      </c>
      <c r="G91" s="2">
        <v>271</v>
      </c>
      <c r="H91" s="2">
        <v>2000</v>
      </c>
      <c r="I91" s="2">
        <v>2000</v>
      </c>
      <c r="L91" s="2">
        <v>5</v>
      </c>
      <c r="M91" s="2">
        <v>2000</v>
      </c>
      <c r="N91" s="2">
        <v>2000</v>
      </c>
      <c r="O91" s="2">
        <v>1272</v>
      </c>
      <c r="P91" s="2">
        <v>464</v>
      </c>
      <c r="Q91" s="2">
        <v>300</v>
      </c>
      <c r="R91" s="2">
        <v>267</v>
      </c>
      <c r="S91" s="2">
        <v>2000</v>
      </c>
      <c r="T91" s="2">
        <v>2000</v>
      </c>
    </row>
    <row r="92" spans="1:20" x14ac:dyDescent="0.2">
      <c r="A92" s="2">
        <v>6</v>
      </c>
      <c r="B92" s="2">
        <v>2000</v>
      </c>
      <c r="C92" s="2">
        <v>2000</v>
      </c>
      <c r="D92" s="2">
        <v>1004</v>
      </c>
      <c r="E92" s="2">
        <v>432</v>
      </c>
      <c r="F92" s="2">
        <v>437</v>
      </c>
      <c r="G92" s="2">
        <v>237</v>
      </c>
      <c r="H92" s="2">
        <v>2000</v>
      </c>
      <c r="I92" s="2">
        <v>2000</v>
      </c>
      <c r="L92" s="2">
        <v>6</v>
      </c>
      <c r="M92" s="2">
        <v>2000</v>
      </c>
      <c r="N92" s="2">
        <v>2000</v>
      </c>
      <c r="O92" s="2">
        <v>1230</v>
      </c>
      <c r="P92" s="2">
        <v>442</v>
      </c>
      <c r="Q92" s="2">
        <v>350</v>
      </c>
      <c r="R92" s="2">
        <v>253</v>
      </c>
      <c r="S92" s="2">
        <v>2000</v>
      </c>
      <c r="T92" s="2">
        <v>2000</v>
      </c>
    </row>
    <row r="93" spans="1:20" x14ac:dyDescent="0.2">
      <c r="A93" s="2">
        <v>7</v>
      </c>
      <c r="B93" s="2">
        <v>2000</v>
      </c>
      <c r="C93" s="2">
        <v>2000</v>
      </c>
      <c r="D93" s="2">
        <v>1036</v>
      </c>
      <c r="E93" s="2">
        <v>471</v>
      </c>
      <c r="F93" s="2">
        <v>446</v>
      </c>
      <c r="G93" s="2">
        <v>242</v>
      </c>
      <c r="H93" s="2">
        <v>2000</v>
      </c>
      <c r="I93" s="2">
        <v>2000</v>
      </c>
      <c r="L93" s="2">
        <v>7</v>
      </c>
      <c r="M93" s="2">
        <v>2000</v>
      </c>
      <c r="N93" s="2">
        <v>2000</v>
      </c>
      <c r="O93" s="2">
        <v>1156</v>
      </c>
      <c r="P93" s="2">
        <v>442</v>
      </c>
      <c r="Q93" s="2">
        <v>340</v>
      </c>
      <c r="R93" s="2">
        <v>263</v>
      </c>
      <c r="S93" s="2">
        <v>2000</v>
      </c>
      <c r="T93" s="2">
        <v>2000</v>
      </c>
    </row>
    <row r="94" spans="1:20" x14ac:dyDescent="0.2">
      <c r="A94" s="2">
        <v>8</v>
      </c>
      <c r="B94" s="2">
        <v>2000</v>
      </c>
      <c r="C94" s="2">
        <v>2000</v>
      </c>
      <c r="D94" s="2">
        <v>1003</v>
      </c>
      <c r="E94" s="2">
        <v>454</v>
      </c>
      <c r="F94" s="2">
        <v>394</v>
      </c>
      <c r="G94" s="2">
        <v>250</v>
      </c>
      <c r="H94" s="2">
        <v>2000</v>
      </c>
      <c r="I94" s="2">
        <v>2000</v>
      </c>
      <c r="L94" s="2">
        <v>8</v>
      </c>
      <c r="M94" s="2">
        <v>2000</v>
      </c>
      <c r="N94" s="2">
        <v>2000</v>
      </c>
      <c r="O94" s="2">
        <v>1208</v>
      </c>
      <c r="P94" s="2">
        <v>424</v>
      </c>
      <c r="Q94" s="2">
        <v>307</v>
      </c>
      <c r="R94" s="2">
        <v>273</v>
      </c>
      <c r="S94" s="2">
        <v>2000</v>
      </c>
      <c r="T94" s="2">
        <v>2000</v>
      </c>
    </row>
    <row r="95" spans="1:20" x14ac:dyDescent="0.2">
      <c r="A95" s="2">
        <v>9</v>
      </c>
      <c r="B95" s="2">
        <v>2000</v>
      </c>
      <c r="C95" s="2">
        <v>2000</v>
      </c>
      <c r="D95" s="2">
        <v>1012</v>
      </c>
      <c r="E95" s="2">
        <v>432</v>
      </c>
      <c r="F95" s="2">
        <v>416</v>
      </c>
      <c r="G95" s="2">
        <v>259</v>
      </c>
      <c r="H95" s="2">
        <v>2000</v>
      </c>
      <c r="I95" s="2">
        <v>2000</v>
      </c>
      <c r="L95" s="2">
        <v>9</v>
      </c>
      <c r="M95" s="2">
        <v>2000</v>
      </c>
      <c r="N95" s="2">
        <v>2000</v>
      </c>
      <c r="O95" s="2">
        <v>1218</v>
      </c>
      <c r="P95" s="2">
        <v>466</v>
      </c>
      <c r="Q95" s="2">
        <v>338</v>
      </c>
      <c r="R95" s="2">
        <v>252</v>
      </c>
      <c r="S95" s="2">
        <v>2000</v>
      </c>
      <c r="T95" s="2">
        <v>2000</v>
      </c>
    </row>
    <row r="96" spans="1:20" x14ac:dyDescent="0.2">
      <c r="A96" s="2">
        <v>10</v>
      </c>
      <c r="B96" s="2">
        <v>2000</v>
      </c>
      <c r="C96" s="2">
        <v>2000</v>
      </c>
      <c r="D96" s="2">
        <v>994</v>
      </c>
      <c r="E96" s="2">
        <v>432</v>
      </c>
      <c r="F96" s="2">
        <v>414</v>
      </c>
      <c r="G96" s="2">
        <v>257</v>
      </c>
      <c r="H96" s="2">
        <v>2000</v>
      </c>
      <c r="I96" s="2">
        <v>2000</v>
      </c>
      <c r="L96" s="2">
        <v>10</v>
      </c>
      <c r="M96" s="2">
        <v>2000</v>
      </c>
      <c r="N96" s="2">
        <v>2000</v>
      </c>
      <c r="O96" s="2">
        <v>1260</v>
      </c>
      <c r="P96" s="2">
        <v>451</v>
      </c>
      <c r="Q96" s="2">
        <v>271</v>
      </c>
      <c r="R96" s="2">
        <v>277</v>
      </c>
      <c r="S96" s="2">
        <v>2000</v>
      </c>
      <c r="T96" s="2">
        <v>2000</v>
      </c>
    </row>
    <row r="97" spans="1:20" x14ac:dyDescent="0.2">
      <c r="A97" s="2">
        <v>11</v>
      </c>
      <c r="B97" s="2">
        <v>2000</v>
      </c>
      <c r="C97" s="2">
        <v>2000</v>
      </c>
      <c r="D97" s="2">
        <v>1024</v>
      </c>
      <c r="E97" s="2">
        <v>453</v>
      </c>
      <c r="F97" s="2">
        <v>411</v>
      </c>
      <c r="G97" s="2">
        <v>245</v>
      </c>
      <c r="H97" s="2">
        <v>2000</v>
      </c>
      <c r="I97" s="2">
        <v>2000</v>
      </c>
      <c r="L97" s="2">
        <v>11</v>
      </c>
      <c r="M97" s="2">
        <v>2000</v>
      </c>
      <c r="N97" s="2">
        <v>2000</v>
      </c>
      <c r="O97" s="2">
        <v>1273</v>
      </c>
      <c r="P97" s="2">
        <v>499</v>
      </c>
      <c r="Q97" s="2">
        <v>322</v>
      </c>
      <c r="R97" s="2">
        <v>269</v>
      </c>
      <c r="S97" s="2">
        <v>2000</v>
      </c>
      <c r="T97" s="2">
        <v>2000</v>
      </c>
    </row>
    <row r="98" spans="1:20" x14ac:dyDescent="0.2">
      <c r="A98" s="2">
        <v>12</v>
      </c>
      <c r="B98" s="2">
        <v>2000</v>
      </c>
      <c r="C98" s="2">
        <v>2000</v>
      </c>
      <c r="D98" s="2">
        <v>990</v>
      </c>
      <c r="E98" s="2">
        <v>423</v>
      </c>
      <c r="F98" s="2">
        <v>420</v>
      </c>
      <c r="G98" s="2">
        <v>245</v>
      </c>
      <c r="H98" s="2">
        <v>2000</v>
      </c>
      <c r="I98" s="2">
        <v>2000</v>
      </c>
      <c r="L98" s="2">
        <v>12</v>
      </c>
      <c r="M98" s="2">
        <v>2000</v>
      </c>
      <c r="N98" s="2">
        <v>2000</v>
      </c>
      <c r="O98" s="2">
        <v>1225</v>
      </c>
      <c r="P98" s="2">
        <v>419</v>
      </c>
      <c r="Q98" s="2">
        <v>325</v>
      </c>
      <c r="R98" s="2">
        <v>249</v>
      </c>
      <c r="S98" s="2">
        <v>2000</v>
      </c>
      <c r="T98" s="2">
        <v>2000</v>
      </c>
    </row>
    <row r="99" spans="1:20" x14ac:dyDescent="0.2">
      <c r="A99" s="2">
        <v>13</v>
      </c>
      <c r="B99" s="2">
        <v>2000</v>
      </c>
      <c r="C99" s="2">
        <v>2000</v>
      </c>
      <c r="D99" s="2">
        <v>1042</v>
      </c>
      <c r="E99" s="2">
        <v>458</v>
      </c>
      <c r="F99" s="2">
        <v>446</v>
      </c>
      <c r="G99" s="2">
        <v>263</v>
      </c>
      <c r="H99" s="2">
        <v>2000</v>
      </c>
      <c r="I99" s="2">
        <v>2000</v>
      </c>
      <c r="L99" s="2">
        <v>13</v>
      </c>
      <c r="M99" s="2">
        <v>2000</v>
      </c>
      <c r="N99" s="2">
        <v>2000</v>
      </c>
      <c r="O99" s="2">
        <v>1246</v>
      </c>
      <c r="P99" s="2">
        <v>468</v>
      </c>
      <c r="Q99" s="2">
        <v>333</v>
      </c>
      <c r="R99" s="2">
        <v>252</v>
      </c>
      <c r="S99" s="2">
        <v>2000</v>
      </c>
      <c r="T99" s="2">
        <v>2000</v>
      </c>
    </row>
    <row r="100" spans="1:20" x14ac:dyDescent="0.2">
      <c r="A100" s="2">
        <v>14</v>
      </c>
      <c r="B100" s="2">
        <v>2000</v>
      </c>
      <c r="C100" s="2">
        <v>2000</v>
      </c>
      <c r="D100" s="2">
        <v>1084</v>
      </c>
      <c r="E100" s="2">
        <v>475</v>
      </c>
      <c r="F100" s="2">
        <v>409</v>
      </c>
      <c r="G100" s="2">
        <v>236</v>
      </c>
      <c r="H100" s="2">
        <v>2000</v>
      </c>
      <c r="I100" s="2">
        <v>2000</v>
      </c>
      <c r="L100" s="2">
        <v>14</v>
      </c>
      <c r="M100" s="2">
        <v>2000</v>
      </c>
      <c r="N100" s="2">
        <v>2000</v>
      </c>
      <c r="O100" s="2">
        <v>1268</v>
      </c>
      <c r="P100" s="2">
        <v>434</v>
      </c>
      <c r="Q100" s="2">
        <v>279</v>
      </c>
      <c r="R100" s="2">
        <v>245</v>
      </c>
      <c r="S100" s="2">
        <v>2000</v>
      </c>
      <c r="T100" s="2">
        <v>2000</v>
      </c>
    </row>
    <row r="101" spans="1:20" x14ac:dyDescent="0.2">
      <c r="A101" s="2">
        <v>15</v>
      </c>
      <c r="B101" s="2">
        <v>2000</v>
      </c>
      <c r="C101" s="2">
        <v>2000</v>
      </c>
      <c r="D101" s="2">
        <v>1000</v>
      </c>
      <c r="E101" s="2">
        <v>432</v>
      </c>
      <c r="F101" s="2">
        <v>397</v>
      </c>
      <c r="G101" s="2">
        <v>271</v>
      </c>
      <c r="H101" s="2">
        <v>2000</v>
      </c>
      <c r="I101" s="2">
        <v>2000</v>
      </c>
      <c r="L101" s="2">
        <v>15</v>
      </c>
      <c r="M101" s="2">
        <v>2000</v>
      </c>
      <c r="N101" s="2">
        <v>2000</v>
      </c>
      <c r="O101" s="2">
        <v>1234</v>
      </c>
      <c r="P101" s="2">
        <v>469</v>
      </c>
      <c r="Q101" s="2">
        <v>347</v>
      </c>
      <c r="R101" s="2">
        <v>239</v>
      </c>
      <c r="S101" s="2">
        <v>2000</v>
      </c>
      <c r="T101" s="2">
        <v>2000</v>
      </c>
    </row>
    <row r="102" spans="1:20" x14ac:dyDescent="0.2">
      <c r="A102" s="2">
        <v>16</v>
      </c>
      <c r="B102" s="2">
        <v>2000</v>
      </c>
      <c r="C102" s="2">
        <v>2000</v>
      </c>
      <c r="D102" s="2">
        <v>1009</v>
      </c>
      <c r="E102" s="2">
        <v>453</v>
      </c>
      <c r="F102" s="2">
        <v>372</v>
      </c>
      <c r="G102" s="2">
        <v>251</v>
      </c>
      <c r="H102" s="2">
        <v>2000</v>
      </c>
      <c r="I102" s="2">
        <v>2000</v>
      </c>
      <c r="L102" s="2">
        <v>16</v>
      </c>
      <c r="M102" s="2">
        <v>2000</v>
      </c>
      <c r="N102" s="2">
        <v>2000</v>
      </c>
      <c r="O102" s="2">
        <v>1260</v>
      </c>
      <c r="P102" s="2">
        <v>466</v>
      </c>
      <c r="Q102" s="2">
        <v>291</v>
      </c>
      <c r="R102" s="2">
        <v>263</v>
      </c>
      <c r="S102" s="2">
        <v>2000</v>
      </c>
      <c r="T102" s="2">
        <v>2000</v>
      </c>
    </row>
    <row r="103" spans="1:20" x14ac:dyDescent="0.2">
      <c r="A103" s="2">
        <v>17</v>
      </c>
      <c r="B103" s="2">
        <v>2000</v>
      </c>
      <c r="C103" s="2">
        <v>2000</v>
      </c>
      <c r="D103" s="2">
        <v>1016</v>
      </c>
      <c r="E103" s="2">
        <v>453</v>
      </c>
      <c r="F103" s="2">
        <v>394</v>
      </c>
      <c r="G103" s="2">
        <v>272</v>
      </c>
      <c r="H103" s="2">
        <v>2000</v>
      </c>
      <c r="I103" s="2">
        <v>2000</v>
      </c>
      <c r="L103" s="2">
        <v>17</v>
      </c>
      <c r="M103" s="2">
        <v>2000</v>
      </c>
      <c r="N103" s="2">
        <v>2000</v>
      </c>
      <c r="O103" s="2">
        <v>1259</v>
      </c>
      <c r="P103" s="2">
        <v>459</v>
      </c>
      <c r="Q103" s="2">
        <v>366</v>
      </c>
      <c r="R103" s="2">
        <v>249</v>
      </c>
      <c r="S103" s="2">
        <v>2000</v>
      </c>
      <c r="T103" s="2">
        <v>2000</v>
      </c>
    </row>
    <row r="104" spans="1:20" x14ac:dyDescent="0.2">
      <c r="A104" s="2">
        <v>18</v>
      </c>
      <c r="B104" s="2">
        <v>2000</v>
      </c>
      <c r="C104" s="2">
        <v>2000</v>
      </c>
      <c r="D104" s="2">
        <v>1028</v>
      </c>
      <c r="E104" s="2">
        <v>464</v>
      </c>
      <c r="F104" s="2">
        <v>406</v>
      </c>
      <c r="G104" s="2">
        <v>259</v>
      </c>
      <c r="H104" s="2">
        <v>2000</v>
      </c>
      <c r="I104" s="2">
        <v>2000</v>
      </c>
      <c r="L104" s="2">
        <v>18</v>
      </c>
      <c r="M104" s="2">
        <v>2000</v>
      </c>
      <c r="N104" s="2">
        <v>2000</v>
      </c>
      <c r="O104" s="2">
        <v>1229</v>
      </c>
      <c r="P104" s="2">
        <v>428</v>
      </c>
      <c r="Q104" s="2">
        <v>290</v>
      </c>
      <c r="R104" s="2">
        <v>265</v>
      </c>
      <c r="S104" s="2">
        <v>2000</v>
      </c>
      <c r="T104" s="2">
        <v>2000</v>
      </c>
    </row>
    <row r="105" spans="1:20" x14ac:dyDescent="0.2">
      <c r="A105" s="2">
        <v>19</v>
      </c>
      <c r="B105" s="2">
        <v>2000</v>
      </c>
      <c r="C105" s="2">
        <v>2000</v>
      </c>
      <c r="D105" s="2">
        <v>986</v>
      </c>
      <c r="E105" s="2">
        <v>455</v>
      </c>
      <c r="F105" s="2">
        <v>425</v>
      </c>
      <c r="G105" s="2">
        <v>259</v>
      </c>
      <c r="H105" s="2">
        <v>2000</v>
      </c>
      <c r="I105" s="2">
        <v>2000</v>
      </c>
      <c r="L105" s="2">
        <v>19</v>
      </c>
      <c r="M105" s="2">
        <v>2000</v>
      </c>
      <c r="N105" s="2">
        <v>2000</v>
      </c>
      <c r="O105" s="2">
        <v>1252</v>
      </c>
      <c r="P105" s="2">
        <v>443</v>
      </c>
      <c r="Q105" s="2">
        <v>354</v>
      </c>
      <c r="R105" s="2">
        <v>229</v>
      </c>
      <c r="S105" s="2">
        <v>2000</v>
      </c>
      <c r="T105" s="2">
        <v>2000</v>
      </c>
    </row>
    <row r="106" spans="1:20" x14ac:dyDescent="0.2">
      <c r="A106" s="2">
        <v>20</v>
      </c>
      <c r="B106" s="2">
        <v>2000</v>
      </c>
      <c r="C106" s="2">
        <v>2000</v>
      </c>
      <c r="D106" s="2">
        <v>1040</v>
      </c>
      <c r="E106" s="2">
        <v>433</v>
      </c>
      <c r="F106" s="2">
        <v>408</v>
      </c>
      <c r="G106" s="2">
        <v>258</v>
      </c>
      <c r="H106" s="2">
        <v>2000</v>
      </c>
      <c r="I106" s="2">
        <v>2000</v>
      </c>
      <c r="L106" s="2">
        <v>20</v>
      </c>
      <c r="M106" s="2">
        <v>2000</v>
      </c>
      <c r="N106" s="2">
        <v>2000</v>
      </c>
      <c r="O106" s="2">
        <v>1333</v>
      </c>
      <c r="P106" s="2">
        <v>451</v>
      </c>
      <c r="Q106" s="2">
        <v>296</v>
      </c>
      <c r="R106" s="2">
        <v>243</v>
      </c>
      <c r="S106" s="2">
        <v>2000</v>
      </c>
      <c r="T106" s="2">
        <v>2000</v>
      </c>
    </row>
    <row r="107" spans="1:20" x14ac:dyDescent="0.2">
      <c r="A107" s="2">
        <v>21</v>
      </c>
      <c r="B107" s="2">
        <v>2000</v>
      </c>
      <c r="C107" s="2">
        <v>2000</v>
      </c>
      <c r="D107" s="2">
        <v>1024</v>
      </c>
      <c r="E107" s="2">
        <v>429</v>
      </c>
      <c r="F107" s="2">
        <v>397</v>
      </c>
      <c r="G107" s="2">
        <v>290</v>
      </c>
      <c r="H107" s="2">
        <v>2000</v>
      </c>
      <c r="I107" s="2">
        <v>2000</v>
      </c>
      <c r="L107" s="2">
        <v>21</v>
      </c>
      <c r="M107" s="2">
        <v>2000</v>
      </c>
      <c r="N107" s="2">
        <v>2000</v>
      </c>
      <c r="O107" s="2">
        <v>1282</v>
      </c>
      <c r="P107" s="2">
        <v>434</v>
      </c>
      <c r="Q107" s="2">
        <v>323</v>
      </c>
      <c r="R107" s="2">
        <v>252</v>
      </c>
      <c r="S107" s="2">
        <v>2000</v>
      </c>
      <c r="T107" s="2">
        <v>2000</v>
      </c>
    </row>
    <row r="108" spans="1:20" x14ac:dyDescent="0.2">
      <c r="A108" s="2">
        <v>22</v>
      </c>
      <c r="B108" s="2">
        <v>2000</v>
      </c>
      <c r="C108" s="2">
        <v>2000</v>
      </c>
      <c r="D108" s="2">
        <v>1023</v>
      </c>
      <c r="E108" s="2">
        <v>453</v>
      </c>
      <c r="F108" s="2">
        <v>421</v>
      </c>
      <c r="G108" s="2">
        <v>243</v>
      </c>
      <c r="H108" s="2">
        <v>2000</v>
      </c>
      <c r="I108" s="2">
        <v>2000</v>
      </c>
      <c r="L108" s="2">
        <v>22</v>
      </c>
      <c r="M108" s="2">
        <v>2000</v>
      </c>
      <c r="N108" s="2">
        <v>2000</v>
      </c>
      <c r="O108" s="2">
        <v>1219</v>
      </c>
      <c r="P108" s="2">
        <v>468</v>
      </c>
      <c r="Q108" s="2">
        <v>299</v>
      </c>
      <c r="R108" s="2">
        <v>283</v>
      </c>
      <c r="S108" s="2">
        <v>2000</v>
      </c>
      <c r="T108" s="2">
        <v>2000</v>
      </c>
    </row>
    <row r="109" spans="1:20" x14ac:dyDescent="0.2">
      <c r="A109" s="2">
        <v>23</v>
      </c>
      <c r="B109" s="2">
        <v>2000</v>
      </c>
      <c r="C109" s="2">
        <v>2000</v>
      </c>
      <c r="D109" s="2">
        <v>1033</v>
      </c>
      <c r="E109" s="2">
        <v>449</v>
      </c>
      <c r="F109" s="2">
        <v>450</v>
      </c>
      <c r="G109" s="2">
        <v>240</v>
      </c>
      <c r="H109" s="2">
        <v>2000</v>
      </c>
      <c r="I109" s="2">
        <v>2000</v>
      </c>
      <c r="L109" s="2">
        <v>23</v>
      </c>
      <c r="M109" s="2">
        <v>2000</v>
      </c>
      <c r="N109" s="2">
        <v>2000</v>
      </c>
      <c r="O109" s="2">
        <v>1250</v>
      </c>
      <c r="P109" s="2">
        <v>417</v>
      </c>
      <c r="Q109" s="2">
        <v>256</v>
      </c>
      <c r="R109" s="2">
        <v>239</v>
      </c>
      <c r="S109" s="2">
        <v>2000</v>
      </c>
      <c r="T109" s="2">
        <v>2000</v>
      </c>
    </row>
    <row r="110" spans="1:20" x14ac:dyDescent="0.2">
      <c r="A110" s="2">
        <v>24</v>
      </c>
      <c r="B110" s="2">
        <v>2000</v>
      </c>
      <c r="C110" s="2">
        <v>2000</v>
      </c>
      <c r="D110" s="2">
        <v>1002</v>
      </c>
      <c r="E110" s="2">
        <v>448</v>
      </c>
      <c r="F110" s="2">
        <v>412</v>
      </c>
      <c r="G110" s="2">
        <v>261</v>
      </c>
      <c r="H110" s="2">
        <v>2000</v>
      </c>
      <c r="I110" s="2">
        <v>2000</v>
      </c>
      <c r="L110" s="2">
        <v>24</v>
      </c>
      <c r="M110" s="2">
        <v>2000</v>
      </c>
      <c r="N110" s="2">
        <v>2000</v>
      </c>
      <c r="O110" s="2">
        <v>1201</v>
      </c>
      <c r="P110" s="2">
        <v>461</v>
      </c>
      <c r="Q110" s="2">
        <v>356</v>
      </c>
      <c r="R110" s="2">
        <v>240</v>
      </c>
      <c r="S110" s="2">
        <v>2000</v>
      </c>
      <c r="T110" s="2">
        <v>2000</v>
      </c>
    </row>
    <row r="111" spans="1:20" x14ac:dyDescent="0.2">
      <c r="A111" s="2">
        <v>25</v>
      </c>
      <c r="B111" s="2">
        <v>2000</v>
      </c>
      <c r="C111" s="2">
        <v>2000</v>
      </c>
      <c r="D111" s="2">
        <v>998</v>
      </c>
      <c r="E111" s="2">
        <v>452</v>
      </c>
      <c r="F111" s="2">
        <v>404</v>
      </c>
      <c r="G111" s="2">
        <v>271</v>
      </c>
      <c r="H111" s="2">
        <v>2000</v>
      </c>
      <c r="I111" s="2">
        <v>2000</v>
      </c>
      <c r="L111" s="2">
        <v>25</v>
      </c>
      <c r="M111" s="2">
        <v>2000</v>
      </c>
      <c r="N111" s="2">
        <v>2000</v>
      </c>
      <c r="O111" s="2">
        <v>1273</v>
      </c>
      <c r="P111" s="2">
        <v>442</v>
      </c>
      <c r="Q111" s="2">
        <v>391</v>
      </c>
      <c r="R111" s="2">
        <v>243</v>
      </c>
      <c r="S111" s="2">
        <v>2000</v>
      </c>
      <c r="T111" s="2">
        <v>2000</v>
      </c>
    </row>
    <row r="112" spans="1:20" x14ac:dyDescent="0.2">
      <c r="A112" s="2">
        <v>26</v>
      </c>
      <c r="B112" s="2">
        <v>2000</v>
      </c>
      <c r="C112" s="2">
        <v>2000</v>
      </c>
      <c r="D112" s="2">
        <v>1020</v>
      </c>
      <c r="E112" s="2">
        <v>468</v>
      </c>
      <c r="F112" s="2">
        <v>376</v>
      </c>
      <c r="G112" s="2">
        <v>265</v>
      </c>
      <c r="H112" s="2">
        <v>2000</v>
      </c>
      <c r="I112" s="2">
        <v>2000</v>
      </c>
      <c r="L112" s="2">
        <v>26</v>
      </c>
      <c r="M112" s="2">
        <v>2000</v>
      </c>
      <c r="N112" s="2">
        <v>2000</v>
      </c>
      <c r="O112" s="2">
        <v>1268</v>
      </c>
      <c r="P112" s="2">
        <v>459</v>
      </c>
      <c r="Q112" s="2">
        <v>292</v>
      </c>
      <c r="R112" s="2">
        <v>251</v>
      </c>
      <c r="S112" s="2">
        <v>2000</v>
      </c>
      <c r="T112" s="2">
        <v>2000</v>
      </c>
    </row>
    <row r="113" spans="1:20" x14ac:dyDescent="0.2">
      <c r="A113" s="2">
        <v>27</v>
      </c>
      <c r="B113" s="2">
        <v>2000</v>
      </c>
      <c r="C113" s="2">
        <v>2000</v>
      </c>
      <c r="D113" s="2">
        <v>1029</v>
      </c>
      <c r="E113" s="2">
        <v>459</v>
      </c>
      <c r="F113" s="2">
        <v>404</v>
      </c>
      <c r="G113" s="2">
        <v>248</v>
      </c>
      <c r="H113" s="2">
        <v>2000</v>
      </c>
      <c r="I113" s="2">
        <v>2000</v>
      </c>
      <c r="L113" s="2">
        <v>27</v>
      </c>
      <c r="M113" s="2">
        <v>2000</v>
      </c>
      <c r="N113" s="2">
        <v>2000</v>
      </c>
      <c r="O113" s="2">
        <v>1217</v>
      </c>
      <c r="P113" s="2">
        <v>431</v>
      </c>
      <c r="Q113" s="2">
        <v>287</v>
      </c>
      <c r="R113" s="2">
        <v>255</v>
      </c>
      <c r="S113" s="2">
        <v>2000</v>
      </c>
      <c r="T113" s="2">
        <v>2000</v>
      </c>
    </row>
    <row r="114" spans="1:20" x14ac:dyDescent="0.2">
      <c r="A114" s="2">
        <v>28</v>
      </c>
      <c r="B114" s="2">
        <v>2000</v>
      </c>
      <c r="C114" s="2">
        <v>2000</v>
      </c>
      <c r="D114" s="2">
        <v>1047</v>
      </c>
      <c r="E114" s="2">
        <v>420</v>
      </c>
      <c r="F114" s="2">
        <v>424</v>
      </c>
      <c r="G114" s="2">
        <v>248</v>
      </c>
      <c r="H114" s="2">
        <v>2000</v>
      </c>
      <c r="I114" s="2">
        <v>2000</v>
      </c>
      <c r="L114" s="2">
        <v>28</v>
      </c>
      <c r="M114" s="2">
        <v>2000</v>
      </c>
      <c r="N114" s="2">
        <v>2000</v>
      </c>
      <c r="O114" s="2">
        <v>1217</v>
      </c>
      <c r="P114" s="2">
        <v>404</v>
      </c>
      <c r="Q114" s="2">
        <v>348</v>
      </c>
      <c r="R114" s="2">
        <v>260</v>
      </c>
      <c r="S114" s="2">
        <v>2000</v>
      </c>
      <c r="T114" s="2">
        <v>2000</v>
      </c>
    </row>
    <row r="115" spans="1:20" x14ac:dyDescent="0.2">
      <c r="A115" s="2">
        <v>29</v>
      </c>
      <c r="B115" s="2">
        <v>2000</v>
      </c>
      <c r="C115" s="2">
        <v>2000</v>
      </c>
      <c r="D115" s="2">
        <v>1041</v>
      </c>
      <c r="E115" s="2">
        <v>445</v>
      </c>
      <c r="F115" s="2">
        <v>394</v>
      </c>
      <c r="G115" s="2">
        <v>264</v>
      </c>
      <c r="H115" s="2">
        <v>2000</v>
      </c>
      <c r="I115" s="2">
        <v>2000</v>
      </c>
      <c r="L115" s="2">
        <v>29</v>
      </c>
      <c r="M115" s="2">
        <v>2000</v>
      </c>
      <c r="N115" s="2">
        <v>2000</v>
      </c>
      <c r="O115" s="2">
        <v>1208</v>
      </c>
      <c r="P115" s="2">
        <v>475</v>
      </c>
      <c r="Q115" s="2">
        <v>394</v>
      </c>
      <c r="R115" s="2">
        <v>263</v>
      </c>
      <c r="S115" s="2">
        <v>2000</v>
      </c>
      <c r="T115" s="2">
        <v>2000</v>
      </c>
    </row>
    <row r="116" spans="1:20" x14ac:dyDescent="0.2">
      <c r="A116" s="2">
        <v>30</v>
      </c>
      <c r="B116" s="2">
        <v>2000</v>
      </c>
      <c r="C116" s="2">
        <v>2000</v>
      </c>
      <c r="D116" s="2">
        <v>1031</v>
      </c>
      <c r="E116" s="2">
        <v>426</v>
      </c>
      <c r="F116" s="2">
        <v>364</v>
      </c>
      <c r="G116" s="2">
        <v>256</v>
      </c>
      <c r="H116" s="2">
        <v>2000</v>
      </c>
      <c r="I116" s="2">
        <v>2000</v>
      </c>
      <c r="L116" s="2">
        <v>30</v>
      </c>
      <c r="M116" s="2">
        <v>2000</v>
      </c>
      <c r="N116" s="2">
        <v>2000</v>
      </c>
      <c r="O116" s="2">
        <v>1266</v>
      </c>
      <c r="P116" s="2">
        <v>472</v>
      </c>
      <c r="Q116" s="2">
        <v>344</v>
      </c>
      <c r="R116" s="2">
        <v>266</v>
      </c>
      <c r="S116" s="2">
        <v>2000</v>
      </c>
      <c r="T116" s="2">
        <v>2000</v>
      </c>
    </row>
    <row r="117" spans="1:20" x14ac:dyDescent="0.2">
      <c r="A117" s="2" t="s">
        <v>17</v>
      </c>
      <c r="B117" s="2">
        <f>SUM(B87:B116)</f>
        <v>60000</v>
      </c>
      <c r="C117" s="2">
        <f t="shared" ref="C117" si="51">SUM(C87:C116)</f>
        <v>60000</v>
      </c>
      <c r="D117" s="3">
        <f t="shared" ref="D117" si="52">SUM(D87:D116)</f>
        <v>30453</v>
      </c>
      <c r="E117" s="2">
        <f t="shared" ref="E117" si="53">SUM(E87:E116)</f>
        <v>13485</v>
      </c>
      <c r="F117" s="3">
        <f t="shared" ref="F117" si="54">SUM(F87:F116)</f>
        <v>12314</v>
      </c>
      <c r="G117" s="2">
        <f t="shared" ref="G117" si="55">SUM(G87:G116)</f>
        <v>7670</v>
      </c>
      <c r="H117" s="2">
        <f t="shared" ref="H117" si="56">SUM(H87:H116)</f>
        <v>60000</v>
      </c>
      <c r="I117" s="2">
        <f t="shared" ref="I117" si="57">SUM(I87:I116)</f>
        <v>60000</v>
      </c>
      <c r="L117" s="2" t="s">
        <v>17</v>
      </c>
      <c r="M117" s="2">
        <f>SUM(M87:M116)</f>
        <v>60000</v>
      </c>
      <c r="N117" s="2">
        <f t="shared" ref="N117" si="58">SUM(N87:N116)</f>
        <v>60000</v>
      </c>
      <c r="O117" s="3">
        <f t="shared" ref="O117" si="59">SUM(O87:O116)</f>
        <v>37315</v>
      </c>
      <c r="P117" s="2">
        <f t="shared" ref="P117" si="60">SUM(P87:P116)</f>
        <v>13483</v>
      </c>
      <c r="Q117" s="3">
        <f t="shared" ref="Q117" si="61">SUM(Q87:Q116)</f>
        <v>9729</v>
      </c>
      <c r="R117" s="2">
        <f t="shared" ref="R117" si="62">SUM(R87:R116)</f>
        <v>7728</v>
      </c>
      <c r="S117" s="2">
        <f t="shared" ref="S117" si="63">SUM(S87:S116)</f>
        <v>60000</v>
      </c>
      <c r="T117" s="2">
        <f t="shared" ref="T117" si="64">SUM(T87:T116)</f>
        <v>60000</v>
      </c>
    </row>
    <row r="118" spans="1:20" x14ac:dyDescent="0.2">
      <c r="A118" s="2" t="s">
        <v>15</v>
      </c>
      <c r="B118" s="9">
        <f>ROUND(B117/$U$21,3)</f>
        <v>1</v>
      </c>
      <c r="C118" s="9">
        <f t="shared" ref="C118" si="65">ROUND(C117/$U$21,3)</f>
        <v>1</v>
      </c>
      <c r="D118" s="9">
        <f t="shared" ref="D118" si="66">ROUND(D117/$U$21,3)</f>
        <v>0.50800000000000001</v>
      </c>
      <c r="E118" s="9">
        <f t="shared" ref="E118" si="67">ROUND(E117/$U$21,3)</f>
        <v>0.22500000000000001</v>
      </c>
      <c r="F118" s="9">
        <f t="shared" ref="F118" si="68">ROUND(F117/$U$21,3)</f>
        <v>0.20499999999999999</v>
      </c>
      <c r="G118" s="9">
        <f t="shared" ref="G118" si="69">ROUND(G117/$U$21,3)</f>
        <v>0.128</v>
      </c>
      <c r="H118" s="9">
        <f t="shared" ref="H118" si="70">ROUND(H117/$U$21,3)</f>
        <v>1</v>
      </c>
      <c r="I118" s="9">
        <f t="shared" ref="I118" si="71">ROUND(I117/$U$21,3)</f>
        <v>1</v>
      </c>
      <c r="L118" s="2" t="s">
        <v>15</v>
      </c>
      <c r="M118" s="9">
        <f>ROUND(M117/$U$21,3)</f>
        <v>1</v>
      </c>
      <c r="N118" s="9">
        <f t="shared" ref="N118" si="72">ROUND(N117/$U$21,3)</f>
        <v>1</v>
      </c>
      <c r="O118" s="9">
        <f t="shared" ref="O118" si="73">ROUND(O117/$U$21,3)</f>
        <v>0.622</v>
      </c>
      <c r="P118" s="9">
        <f t="shared" ref="P118" si="74">ROUND(P117/$U$21,3)</f>
        <v>0.22500000000000001</v>
      </c>
      <c r="Q118" s="9">
        <f t="shared" ref="Q118" si="75">ROUND(Q117/$U$21,3)</f>
        <v>0.16200000000000001</v>
      </c>
      <c r="R118" s="9">
        <f t="shared" ref="R118" si="76">ROUND(R117/$U$21,3)</f>
        <v>0.129</v>
      </c>
      <c r="S118" s="9">
        <f t="shared" ref="S118" si="77">ROUND(S117/$U$21,3)</f>
        <v>1</v>
      </c>
      <c r="T118" s="9">
        <f t="shared" ref="T118" si="78">ROUND(T117/$U$21,3)</f>
        <v>1</v>
      </c>
    </row>
    <row r="119" spans="1:20" ht="34" x14ac:dyDescent="0.2">
      <c r="A119" s="13" t="s">
        <v>36</v>
      </c>
      <c r="B119" s="36">
        <f>B118-C118</f>
        <v>0</v>
      </c>
      <c r="C119" s="36"/>
      <c r="D119" s="37">
        <f t="shared" ref="D119" si="79">D118-E118</f>
        <v>0.28300000000000003</v>
      </c>
      <c r="E119" s="37"/>
      <c r="F119" s="37">
        <f t="shared" ref="F119" si="80">F118-G118</f>
        <v>7.6999999999999985E-2</v>
      </c>
      <c r="G119" s="37"/>
      <c r="H119" s="36">
        <f t="shared" ref="H119" si="81">H118-I118</f>
        <v>0</v>
      </c>
      <c r="I119" s="36"/>
      <c r="L119" s="2" t="s">
        <v>22</v>
      </c>
      <c r="M119" s="36">
        <f>M118-N118</f>
        <v>0</v>
      </c>
      <c r="N119" s="36"/>
      <c r="O119" s="37">
        <f t="shared" ref="O119" si="82">O118-P118</f>
        <v>0.39700000000000002</v>
      </c>
      <c r="P119" s="37"/>
      <c r="Q119" s="37">
        <f t="shared" ref="Q119" si="83">Q118-R118</f>
        <v>3.3000000000000002E-2</v>
      </c>
      <c r="R119" s="37"/>
      <c r="S119" s="36">
        <f t="shared" ref="S119" si="84">S118-T118</f>
        <v>0</v>
      </c>
      <c r="T119" s="36"/>
    </row>
    <row r="120" spans="1:20" ht="34" x14ac:dyDescent="0.2">
      <c r="A120" s="13" t="s">
        <v>35</v>
      </c>
      <c r="B120" s="40">
        <f t="shared" ref="B120:H120" si="85">AR38</f>
        <v>0</v>
      </c>
      <c r="C120" s="24"/>
      <c r="D120" s="42">
        <f t="shared" si="85"/>
        <v>0.29000000000000004</v>
      </c>
      <c r="E120" s="43"/>
      <c r="F120" s="42">
        <f t="shared" si="85"/>
        <v>4.5999999999999985E-2</v>
      </c>
      <c r="G120" s="43"/>
      <c r="H120" s="40">
        <f t="shared" si="85"/>
        <v>0</v>
      </c>
      <c r="I120" s="24"/>
    </row>
    <row r="123" spans="1:20" x14ac:dyDescent="0.2">
      <c r="B123" s="24" t="s">
        <v>19</v>
      </c>
      <c r="C123" s="24"/>
      <c r="D123" s="24"/>
      <c r="E123" s="24"/>
      <c r="F123" s="24"/>
      <c r="G123" s="24"/>
      <c r="H123" s="24"/>
      <c r="I123" s="24"/>
      <c r="M123" s="24" t="s">
        <v>29</v>
      </c>
      <c r="N123" s="24"/>
      <c r="O123" s="24"/>
      <c r="P123" s="24"/>
      <c r="Q123" s="24"/>
      <c r="R123" s="24"/>
      <c r="S123" s="24"/>
      <c r="T123" s="24"/>
    </row>
    <row r="124" spans="1:20" x14ac:dyDescent="0.2">
      <c r="B124" s="24" t="s">
        <v>11</v>
      </c>
      <c r="C124" s="24"/>
      <c r="D124" s="24" t="s">
        <v>12</v>
      </c>
      <c r="E124" s="24"/>
      <c r="F124" s="24" t="s">
        <v>13</v>
      </c>
      <c r="G124" s="24"/>
      <c r="H124" s="24" t="s">
        <v>14</v>
      </c>
      <c r="I124" s="24"/>
      <c r="M124" s="24" t="s">
        <v>11</v>
      </c>
      <c r="N124" s="24"/>
      <c r="O124" s="24" t="s">
        <v>12</v>
      </c>
      <c r="P124" s="24"/>
      <c r="Q124" s="24" t="s">
        <v>13</v>
      </c>
      <c r="R124" s="24"/>
      <c r="S124" s="24" t="s">
        <v>14</v>
      </c>
      <c r="T124" s="24"/>
    </row>
    <row r="125" spans="1:20" x14ac:dyDescent="0.2">
      <c r="B125" s="2" t="s">
        <v>2</v>
      </c>
      <c r="C125" s="2" t="s">
        <v>3</v>
      </c>
      <c r="D125" s="2" t="s">
        <v>2</v>
      </c>
      <c r="E125" s="2" t="s">
        <v>3</v>
      </c>
      <c r="F125" s="2" t="s">
        <v>2</v>
      </c>
      <c r="G125" s="2" t="s">
        <v>3</v>
      </c>
      <c r="H125" s="2" t="s">
        <v>2</v>
      </c>
      <c r="I125" s="2" t="s">
        <v>3</v>
      </c>
      <c r="M125" s="2" t="s">
        <v>2</v>
      </c>
      <c r="N125" s="2" t="s">
        <v>3</v>
      </c>
      <c r="O125" s="2" t="s">
        <v>2</v>
      </c>
      <c r="P125" s="2" t="s">
        <v>3</v>
      </c>
      <c r="Q125" s="2" t="s">
        <v>2</v>
      </c>
      <c r="R125" s="2" t="s">
        <v>3</v>
      </c>
      <c r="S125" s="2" t="s">
        <v>2</v>
      </c>
      <c r="T125" s="2" t="s">
        <v>3</v>
      </c>
    </row>
    <row r="126" spans="1:20" x14ac:dyDescent="0.2">
      <c r="A126" s="12" t="s">
        <v>23</v>
      </c>
      <c r="B126" s="16">
        <v>1</v>
      </c>
      <c r="C126" s="16">
        <v>1</v>
      </c>
      <c r="D126" s="16">
        <v>0.547390000000057</v>
      </c>
      <c r="E126" s="16">
        <v>0.42657333333351399</v>
      </c>
      <c r="F126" s="16">
        <v>0.235206666666648</v>
      </c>
      <c r="G126" s="16">
        <v>0.30732333333330403</v>
      </c>
      <c r="H126" s="16">
        <v>1</v>
      </c>
      <c r="I126" s="16">
        <v>1</v>
      </c>
      <c r="L126" s="12" t="s">
        <v>23</v>
      </c>
      <c r="M126" s="16">
        <v>1</v>
      </c>
      <c r="N126" s="16">
        <v>1</v>
      </c>
      <c r="O126" s="16">
        <v>0.67556333333343199</v>
      </c>
      <c r="P126" s="16">
        <v>0.425116666666845</v>
      </c>
      <c r="Q126" s="16">
        <v>0.19614999999998101</v>
      </c>
      <c r="R126" s="16">
        <v>0.30994999999997402</v>
      </c>
      <c r="S126" s="16">
        <v>1</v>
      </c>
      <c r="T126" s="16">
        <v>1</v>
      </c>
    </row>
    <row r="127" spans="1:20" x14ac:dyDescent="0.2">
      <c r="A127" s="12" t="s">
        <v>24</v>
      </c>
      <c r="B127" s="16">
        <v>1</v>
      </c>
      <c r="C127" s="16">
        <v>1</v>
      </c>
      <c r="D127" s="16">
        <v>0.547390000000057</v>
      </c>
      <c r="E127" s="16">
        <v>0.42657333333351399</v>
      </c>
      <c r="F127" s="16">
        <v>0.235206666666648</v>
      </c>
      <c r="G127" s="17">
        <v>0.30732333333330403</v>
      </c>
      <c r="H127" s="17">
        <v>1</v>
      </c>
      <c r="I127" s="16">
        <v>1</v>
      </c>
      <c r="L127" s="12" t="s">
        <v>24</v>
      </c>
      <c r="M127" s="16">
        <v>1</v>
      </c>
      <c r="N127" s="16">
        <v>1</v>
      </c>
      <c r="O127" s="17">
        <v>0.67556333333343199</v>
      </c>
      <c r="P127" s="17">
        <v>0.425116666666845</v>
      </c>
      <c r="Q127" s="17">
        <v>0.19614999999998101</v>
      </c>
      <c r="R127" s="17">
        <v>0.30996666666664102</v>
      </c>
      <c r="S127" s="17">
        <v>1</v>
      </c>
      <c r="T127" s="16">
        <v>1</v>
      </c>
    </row>
    <row r="128" spans="1:20" x14ac:dyDescent="0.2">
      <c r="A128" s="12" t="s">
        <v>25</v>
      </c>
      <c r="B128" s="17">
        <v>0</v>
      </c>
      <c r="C128" s="17">
        <v>0</v>
      </c>
      <c r="D128" s="17">
        <v>0</v>
      </c>
      <c r="E128" s="17">
        <v>0</v>
      </c>
      <c r="F128" s="17">
        <v>0</v>
      </c>
      <c r="G128" s="17">
        <v>0</v>
      </c>
      <c r="H128" s="17">
        <v>0</v>
      </c>
      <c r="I128" s="17">
        <v>0</v>
      </c>
      <c r="L128" s="12" t="s">
        <v>25</v>
      </c>
      <c r="M128" s="17">
        <v>0</v>
      </c>
      <c r="N128" s="17">
        <v>0</v>
      </c>
      <c r="O128" s="17">
        <v>0</v>
      </c>
      <c r="P128" s="17">
        <v>0</v>
      </c>
      <c r="Q128" s="17">
        <v>0</v>
      </c>
      <c r="R128" s="17">
        <v>0</v>
      </c>
      <c r="S128" s="17">
        <v>0</v>
      </c>
      <c r="T128" s="17">
        <v>0</v>
      </c>
    </row>
    <row r="129" spans="1:42" ht="34" x14ac:dyDescent="0.2">
      <c r="A129" s="13" t="s">
        <v>27</v>
      </c>
      <c r="B129" s="38">
        <f>B126-C126</f>
        <v>0</v>
      </c>
      <c r="C129" s="38"/>
      <c r="D129" s="37">
        <f t="shared" ref="D129" si="86">D126-E126</f>
        <v>0.120816666666543</v>
      </c>
      <c r="E129" s="37"/>
      <c r="F129" s="39">
        <f t="shared" ref="F129" si="87">F126-G126</f>
        <v>-7.2116666666656032E-2</v>
      </c>
      <c r="G129" s="39"/>
      <c r="H129" s="38">
        <f t="shared" ref="H129" si="88">H126-I126</f>
        <v>0</v>
      </c>
      <c r="I129" s="38"/>
      <c r="L129" s="13" t="s">
        <v>27</v>
      </c>
      <c r="M129" s="38">
        <f>M126-N126</f>
        <v>0</v>
      </c>
      <c r="N129" s="38"/>
      <c r="O129" s="37">
        <f t="shared" ref="O129" si="89">O126-P126</f>
        <v>0.25044666666658699</v>
      </c>
      <c r="P129" s="37"/>
      <c r="Q129" s="39">
        <f t="shared" ref="Q129" si="90">Q126-R126</f>
        <v>-0.11379999999999302</v>
      </c>
      <c r="R129" s="39"/>
      <c r="S129" s="38">
        <f t="shared" ref="S129" si="91">S126-T126</f>
        <v>0</v>
      </c>
      <c r="T129" s="38"/>
    </row>
    <row r="130" spans="1:42" ht="85" x14ac:dyDescent="0.2">
      <c r="A130" s="13" t="s">
        <v>31</v>
      </c>
      <c r="B130" s="46">
        <f t="shared" ref="B130:H130" si="92">AH62</f>
        <v>3.0000000000000027E-2</v>
      </c>
      <c r="C130" s="47"/>
      <c r="D130" s="46">
        <f t="shared" si="92"/>
        <v>0.14700000000000002</v>
      </c>
      <c r="E130" s="47"/>
      <c r="F130" s="48">
        <f t="shared" si="92"/>
        <v>-3.400000000000003E-2</v>
      </c>
      <c r="G130" s="49"/>
      <c r="H130" s="46">
        <f t="shared" si="92"/>
        <v>2.1000000000000019E-2</v>
      </c>
      <c r="I130" s="47"/>
      <c r="L130" s="13" t="s">
        <v>32</v>
      </c>
      <c r="M130" s="42">
        <f t="shared" ref="M130:S130" si="93">AH71</f>
        <v>6.2289999999866952E-2</v>
      </c>
      <c r="N130" s="43"/>
      <c r="O130" s="42">
        <f t="shared" si="93"/>
        <v>0.24744346057824301</v>
      </c>
      <c r="P130" s="43"/>
      <c r="Q130" s="44">
        <f t="shared" si="93"/>
        <v>-5.0702791010614034E-2</v>
      </c>
      <c r="R130" s="45"/>
      <c r="S130" s="42">
        <f t="shared" si="93"/>
        <v>3.5152095889386947E-2</v>
      </c>
      <c r="T130" s="43"/>
    </row>
    <row r="131" spans="1:42" ht="85" x14ac:dyDescent="0.2">
      <c r="L131" s="13" t="s">
        <v>33</v>
      </c>
      <c r="M131" s="42">
        <f t="shared" ref="M131:S131" si="94">AH80</f>
        <v>3.5918333333383012E-2</v>
      </c>
      <c r="N131" s="43"/>
      <c r="O131" s="42">
        <f t="shared" si="94"/>
        <v>0.26121768065803003</v>
      </c>
      <c r="P131" s="43"/>
      <c r="Q131" s="44">
        <f t="shared" si="94"/>
        <v>-6.9362709788532012E-2</v>
      </c>
      <c r="R131" s="45"/>
      <c r="S131" s="42">
        <f t="shared" si="94"/>
        <v>2.3585049631259958E-2</v>
      </c>
      <c r="T131" s="43"/>
    </row>
    <row r="138" spans="1:42" x14ac:dyDescent="0.2">
      <c r="F138" s="58" t="s">
        <v>42</v>
      </c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</row>
    <row r="139" spans="1:42" x14ac:dyDescent="0.2"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</row>
    <row r="142" spans="1:42" x14ac:dyDescent="0.2">
      <c r="A142" s="24" t="s">
        <v>38</v>
      </c>
      <c r="B142" s="24"/>
      <c r="C142" s="24"/>
      <c r="D142" s="24"/>
      <c r="E142" s="24"/>
      <c r="F142" s="24"/>
      <c r="G142" s="24"/>
      <c r="H142" s="24"/>
      <c r="I142" s="24"/>
      <c r="L142" s="24" t="s">
        <v>39</v>
      </c>
      <c r="M142" s="24"/>
      <c r="N142" s="24"/>
      <c r="O142" s="24"/>
      <c r="P142" s="24"/>
      <c r="Q142" s="24"/>
      <c r="R142" s="24"/>
      <c r="S142" s="24"/>
      <c r="T142" s="24"/>
      <c r="W142" s="24" t="s">
        <v>40</v>
      </c>
      <c r="X142" s="24"/>
      <c r="Y142" s="24"/>
      <c r="Z142" s="24"/>
      <c r="AA142" s="24"/>
      <c r="AB142" s="24"/>
      <c r="AC142" s="24"/>
      <c r="AD142" s="24"/>
      <c r="AE142" s="24"/>
      <c r="AH142" s="24" t="s">
        <v>41</v>
      </c>
      <c r="AI142" s="24"/>
      <c r="AJ142" s="24"/>
      <c r="AK142" s="24"/>
      <c r="AL142" s="24"/>
      <c r="AM142" s="24"/>
      <c r="AN142" s="24"/>
      <c r="AO142" s="24"/>
      <c r="AP142" s="24"/>
    </row>
    <row r="143" spans="1:42" x14ac:dyDescent="0.2">
      <c r="A143" s="2"/>
      <c r="B143" s="26" t="s">
        <v>11</v>
      </c>
      <c r="C143" s="28"/>
      <c r="D143" s="26" t="s">
        <v>12</v>
      </c>
      <c r="E143" s="28"/>
      <c r="F143" s="26" t="s">
        <v>13</v>
      </c>
      <c r="G143" s="28"/>
      <c r="H143" s="26" t="s">
        <v>14</v>
      </c>
      <c r="I143" s="28"/>
      <c r="L143" s="2"/>
      <c r="M143" s="26" t="s">
        <v>11</v>
      </c>
      <c r="N143" s="28"/>
      <c r="O143" s="26" t="s">
        <v>12</v>
      </c>
      <c r="P143" s="28"/>
      <c r="Q143" s="26" t="s">
        <v>13</v>
      </c>
      <c r="R143" s="28"/>
      <c r="S143" s="26" t="s">
        <v>14</v>
      </c>
      <c r="T143" s="28"/>
      <c r="W143" s="2"/>
      <c r="X143" s="26" t="s">
        <v>11</v>
      </c>
      <c r="Y143" s="28"/>
      <c r="Z143" s="26" t="s">
        <v>12</v>
      </c>
      <c r="AA143" s="28"/>
      <c r="AB143" s="26" t="s">
        <v>13</v>
      </c>
      <c r="AC143" s="28"/>
      <c r="AD143" s="26" t="s">
        <v>14</v>
      </c>
      <c r="AE143" s="28"/>
      <c r="AH143" s="2"/>
      <c r="AI143" s="26" t="s">
        <v>11</v>
      </c>
      <c r="AJ143" s="28"/>
      <c r="AK143" s="26" t="s">
        <v>12</v>
      </c>
      <c r="AL143" s="28"/>
      <c r="AM143" s="26" t="s">
        <v>13</v>
      </c>
      <c r="AN143" s="28"/>
      <c r="AO143" s="26" t="s">
        <v>14</v>
      </c>
      <c r="AP143" s="28"/>
    </row>
    <row r="144" spans="1:42" x14ac:dyDescent="0.2">
      <c r="A144" s="2" t="s">
        <v>0</v>
      </c>
      <c r="B144" s="2" t="s">
        <v>2</v>
      </c>
      <c r="C144" s="2" t="s">
        <v>3</v>
      </c>
      <c r="D144" s="2" t="s">
        <v>2</v>
      </c>
      <c r="E144" s="2" t="s">
        <v>3</v>
      </c>
      <c r="F144" s="2" t="s">
        <v>2</v>
      </c>
      <c r="G144" s="2" t="s">
        <v>3</v>
      </c>
      <c r="H144" s="2" t="s">
        <v>2</v>
      </c>
      <c r="I144" s="2" t="s">
        <v>3</v>
      </c>
      <c r="L144" s="2" t="s">
        <v>0</v>
      </c>
      <c r="M144" s="2" t="s">
        <v>2</v>
      </c>
      <c r="N144" s="2" t="s">
        <v>3</v>
      </c>
      <c r="O144" s="2" t="s">
        <v>2</v>
      </c>
      <c r="P144" s="2" t="s">
        <v>3</v>
      </c>
      <c r="Q144" s="2" t="s">
        <v>2</v>
      </c>
      <c r="R144" s="2" t="s">
        <v>3</v>
      </c>
      <c r="S144" s="2" t="s">
        <v>2</v>
      </c>
      <c r="T144" s="2" t="s">
        <v>3</v>
      </c>
      <c r="W144" s="2" t="s">
        <v>0</v>
      </c>
      <c r="X144" s="2" t="s">
        <v>2</v>
      </c>
      <c r="Y144" s="2" t="s">
        <v>3</v>
      </c>
      <c r="Z144" s="2" t="s">
        <v>2</v>
      </c>
      <c r="AA144" s="2" t="s">
        <v>3</v>
      </c>
      <c r="AB144" s="2" t="s">
        <v>2</v>
      </c>
      <c r="AC144" s="2" t="s">
        <v>3</v>
      </c>
      <c r="AD144" s="2" t="s">
        <v>2</v>
      </c>
      <c r="AE144" s="2" t="s">
        <v>3</v>
      </c>
      <c r="AH144" s="2" t="s">
        <v>0</v>
      </c>
      <c r="AI144" s="2" t="s">
        <v>2</v>
      </c>
      <c r="AJ144" s="2" t="s">
        <v>3</v>
      </c>
      <c r="AK144" s="2" t="s">
        <v>2</v>
      </c>
      <c r="AL144" s="2" t="s">
        <v>3</v>
      </c>
      <c r="AM144" s="2" t="s">
        <v>2</v>
      </c>
      <c r="AN144" s="2" t="s">
        <v>3</v>
      </c>
      <c r="AO144" s="2" t="s">
        <v>2</v>
      </c>
      <c r="AP144" s="2" t="s">
        <v>3</v>
      </c>
    </row>
    <row r="145" spans="1:42" x14ac:dyDescent="0.2">
      <c r="A145" s="2">
        <v>1</v>
      </c>
      <c r="B145" s="2">
        <v>2000</v>
      </c>
      <c r="C145" s="2">
        <v>2000</v>
      </c>
      <c r="D145" s="2">
        <v>997</v>
      </c>
      <c r="E145" s="2">
        <v>451</v>
      </c>
      <c r="F145" s="2">
        <v>329</v>
      </c>
      <c r="G145" s="2">
        <v>273</v>
      </c>
      <c r="H145" s="2">
        <v>2000</v>
      </c>
      <c r="I145" s="2">
        <v>2000</v>
      </c>
      <c r="L145" s="2">
        <v>1</v>
      </c>
      <c r="M145" s="2">
        <v>2000</v>
      </c>
      <c r="N145" s="2">
        <v>2000</v>
      </c>
      <c r="O145" s="2">
        <v>1331</v>
      </c>
      <c r="P145" s="2">
        <v>429</v>
      </c>
      <c r="Q145" s="2">
        <v>192</v>
      </c>
      <c r="R145" s="2">
        <v>234</v>
      </c>
      <c r="S145" s="2">
        <v>2000</v>
      </c>
      <c r="T145" s="2">
        <v>2000</v>
      </c>
      <c r="W145" s="2">
        <v>1</v>
      </c>
      <c r="X145" s="2">
        <v>2000</v>
      </c>
      <c r="Y145" s="2">
        <v>2000</v>
      </c>
      <c r="Z145" s="2">
        <v>1137</v>
      </c>
      <c r="AA145" s="2">
        <v>428</v>
      </c>
      <c r="AB145" s="2">
        <v>288</v>
      </c>
      <c r="AC145" s="2">
        <v>224</v>
      </c>
      <c r="AD145" s="2">
        <v>2000</v>
      </c>
      <c r="AE145" s="2">
        <v>2000</v>
      </c>
      <c r="AH145" s="2">
        <v>1</v>
      </c>
      <c r="AI145" s="2">
        <v>2000</v>
      </c>
      <c r="AJ145" s="2">
        <v>2000</v>
      </c>
      <c r="AK145" s="2">
        <v>1096</v>
      </c>
      <c r="AL145" s="2">
        <v>433</v>
      </c>
      <c r="AM145" s="2">
        <v>68</v>
      </c>
      <c r="AN145" s="2">
        <v>273</v>
      </c>
      <c r="AO145" s="2">
        <v>2000</v>
      </c>
      <c r="AP145" s="2">
        <v>2000</v>
      </c>
    </row>
    <row r="146" spans="1:42" x14ac:dyDescent="0.2">
      <c r="A146" s="2">
        <v>2</v>
      </c>
      <c r="B146" s="2">
        <v>2000</v>
      </c>
      <c r="C146" s="2">
        <v>2000</v>
      </c>
      <c r="D146" s="2">
        <v>1150</v>
      </c>
      <c r="E146" s="2">
        <v>460</v>
      </c>
      <c r="F146" s="2">
        <v>381</v>
      </c>
      <c r="G146" s="2">
        <v>266</v>
      </c>
      <c r="H146" s="2">
        <v>2000</v>
      </c>
      <c r="I146" s="2">
        <v>2000</v>
      </c>
      <c r="L146" s="2">
        <v>2</v>
      </c>
      <c r="M146" s="2">
        <v>2000</v>
      </c>
      <c r="N146" s="2">
        <v>2000</v>
      </c>
      <c r="O146" s="2">
        <v>1274</v>
      </c>
      <c r="P146" s="2">
        <v>450</v>
      </c>
      <c r="Q146" s="2">
        <v>401</v>
      </c>
      <c r="R146" s="2">
        <v>264</v>
      </c>
      <c r="S146" s="2">
        <v>2000</v>
      </c>
      <c r="T146" s="2">
        <v>2000</v>
      </c>
      <c r="W146" s="2">
        <v>2</v>
      </c>
      <c r="X146" s="2">
        <v>2000</v>
      </c>
      <c r="Y146" s="2">
        <v>2000</v>
      </c>
      <c r="Z146" s="2">
        <v>1247</v>
      </c>
      <c r="AA146" s="2">
        <v>438</v>
      </c>
      <c r="AB146" s="2">
        <v>164</v>
      </c>
      <c r="AC146" s="2">
        <v>225</v>
      </c>
      <c r="AD146" s="2">
        <v>2000</v>
      </c>
      <c r="AE146" s="2">
        <v>2000</v>
      </c>
      <c r="AH146" s="2">
        <v>2</v>
      </c>
      <c r="AI146" s="2">
        <v>2000</v>
      </c>
      <c r="AJ146" s="2">
        <v>2000</v>
      </c>
      <c r="AK146" s="2">
        <v>1093</v>
      </c>
      <c r="AL146" s="2">
        <v>455</v>
      </c>
      <c r="AM146" s="2">
        <v>228</v>
      </c>
      <c r="AN146" s="2">
        <v>272</v>
      </c>
      <c r="AO146" s="2">
        <v>2000</v>
      </c>
      <c r="AP146" s="2">
        <v>2000</v>
      </c>
    </row>
    <row r="147" spans="1:42" x14ac:dyDescent="0.2">
      <c r="A147" s="2">
        <v>3</v>
      </c>
      <c r="B147" s="2">
        <v>2000</v>
      </c>
      <c r="C147" s="2">
        <v>2000</v>
      </c>
      <c r="D147" s="2">
        <v>1005</v>
      </c>
      <c r="E147" s="2">
        <v>467</v>
      </c>
      <c r="F147" s="2">
        <v>341</v>
      </c>
      <c r="G147" s="2">
        <v>267</v>
      </c>
      <c r="H147" s="2">
        <v>2000</v>
      </c>
      <c r="I147" s="2">
        <v>2000</v>
      </c>
      <c r="L147" s="2">
        <v>3</v>
      </c>
      <c r="M147" s="2">
        <v>2000</v>
      </c>
      <c r="N147" s="2">
        <v>2000</v>
      </c>
      <c r="O147" s="2">
        <v>1358</v>
      </c>
      <c r="P147" s="2">
        <v>437</v>
      </c>
      <c r="Q147" s="2">
        <v>204</v>
      </c>
      <c r="R147" s="2">
        <v>262</v>
      </c>
      <c r="S147" s="2">
        <v>2000</v>
      </c>
      <c r="T147" s="2">
        <v>2000</v>
      </c>
      <c r="W147" s="2">
        <v>3</v>
      </c>
      <c r="X147" s="2">
        <v>2000</v>
      </c>
      <c r="Y147" s="2">
        <v>2000</v>
      </c>
      <c r="Z147" s="2">
        <v>1184</v>
      </c>
      <c r="AA147" s="2">
        <v>459</v>
      </c>
      <c r="AB147" s="2">
        <v>269</v>
      </c>
      <c r="AC147" s="2">
        <v>265</v>
      </c>
      <c r="AD147" s="2">
        <v>2000</v>
      </c>
      <c r="AE147" s="2">
        <v>2000</v>
      </c>
      <c r="AH147" s="2">
        <v>3</v>
      </c>
      <c r="AI147" s="2">
        <v>2000</v>
      </c>
      <c r="AJ147" s="2">
        <v>2000</v>
      </c>
      <c r="AK147" s="2">
        <v>1216</v>
      </c>
      <c r="AL147" s="2">
        <v>416</v>
      </c>
      <c r="AM147" s="2">
        <v>204</v>
      </c>
      <c r="AN147" s="2">
        <v>248</v>
      </c>
      <c r="AO147" s="2">
        <v>2000</v>
      </c>
      <c r="AP147" s="2">
        <v>2000</v>
      </c>
    </row>
    <row r="148" spans="1:42" x14ac:dyDescent="0.2">
      <c r="A148" s="2">
        <v>4</v>
      </c>
      <c r="B148" s="2">
        <v>2000</v>
      </c>
      <c r="C148" s="2">
        <v>2000</v>
      </c>
      <c r="D148" s="2">
        <v>993</v>
      </c>
      <c r="E148" s="2">
        <v>459</v>
      </c>
      <c r="F148" s="2">
        <v>399</v>
      </c>
      <c r="G148" s="2">
        <v>261</v>
      </c>
      <c r="H148" s="2">
        <v>2000</v>
      </c>
      <c r="I148" s="2">
        <v>2000</v>
      </c>
      <c r="L148" s="2">
        <v>4</v>
      </c>
      <c r="M148" s="2">
        <v>2000</v>
      </c>
      <c r="N148" s="2">
        <v>2000</v>
      </c>
      <c r="O148" s="2">
        <v>1251</v>
      </c>
      <c r="P148" s="2">
        <v>443</v>
      </c>
      <c r="Q148" s="2">
        <v>171</v>
      </c>
      <c r="R148" s="2">
        <v>264</v>
      </c>
      <c r="S148" s="2">
        <v>2000</v>
      </c>
      <c r="T148" s="2">
        <v>2000</v>
      </c>
      <c r="W148" s="2">
        <v>4</v>
      </c>
      <c r="X148" s="2">
        <v>2000</v>
      </c>
      <c r="Y148" s="2">
        <v>2000</v>
      </c>
      <c r="Z148" s="2">
        <v>1225</v>
      </c>
      <c r="AA148" s="2">
        <v>462</v>
      </c>
      <c r="AB148" s="2">
        <v>189</v>
      </c>
      <c r="AC148" s="2">
        <v>228</v>
      </c>
      <c r="AD148" s="2">
        <v>2000</v>
      </c>
      <c r="AE148" s="2">
        <v>2000</v>
      </c>
      <c r="AH148" s="2">
        <v>4</v>
      </c>
      <c r="AI148" s="2">
        <v>2000</v>
      </c>
      <c r="AJ148" s="2">
        <v>2000</v>
      </c>
      <c r="AK148" s="2">
        <v>1197</v>
      </c>
      <c r="AL148" s="2">
        <v>492</v>
      </c>
      <c r="AM148" s="2">
        <v>160</v>
      </c>
      <c r="AN148" s="2">
        <v>241</v>
      </c>
      <c r="AO148" s="2">
        <v>2000</v>
      </c>
      <c r="AP148" s="2">
        <v>2000</v>
      </c>
    </row>
    <row r="149" spans="1:42" x14ac:dyDescent="0.2">
      <c r="A149" s="2">
        <v>5</v>
      </c>
      <c r="B149" s="2">
        <v>2000</v>
      </c>
      <c r="C149" s="2">
        <v>2000</v>
      </c>
      <c r="D149" s="2">
        <v>980</v>
      </c>
      <c r="E149" s="2">
        <v>473</v>
      </c>
      <c r="F149" s="2">
        <v>376</v>
      </c>
      <c r="G149" s="2">
        <v>232</v>
      </c>
      <c r="H149" s="2">
        <v>2000</v>
      </c>
      <c r="I149" s="2">
        <v>2000</v>
      </c>
      <c r="L149" s="2">
        <v>5</v>
      </c>
      <c r="M149" s="2">
        <v>2000</v>
      </c>
      <c r="N149" s="2">
        <v>2000</v>
      </c>
      <c r="O149" s="2">
        <v>1311</v>
      </c>
      <c r="P149" s="2">
        <v>433</v>
      </c>
      <c r="Q149" s="2">
        <v>179</v>
      </c>
      <c r="R149" s="2">
        <v>232</v>
      </c>
      <c r="S149" s="2">
        <v>2000</v>
      </c>
      <c r="T149" s="2">
        <v>2000</v>
      </c>
      <c r="W149" s="2">
        <v>5</v>
      </c>
      <c r="X149" s="2">
        <v>2000</v>
      </c>
      <c r="Y149" s="2">
        <v>2000</v>
      </c>
      <c r="Z149" s="2">
        <v>1213</v>
      </c>
      <c r="AA149" s="2">
        <v>443</v>
      </c>
      <c r="AB149" s="2">
        <v>358</v>
      </c>
      <c r="AC149" s="2">
        <v>250</v>
      </c>
      <c r="AD149" s="2">
        <v>2000</v>
      </c>
      <c r="AE149" s="2">
        <v>2000</v>
      </c>
      <c r="AH149" s="2">
        <v>5</v>
      </c>
      <c r="AI149" s="2">
        <v>2000</v>
      </c>
      <c r="AJ149" s="2">
        <v>2000</v>
      </c>
      <c r="AK149" s="2">
        <v>1335</v>
      </c>
      <c r="AL149" s="2">
        <v>466</v>
      </c>
      <c r="AM149" s="2">
        <v>183</v>
      </c>
      <c r="AN149" s="2">
        <v>222</v>
      </c>
      <c r="AO149" s="2">
        <v>2000</v>
      </c>
      <c r="AP149" s="2">
        <v>2000</v>
      </c>
    </row>
    <row r="150" spans="1:42" x14ac:dyDescent="0.2">
      <c r="A150" s="2">
        <v>6</v>
      </c>
      <c r="B150" s="2">
        <v>2000</v>
      </c>
      <c r="C150" s="2">
        <v>2000</v>
      </c>
      <c r="D150" s="2">
        <v>1043</v>
      </c>
      <c r="E150" s="2">
        <v>448</v>
      </c>
      <c r="F150" s="2">
        <v>452</v>
      </c>
      <c r="G150" s="2">
        <v>255</v>
      </c>
      <c r="H150" s="2">
        <v>2000</v>
      </c>
      <c r="I150" s="2">
        <v>2000</v>
      </c>
      <c r="L150" s="2">
        <v>6</v>
      </c>
      <c r="M150" s="2">
        <v>2000</v>
      </c>
      <c r="N150" s="2">
        <v>2000</v>
      </c>
      <c r="O150" s="2">
        <v>1394</v>
      </c>
      <c r="P150" s="2">
        <v>455</v>
      </c>
      <c r="Q150" s="2">
        <v>340</v>
      </c>
      <c r="R150" s="2">
        <v>271</v>
      </c>
      <c r="S150" s="2">
        <v>2000</v>
      </c>
      <c r="T150" s="2">
        <v>2000</v>
      </c>
      <c r="W150" s="2">
        <v>6</v>
      </c>
      <c r="X150" s="2">
        <v>2000</v>
      </c>
      <c r="Y150" s="2">
        <v>2000</v>
      </c>
      <c r="Z150" s="2">
        <v>1309</v>
      </c>
      <c r="AA150" s="2">
        <v>449</v>
      </c>
      <c r="AB150" s="2">
        <v>322</v>
      </c>
      <c r="AC150" s="2">
        <v>247</v>
      </c>
      <c r="AD150" s="2">
        <v>2000</v>
      </c>
      <c r="AE150" s="2">
        <v>2000</v>
      </c>
      <c r="AH150" s="2">
        <v>6</v>
      </c>
      <c r="AI150" s="2">
        <v>2000</v>
      </c>
      <c r="AJ150" s="2">
        <v>2000</v>
      </c>
      <c r="AK150" s="2">
        <v>1242</v>
      </c>
      <c r="AL150" s="2">
        <v>436</v>
      </c>
      <c r="AM150" s="2">
        <v>305</v>
      </c>
      <c r="AN150" s="2">
        <v>271</v>
      </c>
      <c r="AO150" s="2">
        <v>2000</v>
      </c>
      <c r="AP150" s="2">
        <v>2000</v>
      </c>
    </row>
    <row r="151" spans="1:42" x14ac:dyDescent="0.2">
      <c r="A151" s="2">
        <v>7</v>
      </c>
      <c r="B151" s="2">
        <v>2000</v>
      </c>
      <c r="C151" s="2">
        <v>2000</v>
      </c>
      <c r="D151" s="2">
        <v>850</v>
      </c>
      <c r="E151" s="2">
        <v>441</v>
      </c>
      <c r="F151" s="2">
        <v>338</v>
      </c>
      <c r="G151" s="2">
        <v>269</v>
      </c>
      <c r="H151" s="2">
        <v>2000</v>
      </c>
      <c r="I151" s="2">
        <v>2000</v>
      </c>
      <c r="L151" s="2">
        <v>7</v>
      </c>
      <c r="M151" s="2">
        <v>2000</v>
      </c>
      <c r="N151" s="2">
        <v>2000</v>
      </c>
      <c r="O151" s="2">
        <v>1207</v>
      </c>
      <c r="P151" s="2">
        <v>440</v>
      </c>
      <c r="Q151" s="2">
        <v>467</v>
      </c>
      <c r="R151" s="2">
        <v>258</v>
      </c>
      <c r="S151" s="2">
        <v>2000</v>
      </c>
      <c r="T151" s="2">
        <v>2000</v>
      </c>
      <c r="W151" s="2">
        <v>7</v>
      </c>
      <c r="X151" s="2">
        <v>2000</v>
      </c>
      <c r="Y151" s="2">
        <v>2000</v>
      </c>
      <c r="Z151" s="2">
        <v>1239</v>
      </c>
      <c r="AA151" s="2">
        <v>510</v>
      </c>
      <c r="AB151" s="2">
        <v>350</v>
      </c>
      <c r="AC151" s="2">
        <v>253</v>
      </c>
      <c r="AD151" s="2">
        <v>2000</v>
      </c>
      <c r="AE151" s="2">
        <v>2000</v>
      </c>
      <c r="AH151" s="2">
        <v>7</v>
      </c>
      <c r="AI151" s="2">
        <v>2000</v>
      </c>
      <c r="AJ151" s="2">
        <v>2000</v>
      </c>
      <c r="AK151" s="2">
        <v>1284</v>
      </c>
      <c r="AL151" s="2">
        <v>445</v>
      </c>
      <c r="AM151" s="2">
        <v>268</v>
      </c>
      <c r="AN151" s="2">
        <v>265</v>
      </c>
      <c r="AO151" s="2">
        <v>2000</v>
      </c>
      <c r="AP151" s="2">
        <v>2000</v>
      </c>
    </row>
    <row r="152" spans="1:42" x14ac:dyDescent="0.2">
      <c r="A152" s="2">
        <v>8</v>
      </c>
      <c r="B152" s="2">
        <v>2000</v>
      </c>
      <c r="C152" s="2">
        <v>2000</v>
      </c>
      <c r="D152" s="2">
        <v>876</v>
      </c>
      <c r="E152" s="2">
        <v>448</v>
      </c>
      <c r="F152" s="2">
        <v>341</v>
      </c>
      <c r="G152" s="2">
        <v>247</v>
      </c>
      <c r="H152" s="2">
        <v>2000</v>
      </c>
      <c r="I152" s="2">
        <v>2000</v>
      </c>
      <c r="L152" s="2">
        <v>8</v>
      </c>
      <c r="M152" s="2">
        <v>2000</v>
      </c>
      <c r="N152" s="2">
        <v>2000</v>
      </c>
      <c r="O152" s="2">
        <v>1106</v>
      </c>
      <c r="P152" s="2">
        <v>408</v>
      </c>
      <c r="Q152" s="2">
        <v>364</v>
      </c>
      <c r="R152" s="2">
        <v>265</v>
      </c>
      <c r="S152" s="2">
        <v>2000</v>
      </c>
      <c r="T152" s="2">
        <v>2000</v>
      </c>
      <c r="W152" s="2">
        <v>8</v>
      </c>
      <c r="X152" s="2">
        <v>2000</v>
      </c>
      <c r="Y152" s="2">
        <v>2000</v>
      </c>
      <c r="Z152" s="2">
        <v>1416</v>
      </c>
      <c r="AA152" s="2">
        <v>449</v>
      </c>
      <c r="AB152" s="2">
        <v>309</v>
      </c>
      <c r="AC152" s="2">
        <v>294</v>
      </c>
      <c r="AD152" s="2">
        <v>2000</v>
      </c>
      <c r="AE152" s="2">
        <v>2000</v>
      </c>
      <c r="AH152" s="2">
        <v>8</v>
      </c>
      <c r="AI152" s="2">
        <v>2000</v>
      </c>
      <c r="AJ152" s="2">
        <v>2000</v>
      </c>
      <c r="AK152" s="2">
        <v>1110</v>
      </c>
      <c r="AL152" s="2">
        <v>460</v>
      </c>
      <c r="AM152" s="2">
        <v>203</v>
      </c>
      <c r="AN152" s="2">
        <v>266</v>
      </c>
      <c r="AO152" s="2">
        <v>2000</v>
      </c>
      <c r="AP152" s="2">
        <v>2000</v>
      </c>
    </row>
    <row r="153" spans="1:42" x14ac:dyDescent="0.2">
      <c r="A153" s="2">
        <v>9</v>
      </c>
      <c r="B153" s="2">
        <v>2000</v>
      </c>
      <c r="C153" s="2">
        <v>2000</v>
      </c>
      <c r="D153" s="2">
        <v>1103</v>
      </c>
      <c r="E153" s="2">
        <v>464</v>
      </c>
      <c r="F153" s="2">
        <v>319</v>
      </c>
      <c r="G153" s="2">
        <v>238</v>
      </c>
      <c r="H153" s="2">
        <v>2000</v>
      </c>
      <c r="I153" s="2">
        <v>2000</v>
      </c>
      <c r="L153" s="2">
        <v>9</v>
      </c>
      <c r="M153" s="2">
        <v>2000</v>
      </c>
      <c r="N153" s="2">
        <v>2000</v>
      </c>
      <c r="O153" s="2">
        <v>1264</v>
      </c>
      <c r="P153" s="2">
        <v>456</v>
      </c>
      <c r="Q153" s="2">
        <v>296</v>
      </c>
      <c r="R153" s="2">
        <v>249</v>
      </c>
      <c r="S153" s="2">
        <v>2000</v>
      </c>
      <c r="T153" s="2">
        <v>2000</v>
      </c>
      <c r="W153" s="2">
        <v>9</v>
      </c>
      <c r="X153" s="2">
        <v>2000</v>
      </c>
      <c r="Y153" s="2">
        <v>2000</v>
      </c>
      <c r="Z153" s="2">
        <v>1066</v>
      </c>
      <c r="AA153" s="2">
        <v>431</v>
      </c>
      <c r="AB153" s="2">
        <v>327</v>
      </c>
      <c r="AC153" s="2">
        <v>260</v>
      </c>
      <c r="AD153" s="2">
        <v>2000</v>
      </c>
      <c r="AE153" s="2">
        <v>2000</v>
      </c>
      <c r="AH153" s="2">
        <v>9</v>
      </c>
      <c r="AI153" s="2">
        <v>2000</v>
      </c>
      <c r="AJ153" s="2">
        <v>2000</v>
      </c>
      <c r="AK153" s="2">
        <v>1269</v>
      </c>
      <c r="AL153" s="2">
        <v>457</v>
      </c>
      <c r="AM153" s="2">
        <v>53</v>
      </c>
      <c r="AN153" s="2">
        <v>279</v>
      </c>
      <c r="AO153" s="2">
        <v>2000</v>
      </c>
      <c r="AP153" s="2">
        <v>2000</v>
      </c>
    </row>
    <row r="154" spans="1:42" x14ac:dyDescent="0.2">
      <c r="A154" s="2">
        <v>10</v>
      </c>
      <c r="B154" s="2">
        <v>2000</v>
      </c>
      <c r="C154" s="2">
        <v>2000</v>
      </c>
      <c r="D154" s="2">
        <v>832</v>
      </c>
      <c r="E154" s="2">
        <v>490</v>
      </c>
      <c r="F154" s="2">
        <v>224</v>
      </c>
      <c r="G154" s="2">
        <v>246</v>
      </c>
      <c r="H154" s="2">
        <v>2000</v>
      </c>
      <c r="I154" s="2">
        <v>2000</v>
      </c>
      <c r="L154" s="2">
        <v>10</v>
      </c>
      <c r="M154" s="2">
        <v>2000</v>
      </c>
      <c r="N154" s="2">
        <v>2000</v>
      </c>
      <c r="O154" s="2">
        <v>1199</v>
      </c>
      <c r="P154" s="2">
        <v>447</v>
      </c>
      <c r="Q154" s="2">
        <v>392</v>
      </c>
      <c r="R154" s="2">
        <v>242</v>
      </c>
      <c r="S154" s="2">
        <v>2000</v>
      </c>
      <c r="T154" s="2">
        <v>2000</v>
      </c>
      <c r="W154" s="2">
        <v>10</v>
      </c>
      <c r="X154" s="2">
        <v>2000</v>
      </c>
      <c r="Y154" s="2">
        <v>2000</v>
      </c>
      <c r="Z154" s="2">
        <v>1147</v>
      </c>
      <c r="AA154" s="2">
        <v>452</v>
      </c>
      <c r="AB154" s="2">
        <v>248</v>
      </c>
      <c r="AC154" s="2">
        <v>242</v>
      </c>
      <c r="AD154" s="2">
        <v>2000</v>
      </c>
      <c r="AE154" s="2">
        <v>2000</v>
      </c>
      <c r="AH154" s="2">
        <v>10</v>
      </c>
      <c r="AI154" s="2">
        <v>2000</v>
      </c>
      <c r="AJ154" s="2">
        <v>2000</v>
      </c>
      <c r="AK154" s="2">
        <v>1363</v>
      </c>
      <c r="AL154" s="2">
        <v>465</v>
      </c>
      <c r="AM154" s="2">
        <v>198</v>
      </c>
      <c r="AN154" s="2">
        <v>264</v>
      </c>
      <c r="AO154" s="2">
        <v>2000</v>
      </c>
      <c r="AP154" s="2">
        <v>2000</v>
      </c>
    </row>
    <row r="155" spans="1:42" x14ac:dyDescent="0.2">
      <c r="A155" s="2">
        <v>11</v>
      </c>
      <c r="B155" s="2">
        <v>2000</v>
      </c>
      <c r="C155" s="2">
        <v>2000</v>
      </c>
      <c r="D155" s="2">
        <v>1029</v>
      </c>
      <c r="E155" s="2">
        <v>422</v>
      </c>
      <c r="F155" s="2">
        <v>340</v>
      </c>
      <c r="G155" s="2">
        <v>259</v>
      </c>
      <c r="H155" s="2">
        <v>2000</v>
      </c>
      <c r="I155" s="2">
        <v>2000</v>
      </c>
      <c r="L155" s="2">
        <v>11</v>
      </c>
      <c r="M155" s="2">
        <v>2000</v>
      </c>
      <c r="N155" s="2">
        <v>2000</v>
      </c>
      <c r="O155" s="2">
        <v>1157</v>
      </c>
      <c r="P155" s="2">
        <v>457</v>
      </c>
      <c r="Q155" s="2">
        <v>184</v>
      </c>
      <c r="R155" s="2">
        <v>270</v>
      </c>
      <c r="S155" s="2">
        <v>2000</v>
      </c>
      <c r="T155" s="2">
        <v>2000</v>
      </c>
      <c r="W155" s="2">
        <v>11</v>
      </c>
      <c r="X155" s="2">
        <v>2000</v>
      </c>
      <c r="Y155" s="2">
        <v>2000</v>
      </c>
      <c r="Z155" s="2">
        <v>1225</v>
      </c>
      <c r="AA155" s="2">
        <v>443</v>
      </c>
      <c r="AB155" s="2">
        <v>353</v>
      </c>
      <c r="AC155" s="2">
        <v>275</v>
      </c>
      <c r="AD155" s="2">
        <v>2000</v>
      </c>
      <c r="AE155" s="2">
        <v>2000</v>
      </c>
      <c r="AH155" s="2">
        <v>11</v>
      </c>
      <c r="AI155" s="2">
        <v>2000</v>
      </c>
      <c r="AJ155" s="2">
        <v>2000</v>
      </c>
      <c r="AK155" s="2">
        <v>1303</v>
      </c>
      <c r="AL155" s="2">
        <v>416</v>
      </c>
      <c r="AM155" s="2">
        <v>212</v>
      </c>
      <c r="AN155" s="2">
        <v>261</v>
      </c>
      <c r="AO155" s="2">
        <v>2000</v>
      </c>
      <c r="AP155" s="2">
        <v>2000</v>
      </c>
    </row>
    <row r="156" spans="1:42" x14ac:dyDescent="0.2">
      <c r="A156" s="2">
        <v>12</v>
      </c>
      <c r="B156" s="2">
        <v>2000</v>
      </c>
      <c r="C156" s="2">
        <v>2000</v>
      </c>
      <c r="D156" s="2">
        <v>1026</v>
      </c>
      <c r="E156" s="2">
        <v>472</v>
      </c>
      <c r="F156" s="2">
        <v>404</v>
      </c>
      <c r="G156" s="2">
        <v>248</v>
      </c>
      <c r="H156" s="2">
        <v>2000</v>
      </c>
      <c r="I156" s="2">
        <v>2000</v>
      </c>
      <c r="L156" s="2">
        <v>12</v>
      </c>
      <c r="M156" s="2">
        <v>2000</v>
      </c>
      <c r="N156" s="2">
        <v>2000</v>
      </c>
      <c r="O156" s="2">
        <v>1177</v>
      </c>
      <c r="P156" s="2">
        <v>455</v>
      </c>
      <c r="Q156" s="2">
        <v>136</v>
      </c>
      <c r="R156" s="2">
        <v>236</v>
      </c>
      <c r="S156" s="2">
        <v>2000</v>
      </c>
      <c r="T156" s="2">
        <v>2000</v>
      </c>
      <c r="W156" s="2">
        <v>12</v>
      </c>
      <c r="X156" s="2">
        <v>2000</v>
      </c>
      <c r="Y156" s="2">
        <v>2000</v>
      </c>
      <c r="Z156" s="2">
        <v>1365</v>
      </c>
      <c r="AA156" s="2">
        <v>463</v>
      </c>
      <c r="AB156" s="2">
        <v>243</v>
      </c>
      <c r="AC156" s="2">
        <v>245</v>
      </c>
      <c r="AD156" s="2">
        <v>2000</v>
      </c>
      <c r="AE156" s="2">
        <v>2000</v>
      </c>
      <c r="AH156" s="2">
        <v>12</v>
      </c>
      <c r="AI156" s="2">
        <v>2000</v>
      </c>
      <c r="AJ156" s="2">
        <v>2000</v>
      </c>
      <c r="AK156" s="2">
        <v>1234</v>
      </c>
      <c r="AL156" s="2">
        <v>424</v>
      </c>
      <c r="AM156" s="2">
        <v>311</v>
      </c>
      <c r="AN156" s="2">
        <v>246</v>
      </c>
      <c r="AO156" s="2">
        <v>2000</v>
      </c>
      <c r="AP156" s="2">
        <v>2000</v>
      </c>
    </row>
    <row r="157" spans="1:42" x14ac:dyDescent="0.2">
      <c r="A157" s="2">
        <v>13</v>
      </c>
      <c r="B157" s="2">
        <v>2000</v>
      </c>
      <c r="C157" s="2">
        <v>2000</v>
      </c>
      <c r="D157" s="2">
        <v>1023</v>
      </c>
      <c r="E157" s="2">
        <v>435</v>
      </c>
      <c r="F157" s="2">
        <v>371</v>
      </c>
      <c r="G157" s="2">
        <v>254</v>
      </c>
      <c r="H157" s="2">
        <v>2000</v>
      </c>
      <c r="I157" s="2">
        <v>2000</v>
      </c>
      <c r="L157" s="2">
        <v>13</v>
      </c>
      <c r="M157" s="2">
        <v>2000</v>
      </c>
      <c r="N157" s="2">
        <v>2000</v>
      </c>
      <c r="O157" s="2">
        <v>1291</v>
      </c>
      <c r="P157" s="2">
        <v>449</v>
      </c>
      <c r="Q157" s="2">
        <v>349</v>
      </c>
      <c r="R157" s="2">
        <v>261</v>
      </c>
      <c r="S157" s="2">
        <v>2000</v>
      </c>
      <c r="T157" s="2">
        <v>2000</v>
      </c>
      <c r="W157" s="2">
        <v>13</v>
      </c>
      <c r="X157" s="2">
        <v>2000</v>
      </c>
      <c r="Y157" s="2">
        <v>2000</v>
      </c>
      <c r="Z157" s="2">
        <v>1286</v>
      </c>
      <c r="AA157" s="2">
        <v>458</v>
      </c>
      <c r="AB157" s="2">
        <v>187</v>
      </c>
      <c r="AC157" s="2">
        <v>220</v>
      </c>
      <c r="AD157" s="2">
        <v>2000</v>
      </c>
      <c r="AE157" s="2">
        <v>2000</v>
      </c>
      <c r="AH157" s="2">
        <v>13</v>
      </c>
      <c r="AI157" s="2">
        <v>2000</v>
      </c>
      <c r="AJ157" s="2">
        <v>2000</v>
      </c>
      <c r="AK157" s="2">
        <v>1380</v>
      </c>
      <c r="AL157" s="2">
        <v>479</v>
      </c>
      <c r="AM157" s="2">
        <v>213</v>
      </c>
      <c r="AN157" s="2">
        <v>270</v>
      </c>
      <c r="AO157" s="2">
        <v>2000</v>
      </c>
      <c r="AP157" s="2">
        <v>2000</v>
      </c>
    </row>
    <row r="158" spans="1:42" x14ac:dyDescent="0.2">
      <c r="A158" s="2">
        <v>14</v>
      </c>
      <c r="B158" s="2">
        <v>2000</v>
      </c>
      <c r="C158" s="2">
        <v>2000</v>
      </c>
      <c r="D158" s="2">
        <v>1174</v>
      </c>
      <c r="E158" s="2">
        <v>467</v>
      </c>
      <c r="F158" s="2">
        <v>359</v>
      </c>
      <c r="G158" s="2">
        <v>278</v>
      </c>
      <c r="H158" s="2">
        <v>2000</v>
      </c>
      <c r="I158" s="2">
        <v>2000</v>
      </c>
      <c r="L158" s="2">
        <v>14</v>
      </c>
      <c r="M158" s="2">
        <v>2000</v>
      </c>
      <c r="N158" s="2">
        <v>2000</v>
      </c>
      <c r="O158" s="2">
        <v>1076</v>
      </c>
      <c r="P158" s="2">
        <v>443</v>
      </c>
      <c r="Q158" s="2">
        <v>195</v>
      </c>
      <c r="R158" s="2">
        <v>232</v>
      </c>
      <c r="S158" s="2">
        <v>2000</v>
      </c>
      <c r="T158" s="2">
        <v>2000</v>
      </c>
      <c r="W158" s="2">
        <v>14</v>
      </c>
      <c r="X158" s="2">
        <v>2000</v>
      </c>
      <c r="Y158" s="2">
        <v>2000</v>
      </c>
      <c r="Z158" s="2">
        <v>1062</v>
      </c>
      <c r="AA158" s="2">
        <v>475</v>
      </c>
      <c r="AB158" s="2">
        <v>117</v>
      </c>
      <c r="AC158" s="2">
        <v>264</v>
      </c>
      <c r="AD158" s="2">
        <v>2000</v>
      </c>
      <c r="AE158" s="2">
        <v>2000</v>
      </c>
      <c r="AH158" s="2">
        <v>14</v>
      </c>
      <c r="AI158" s="2">
        <v>2000</v>
      </c>
      <c r="AJ158" s="2">
        <v>2000</v>
      </c>
      <c r="AK158" s="2">
        <v>1356</v>
      </c>
      <c r="AL158" s="2">
        <v>423</v>
      </c>
      <c r="AM158" s="2">
        <v>274</v>
      </c>
      <c r="AN158" s="2">
        <v>238</v>
      </c>
      <c r="AO158" s="2">
        <v>2000</v>
      </c>
      <c r="AP158" s="2">
        <v>2000</v>
      </c>
    </row>
    <row r="159" spans="1:42" x14ac:dyDescent="0.2">
      <c r="A159" s="2">
        <v>15</v>
      </c>
      <c r="B159" s="2">
        <v>2000</v>
      </c>
      <c r="C159" s="2">
        <v>2000</v>
      </c>
      <c r="D159" s="2">
        <v>952</v>
      </c>
      <c r="E159" s="2">
        <v>474</v>
      </c>
      <c r="F159" s="2">
        <v>385</v>
      </c>
      <c r="G159" s="2">
        <v>280</v>
      </c>
      <c r="H159" s="2">
        <v>2000</v>
      </c>
      <c r="I159" s="2">
        <v>2000</v>
      </c>
      <c r="L159" s="2">
        <v>15</v>
      </c>
      <c r="M159" s="2">
        <v>2000</v>
      </c>
      <c r="N159" s="2">
        <v>2000</v>
      </c>
      <c r="O159" s="2">
        <v>1249</v>
      </c>
      <c r="P159" s="2">
        <v>468</v>
      </c>
      <c r="Q159" s="2">
        <v>211</v>
      </c>
      <c r="R159" s="2">
        <v>276</v>
      </c>
      <c r="S159" s="2">
        <v>2000</v>
      </c>
      <c r="T159" s="2">
        <v>2000</v>
      </c>
      <c r="W159" s="2">
        <v>15</v>
      </c>
      <c r="X159" s="2">
        <v>2000</v>
      </c>
      <c r="Y159" s="2">
        <v>2000</v>
      </c>
      <c r="Z159" s="2">
        <v>1137</v>
      </c>
      <c r="AA159" s="2">
        <v>446</v>
      </c>
      <c r="AB159" s="2">
        <v>225</v>
      </c>
      <c r="AC159" s="2">
        <v>239</v>
      </c>
      <c r="AD159" s="2">
        <v>2000</v>
      </c>
      <c r="AE159" s="2">
        <v>2000</v>
      </c>
      <c r="AH159" s="2">
        <v>15</v>
      </c>
      <c r="AI159" s="2">
        <v>2000</v>
      </c>
      <c r="AJ159" s="2">
        <v>2000</v>
      </c>
      <c r="AK159" s="2">
        <v>1287</v>
      </c>
      <c r="AL159" s="2">
        <v>412</v>
      </c>
      <c r="AM159" s="2">
        <v>311</v>
      </c>
      <c r="AN159" s="2">
        <v>236</v>
      </c>
      <c r="AO159" s="2">
        <v>2000</v>
      </c>
      <c r="AP159" s="2">
        <v>2000</v>
      </c>
    </row>
    <row r="160" spans="1:42" x14ac:dyDescent="0.2">
      <c r="A160" s="2">
        <v>16</v>
      </c>
      <c r="B160" s="2">
        <v>2000</v>
      </c>
      <c r="C160" s="2">
        <v>2000</v>
      </c>
      <c r="D160" s="2">
        <v>956</v>
      </c>
      <c r="E160" s="2">
        <v>422</v>
      </c>
      <c r="F160" s="2">
        <v>383</v>
      </c>
      <c r="G160" s="2">
        <v>271</v>
      </c>
      <c r="H160" s="2">
        <v>2000</v>
      </c>
      <c r="I160" s="2">
        <v>2000</v>
      </c>
      <c r="L160" s="2">
        <v>16</v>
      </c>
      <c r="M160" s="2">
        <v>2000</v>
      </c>
      <c r="N160" s="2">
        <v>2000</v>
      </c>
      <c r="O160" s="2">
        <v>1217</v>
      </c>
      <c r="P160" s="2">
        <v>473</v>
      </c>
      <c r="Q160" s="2">
        <v>245</v>
      </c>
      <c r="R160" s="2">
        <v>269</v>
      </c>
      <c r="S160" s="2">
        <v>2000</v>
      </c>
      <c r="T160" s="2">
        <v>2000</v>
      </c>
      <c r="W160" s="2">
        <v>16</v>
      </c>
      <c r="X160" s="2">
        <v>2000</v>
      </c>
      <c r="Y160" s="2">
        <v>2000</v>
      </c>
      <c r="Z160" s="2">
        <v>1257</v>
      </c>
      <c r="AA160" s="2">
        <v>462</v>
      </c>
      <c r="AB160" s="2">
        <v>277</v>
      </c>
      <c r="AC160" s="2">
        <v>289</v>
      </c>
      <c r="AD160" s="2">
        <v>2000</v>
      </c>
      <c r="AE160" s="2">
        <v>2000</v>
      </c>
      <c r="AH160" s="2">
        <v>16</v>
      </c>
      <c r="AI160" s="2">
        <v>2000</v>
      </c>
      <c r="AJ160" s="2">
        <v>2000</v>
      </c>
      <c r="AK160" s="2">
        <v>1179</v>
      </c>
      <c r="AL160" s="2">
        <v>436</v>
      </c>
      <c r="AM160" s="2">
        <v>280</v>
      </c>
      <c r="AN160" s="2">
        <v>247</v>
      </c>
      <c r="AO160" s="2">
        <v>2000</v>
      </c>
      <c r="AP160" s="2">
        <v>2000</v>
      </c>
    </row>
    <row r="161" spans="1:42" x14ac:dyDescent="0.2">
      <c r="A161" s="2">
        <v>17</v>
      </c>
      <c r="B161" s="2">
        <v>2000</v>
      </c>
      <c r="C161" s="2">
        <v>2000</v>
      </c>
      <c r="D161" s="2">
        <v>1072</v>
      </c>
      <c r="E161" s="2">
        <v>462</v>
      </c>
      <c r="F161" s="2">
        <v>280</v>
      </c>
      <c r="G161" s="2">
        <v>279</v>
      </c>
      <c r="H161" s="2">
        <v>2000</v>
      </c>
      <c r="I161" s="2">
        <v>2000</v>
      </c>
      <c r="L161" s="2">
        <v>17</v>
      </c>
      <c r="M161" s="2">
        <v>2000</v>
      </c>
      <c r="N161" s="2">
        <v>2000</v>
      </c>
      <c r="O161" s="2">
        <v>1249</v>
      </c>
      <c r="P161" s="2">
        <v>456</v>
      </c>
      <c r="Q161" s="2">
        <v>250</v>
      </c>
      <c r="R161" s="2">
        <v>262</v>
      </c>
      <c r="S161" s="2">
        <v>2000</v>
      </c>
      <c r="T161" s="2">
        <v>2000</v>
      </c>
      <c r="W161" s="2">
        <v>17</v>
      </c>
      <c r="X161" s="2">
        <v>2000</v>
      </c>
      <c r="Y161" s="2">
        <v>2000</v>
      </c>
      <c r="Z161" s="2">
        <v>1174</v>
      </c>
      <c r="AA161" s="2">
        <v>418</v>
      </c>
      <c r="AB161" s="2">
        <v>314</v>
      </c>
      <c r="AC161" s="2">
        <v>267</v>
      </c>
      <c r="AD161" s="2">
        <v>2000</v>
      </c>
      <c r="AE161" s="2">
        <v>2000</v>
      </c>
      <c r="AH161" s="2">
        <v>17</v>
      </c>
      <c r="AI161" s="2">
        <v>2000</v>
      </c>
      <c r="AJ161" s="2">
        <v>2000</v>
      </c>
      <c r="AK161" s="2">
        <v>1212</v>
      </c>
      <c r="AL161" s="2">
        <v>428</v>
      </c>
      <c r="AM161" s="2">
        <v>230</v>
      </c>
      <c r="AN161" s="2">
        <v>239</v>
      </c>
      <c r="AO161" s="2">
        <v>2000</v>
      </c>
      <c r="AP161" s="2">
        <v>2000</v>
      </c>
    </row>
    <row r="162" spans="1:42" x14ac:dyDescent="0.2">
      <c r="A162" s="2">
        <v>18</v>
      </c>
      <c r="B162" s="2">
        <v>2000</v>
      </c>
      <c r="C162" s="2">
        <v>2000</v>
      </c>
      <c r="D162" s="2">
        <v>1033</v>
      </c>
      <c r="E162" s="2">
        <v>480</v>
      </c>
      <c r="F162" s="2">
        <v>286</v>
      </c>
      <c r="G162" s="2">
        <v>246</v>
      </c>
      <c r="H162" s="2">
        <v>2000</v>
      </c>
      <c r="I162" s="2">
        <v>2000</v>
      </c>
      <c r="L162" s="2">
        <v>18</v>
      </c>
      <c r="M162" s="2">
        <v>2000</v>
      </c>
      <c r="N162" s="2">
        <v>2000</v>
      </c>
      <c r="O162" s="2">
        <v>1105</v>
      </c>
      <c r="P162" s="2">
        <v>449</v>
      </c>
      <c r="Q162" s="2">
        <v>231</v>
      </c>
      <c r="R162" s="2">
        <v>247</v>
      </c>
      <c r="S162" s="2">
        <v>2000</v>
      </c>
      <c r="T162" s="2">
        <v>2000</v>
      </c>
      <c r="W162" s="2">
        <v>18</v>
      </c>
      <c r="X162" s="2">
        <v>2000</v>
      </c>
      <c r="Y162" s="2">
        <v>2000</v>
      </c>
      <c r="Z162" s="2">
        <v>1410</v>
      </c>
      <c r="AA162" s="2">
        <v>454</v>
      </c>
      <c r="AB162" s="2">
        <v>425</v>
      </c>
      <c r="AC162" s="2">
        <v>261</v>
      </c>
      <c r="AD162" s="2">
        <v>2000</v>
      </c>
      <c r="AE162" s="2">
        <v>2000</v>
      </c>
      <c r="AH162" s="2">
        <v>18</v>
      </c>
      <c r="AI162" s="2">
        <v>2000</v>
      </c>
      <c r="AJ162" s="2">
        <v>2000</v>
      </c>
      <c r="AK162" s="2">
        <v>1351</v>
      </c>
      <c r="AL162" s="2">
        <v>437</v>
      </c>
      <c r="AM162" s="2">
        <v>339</v>
      </c>
      <c r="AN162" s="2">
        <v>280</v>
      </c>
      <c r="AO162" s="2">
        <v>2000</v>
      </c>
      <c r="AP162" s="2">
        <v>2000</v>
      </c>
    </row>
    <row r="163" spans="1:42" x14ac:dyDescent="0.2">
      <c r="A163" s="2">
        <v>19</v>
      </c>
      <c r="B163" s="2">
        <v>2000</v>
      </c>
      <c r="C163" s="2">
        <v>2000</v>
      </c>
      <c r="D163" s="2">
        <v>961</v>
      </c>
      <c r="E163" s="2">
        <v>437</v>
      </c>
      <c r="F163" s="2">
        <v>364</v>
      </c>
      <c r="G163" s="2">
        <v>276</v>
      </c>
      <c r="H163" s="2">
        <v>2000</v>
      </c>
      <c r="I163" s="2">
        <v>2000</v>
      </c>
      <c r="L163" s="2">
        <v>19</v>
      </c>
      <c r="M163" s="2">
        <v>2000</v>
      </c>
      <c r="N163" s="2">
        <v>2000</v>
      </c>
      <c r="O163" s="2">
        <v>1213</v>
      </c>
      <c r="P163" s="2">
        <v>441</v>
      </c>
      <c r="Q163" s="2">
        <v>308</v>
      </c>
      <c r="R163" s="2">
        <v>266</v>
      </c>
      <c r="S163" s="2">
        <v>2000</v>
      </c>
      <c r="T163" s="2">
        <v>2000</v>
      </c>
      <c r="W163" s="2">
        <v>19</v>
      </c>
      <c r="X163" s="2">
        <v>2000</v>
      </c>
      <c r="Y163" s="2">
        <v>2000</v>
      </c>
      <c r="Z163" s="2">
        <v>1360</v>
      </c>
      <c r="AA163" s="2">
        <v>436</v>
      </c>
      <c r="AB163" s="2">
        <v>147</v>
      </c>
      <c r="AC163" s="2">
        <v>257</v>
      </c>
      <c r="AD163" s="2">
        <v>2000</v>
      </c>
      <c r="AE163" s="2">
        <v>2000</v>
      </c>
      <c r="AH163" s="2">
        <v>19</v>
      </c>
      <c r="AI163" s="2">
        <v>2000</v>
      </c>
      <c r="AJ163" s="2">
        <v>2000</v>
      </c>
      <c r="AK163" s="2">
        <v>1166</v>
      </c>
      <c r="AL163" s="2">
        <v>437</v>
      </c>
      <c r="AM163" s="2">
        <v>298</v>
      </c>
      <c r="AN163" s="2">
        <v>263</v>
      </c>
      <c r="AO163" s="2">
        <v>2000</v>
      </c>
      <c r="AP163" s="2">
        <v>2000</v>
      </c>
    </row>
    <row r="164" spans="1:42" x14ac:dyDescent="0.2">
      <c r="A164" s="2">
        <v>20</v>
      </c>
      <c r="B164" s="2">
        <v>2000</v>
      </c>
      <c r="C164" s="2">
        <v>2000</v>
      </c>
      <c r="D164" s="2">
        <v>840</v>
      </c>
      <c r="E164" s="2">
        <v>477</v>
      </c>
      <c r="F164" s="2">
        <v>284</v>
      </c>
      <c r="G164" s="2">
        <v>272</v>
      </c>
      <c r="H164" s="2">
        <v>2000</v>
      </c>
      <c r="I164" s="2">
        <v>2000</v>
      </c>
      <c r="L164" s="2">
        <v>20</v>
      </c>
      <c r="M164" s="2">
        <v>2000</v>
      </c>
      <c r="N164" s="2">
        <v>2000</v>
      </c>
      <c r="O164" s="2">
        <v>1193</v>
      </c>
      <c r="P164" s="2">
        <v>439</v>
      </c>
      <c r="Q164" s="2">
        <v>283</v>
      </c>
      <c r="R164" s="2">
        <v>269</v>
      </c>
      <c r="S164" s="2">
        <v>2000</v>
      </c>
      <c r="T164" s="2">
        <v>2000</v>
      </c>
      <c r="W164" s="2">
        <v>20</v>
      </c>
      <c r="X164" s="2">
        <v>2000</v>
      </c>
      <c r="Y164" s="2">
        <v>2000</v>
      </c>
      <c r="Z164" s="2">
        <v>1088</v>
      </c>
      <c r="AA164" s="2">
        <v>463</v>
      </c>
      <c r="AB164" s="2">
        <v>323</v>
      </c>
      <c r="AC164" s="2">
        <v>238</v>
      </c>
      <c r="AD164" s="2">
        <v>2000</v>
      </c>
      <c r="AE164" s="2">
        <v>2000</v>
      </c>
      <c r="AH164" s="2">
        <v>20</v>
      </c>
      <c r="AI164" s="2">
        <v>2000</v>
      </c>
      <c r="AJ164" s="2">
        <v>2000</v>
      </c>
      <c r="AK164" s="2">
        <v>1349</v>
      </c>
      <c r="AL164" s="2">
        <v>431</v>
      </c>
      <c r="AM164" s="2">
        <v>252</v>
      </c>
      <c r="AN164" s="2">
        <v>271</v>
      </c>
      <c r="AO164" s="2">
        <v>2000</v>
      </c>
      <c r="AP164" s="2">
        <v>2000</v>
      </c>
    </row>
    <row r="165" spans="1:42" x14ac:dyDescent="0.2">
      <c r="A165" s="2">
        <v>21</v>
      </c>
      <c r="B165" s="2">
        <v>2000</v>
      </c>
      <c r="C165" s="2">
        <v>2000</v>
      </c>
      <c r="D165" s="2">
        <v>994</v>
      </c>
      <c r="E165" s="2">
        <v>440</v>
      </c>
      <c r="F165" s="2">
        <v>399</v>
      </c>
      <c r="G165" s="2">
        <v>257</v>
      </c>
      <c r="H165" s="2">
        <v>2000</v>
      </c>
      <c r="I165" s="2">
        <v>2000</v>
      </c>
      <c r="L165" s="2">
        <v>21</v>
      </c>
      <c r="M165" s="2">
        <v>2000</v>
      </c>
      <c r="N165" s="2">
        <v>2000</v>
      </c>
      <c r="O165" s="2">
        <v>1239</v>
      </c>
      <c r="P165" s="2">
        <v>471</v>
      </c>
      <c r="Q165" s="2">
        <v>353</v>
      </c>
      <c r="R165" s="2">
        <v>243</v>
      </c>
      <c r="S165" s="2">
        <v>2000</v>
      </c>
      <c r="T165" s="2">
        <v>2000</v>
      </c>
      <c r="W165" s="2">
        <v>21</v>
      </c>
      <c r="X165" s="2">
        <v>2000</v>
      </c>
      <c r="Y165" s="2">
        <v>2000</v>
      </c>
      <c r="Z165" s="2">
        <v>1191</v>
      </c>
      <c r="AA165" s="2">
        <v>474</v>
      </c>
      <c r="AB165" s="2">
        <v>174</v>
      </c>
      <c r="AC165" s="2">
        <v>254</v>
      </c>
      <c r="AD165" s="2">
        <v>2000</v>
      </c>
      <c r="AE165" s="2">
        <v>2000</v>
      </c>
      <c r="AH165" s="2">
        <v>21</v>
      </c>
      <c r="AI165" s="2">
        <v>2000</v>
      </c>
      <c r="AJ165" s="2">
        <v>2000</v>
      </c>
      <c r="AK165" s="2">
        <v>1226</v>
      </c>
      <c r="AL165" s="2">
        <v>420</v>
      </c>
      <c r="AM165" s="2">
        <v>211</v>
      </c>
      <c r="AN165" s="2">
        <v>258</v>
      </c>
      <c r="AO165" s="2">
        <v>2000</v>
      </c>
      <c r="AP165" s="2">
        <v>2000</v>
      </c>
    </row>
    <row r="166" spans="1:42" x14ac:dyDescent="0.2">
      <c r="A166" s="2">
        <v>22</v>
      </c>
      <c r="B166" s="2">
        <v>2000</v>
      </c>
      <c r="C166" s="2">
        <v>2000</v>
      </c>
      <c r="D166" s="2">
        <v>961</v>
      </c>
      <c r="E166" s="2">
        <v>456</v>
      </c>
      <c r="F166" s="2">
        <v>445</v>
      </c>
      <c r="G166" s="2">
        <v>252</v>
      </c>
      <c r="H166" s="2">
        <v>2000</v>
      </c>
      <c r="I166" s="2">
        <v>2000</v>
      </c>
      <c r="L166" s="2">
        <v>22</v>
      </c>
      <c r="M166" s="2">
        <v>2000</v>
      </c>
      <c r="N166" s="2">
        <v>2000</v>
      </c>
      <c r="O166" s="2">
        <v>1289</v>
      </c>
      <c r="P166" s="2">
        <v>446</v>
      </c>
      <c r="Q166" s="2">
        <v>331</v>
      </c>
      <c r="R166" s="2">
        <v>246</v>
      </c>
      <c r="S166" s="2">
        <v>2000</v>
      </c>
      <c r="T166" s="2">
        <v>2000</v>
      </c>
      <c r="W166" s="2">
        <v>22</v>
      </c>
      <c r="X166" s="2">
        <v>2000</v>
      </c>
      <c r="Y166" s="2">
        <v>2000</v>
      </c>
      <c r="Z166" s="2">
        <v>1280</v>
      </c>
      <c r="AA166" s="2">
        <v>456</v>
      </c>
      <c r="AB166" s="2">
        <v>162</v>
      </c>
      <c r="AC166" s="2">
        <v>298</v>
      </c>
      <c r="AD166" s="2">
        <v>2000</v>
      </c>
      <c r="AE166" s="2">
        <v>2000</v>
      </c>
      <c r="AH166" s="2">
        <v>22</v>
      </c>
      <c r="AI166" s="2">
        <v>2000</v>
      </c>
      <c r="AJ166" s="2">
        <v>2000</v>
      </c>
      <c r="AK166" s="2">
        <v>1107</v>
      </c>
      <c r="AL166" s="2">
        <v>436</v>
      </c>
      <c r="AM166" s="2">
        <v>161</v>
      </c>
      <c r="AN166" s="2">
        <v>273</v>
      </c>
      <c r="AO166" s="2">
        <v>2000</v>
      </c>
      <c r="AP166" s="2">
        <v>2000</v>
      </c>
    </row>
    <row r="167" spans="1:42" x14ac:dyDescent="0.2">
      <c r="A167" s="2">
        <v>23</v>
      </c>
      <c r="B167" s="2">
        <v>2000</v>
      </c>
      <c r="C167" s="2">
        <v>2000</v>
      </c>
      <c r="D167" s="2">
        <v>998</v>
      </c>
      <c r="E167" s="2">
        <v>467</v>
      </c>
      <c r="F167" s="2">
        <v>351</v>
      </c>
      <c r="G167" s="2">
        <v>279</v>
      </c>
      <c r="H167" s="2">
        <v>2000</v>
      </c>
      <c r="I167" s="2">
        <v>2000</v>
      </c>
      <c r="L167" s="2">
        <v>23</v>
      </c>
      <c r="M167" s="2">
        <v>2000</v>
      </c>
      <c r="N167" s="2">
        <v>2000</v>
      </c>
      <c r="O167" s="2">
        <v>1149</v>
      </c>
      <c r="P167" s="2">
        <v>464</v>
      </c>
      <c r="Q167" s="2">
        <v>262</v>
      </c>
      <c r="R167" s="2">
        <v>256</v>
      </c>
      <c r="S167" s="2">
        <v>2000</v>
      </c>
      <c r="T167" s="2">
        <v>2000</v>
      </c>
      <c r="W167" s="2">
        <v>23</v>
      </c>
      <c r="X167" s="2">
        <v>2000</v>
      </c>
      <c r="Y167" s="2">
        <v>2000</v>
      </c>
      <c r="Z167" s="2">
        <v>1342</v>
      </c>
      <c r="AA167" s="2">
        <v>433</v>
      </c>
      <c r="AB167" s="2">
        <v>100</v>
      </c>
      <c r="AC167" s="2">
        <v>247</v>
      </c>
      <c r="AD167" s="2">
        <v>2000</v>
      </c>
      <c r="AE167" s="2">
        <v>2000</v>
      </c>
      <c r="AH167" s="2">
        <v>23</v>
      </c>
      <c r="AI167" s="2">
        <v>2000</v>
      </c>
      <c r="AJ167" s="2">
        <v>2000</v>
      </c>
      <c r="AK167" s="2">
        <v>1238</v>
      </c>
      <c r="AL167" s="2">
        <v>440</v>
      </c>
      <c r="AM167" s="2">
        <v>207</v>
      </c>
      <c r="AN167" s="2">
        <v>259</v>
      </c>
      <c r="AO167" s="2">
        <v>2000</v>
      </c>
      <c r="AP167" s="2">
        <v>2000</v>
      </c>
    </row>
    <row r="168" spans="1:42" x14ac:dyDescent="0.2">
      <c r="A168" s="2">
        <v>24</v>
      </c>
      <c r="B168" s="2">
        <v>2000</v>
      </c>
      <c r="C168" s="2">
        <v>2000</v>
      </c>
      <c r="D168" s="2">
        <v>858</v>
      </c>
      <c r="E168" s="2">
        <v>445</v>
      </c>
      <c r="F168" s="2">
        <v>444</v>
      </c>
      <c r="G168" s="2">
        <v>259</v>
      </c>
      <c r="H168" s="2">
        <v>2000</v>
      </c>
      <c r="I168" s="2">
        <v>2000</v>
      </c>
      <c r="L168" s="2">
        <v>24</v>
      </c>
      <c r="M168" s="2">
        <v>2000</v>
      </c>
      <c r="N168" s="2">
        <v>2000</v>
      </c>
      <c r="O168" s="2">
        <v>1167</v>
      </c>
      <c r="P168" s="2">
        <v>430</v>
      </c>
      <c r="Q168" s="2">
        <v>331</v>
      </c>
      <c r="R168" s="2">
        <v>251</v>
      </c>
      <c r="S168" s="2">
        <v>2000</v>
      </c>
      <c r="T168" s="2">
        <v>2000</v>
      </c>
      <c r="W168" s="2">
        <v>24</v>
      </c>
      <c r="X168" s="2">
        <v>2000</v>
      </c>
      <c r="Y168" s="2">
        <v>2000</v>
      </c>
      <c r="Z168" s="2">
        <v>1291</v>
      </c>
      <c r="AA168" s="2">
        <v>424</v>
      </c>
      <c r="AB168" s="2">
        <v>347</v>
      </c>
      <c r="AC168" s="2">
        <v>253</v>
      </c>
      <c r="AD168" s="2">
        <v>2000</v>
      </c>
      <c r="AE168" s="2">
        <v>2000</v>
      </c>
      <c r="AH168" s="2">
        <v>24</v>
      </c>
      <c r="AI168" s="2">
        <v>2000</v>
      </c>
      <c r="AJ168" s="2">
        <v>2000</v>
      </c>
      <c r="AK168" s="2">
        <v>1120</v>
      </c>
      <c r="AL168" s="2">
        <v>443</v>
      </c>
      <c r="AM168" s="2">
        <v>265</v>
      </c>
      <c r="AN168" s="2">
        <v>232</v>
      </c>
      <c r="AO168" s="2">
        <v>2000</v>
      </c>
      <c r="AP168" s="2">
        <v>2000</v>
      </c>
    </row>
    <row r="169" spans="1:42" x14ac:dyDescent="0.2">
      <c r="A169" s="2">
        <v>25</v>
      </c>
      <c r="B169" s="2">
        <v>2000</v>
      </c>
      <c r="C169" s="2">
        <v>2000</v>
      </c>
      <c r="D169" s="2">
        <v>1136</v>
      </c>
      <c r="E169" s="2">
        <v>441</v>
      </c>
      <c r="F169" s="2">
        <v>347</v>
      </c>
      <c r="G169" s="2">
        <v>267</v>
      </c>
      <c r="H169" s="2">
        <v>2000</v>
      </c>
      <c r="I169" s="2">
        <v>2000</v>
      </c>
      <c r="L169" s="2">
        <v>25</v>
      </c>
      <c r="M169" s="2">
        <v>2000</v>
      </c>
      <c r="N169" s="2">
        <v>2000</v>
      </c>
      <c r="O169" s="2">
        <v>1183</v>
      </c>
      <c r="P169" s="2">
        <v>435</v>
      </c>
      <c r="Q169" s="2">
        <v>300</v>
      </c>
      <c r="R169" s="2">
        <v>232</v>
      </c>
      <c r="S169" s="2">
        <v>2000</v>
      </c>
      <c r="T169" s="2">
        <v>2000</v>
      </c>
      <c r="W169" s="2">
        <v>25</v>
      </c>
      <c r="X169" s="2">
        <v>2000</v>
      </c>
      <c r="Y169" s="2">
        <v>2000</v>
      </c>
      <c r="Z169" s="2">
        <v>1371</v>
      </c>
      <c r="AA169" s="2">
        <v>486</v>
      </c>
      <c r="AB169" s="2">
        <v>278</v>
      </c>
      <c r="AC169" s="2">
        <v>278</v>
      </c>
      <c r="AD169" s="2">
        <v>2000</v>
      </c>
      <c r="AE169" s="2">
        <v>2000</v>
      </c>
      <c r="AH169" s="2">
        <v>25</v>
      </c>
      <c r="AI169" s="2">
        <v>2000</v>
      </c>
      <c r="AJ169" s="2">
        <v>2000</v>
      </c>
      <c r="AK169" s="2">
        <v>1218</v>
      </c>
      <c r="AL169" s="2">
        <v>453</v>
      </c>
      <c r="AM169" s="2">
        <v>340</v>
      </c>
      <c r="AN169" s="2">
        <v>243</v>
      </c>
      <c r="AO169" s="2">
        <v>2000</v>
      </c>
      <c r="AP169" s="2">
        <v>2000</v>
      </c>
    </row>
    <row r="170" spans="1:42" x14ac:dyDescent="0.2">
      <c r="A170" s="2">
        <v>26</v>
      </c>
      <c r="B170" s="2">
        <v>2000</v>
      </c>
      <c r="C170" s="2">
        <v>2000</v>
      </c>
      <c r="D170" s="2">
        <v>1180</v>
      </c>
      <c r="E170" s="2">
        <v>425</v>
      </c>
      <c r="F170" s="2">
        <v>279</v>
      </c>
      <c r="G170" s="2">
        <v>268</v>
      </c>
      <c r="H170" s="2">
        <v>2000</v>
      </c>
      <c r="I170" s="2">
        <v>2000</v>
      </c>
      <c r="L170" s="2">
        <v>26</v>
      </c>
      <c r="M170" s="2">
        <v>2000</v>
      </c>
      <c r="N170" s="2">
        <v>2000</v>
      </c>
      <c r="O170" s="2">
        <v>1171</v>
      </c>
      <c r="P170" s="2">
        <v>470</v>
      </c>
      <c r="Q170" s="2">
        <v>141</v>
      </c>
      <c r="R170" s="2">
        <v>245</v>
      </c>
      <c r="S170" s="2">
        <v>2000</v>
      </c>
      <c r="T170" s="2">
        <v>2000</v>
      </c>
      <c r="W170" s="2">
        <v>26</v>
      </c>
      <c r="X170" s="2">
        <v>2000</v>
      </c>
      <c r="Y170" s="2">
        <v>2000</v>
      </c>
      <c r="Z170" s="2">
        <v>1240</v>
      </c>
      <c r="AA170" s="2">
        <v>474</v>
      </c>
      <c r="AB170" s="2">
        <v>384</v>
      </c>
      <c r="AC170" s="2">
        <v>246</v>
      </c>
      <c r="AD170" s="2">
        <v>2000</v>
      </c>
      <c r="AE170" s="2">
        <v>2000</v>
      </c>
      <c r="AH170" s="2">
        <v>26</v>
      </c>
      <c r="AI170" s="2">
        <v>2000</v>
      </c>
      <c r="AJ170" s="2">
        <v>2000</v>
      </c>
      <c r="AK170" s="2">
        <v>1233</v>
      </c>
      <c r="AL170" s="2">
        <v>443</v>
      </c>
      <c r="AM170" s="2">
        <v>235</v>
      </c>
      <c r="AN170" s="2">
        <v>243</v>
      </c>
      <c r="AO170" s="2">
        <v>2000</v>
      </c>
      <c r="AP170" s="2">
        <v>2000</v>
      </c>
    </row>
    <row r="171" spans="1:42" x14ac:dyDescent="0.2">
      <c r="A171" s="2">
        <v>27</v>
      </c>
      <c r="B171" s="2">
        <v>2000</v>
      </c>
      <c r="C171" s="2">
        <v>2000</v>
      </c>
      <c r="D171" s="2">
        <v>1108</v>
      </c>
      <c r="E171" s="2">
        <v>451</v>
      </c>
      <c r="F171" s="2">
        <v>345</v>
      </c>
      <c r="G171" s="2">
        <v>263</v>
      </c>
      <c r="H171" s="2">
        <v>2000</v>
      </c>
      <c r="I171" s="2">
        <v>2000</v>
      </c>
      <c r="L171" s="2">
        <v>27</v>
      </c>
      <c r="M171" s="2">
        <v>2000</v>
      </c>
      <c r="N171" s="2">
        <v>2000</v>
      </c>
      <c r="O171" s="2">
        <v>1211</v>
      </c>
      <c r="P171" s="2">
        <v>451</v>
      </c>
      <c r="Q171" s="2">
        <v>293</v>
      </c>
      <c r="R171" s="2">
        <v>248</v>
      </c>
      <c r="S171" s="2">
        <v>2000</v>
      </c>
      <c r="T171" s="2">
        <v>2000</v>
      </c>
      <c r="W171" s="2">
        <v>27</v>
      </c>
      <c r="X171" s="2">
        <v>2000</v>
      </c>
      <c r="Y171" s="2">
        <v>2000</v>
      </c>
      <c r="Z171" s="2">
        <v>1300</v>
      </c>
      <c r="AA171" s="2">
        <v>467</v>
      </c>
      <c r="AB171" s="2">
        <v>195</v>
      </c>
      <c r="AC171" s="2">
        <v>260</v>
      </c>
      <c r="AD171" s="2">
        <v>2000</v>
      </c>
      <c r="AE171" s="2">
        <v>2000</v>
      </c>
      <c r="AH171" s="2">
        <v>27</v>
      </c>
      <c r="AI171" s="2">
        <v>2000</v>
      </c>
      <c r="AJ171" s="2">
        <v>2000</v>
      </c>
      <c r="AK171" s="2">
        <v>1265</v>
      </c>
      <c r="AL171" s="2">
        <v>480</v>
      </c>
      <c r="AM171" s="2">
        <v>158</v>
      </c>
      <c r="AN171" s="2">
        <v>239</v>
      </c>
      <c r="AO171" s="2">
        <v>2000</v>
      </c>
      <c r="AP171" s="2">
        <v>2000</v>
      </c>
    </row>
    <row r="172" spans="1:42" x14ac:dyDescent="0.2">
      <c r="A172" s="2">
        <v>28</v>
      </c>
      <c r="B172" s="2">
        <v>2000</v>
      </c>
      <c r="C172" s="2">
        <v>2000</v>
      </c>
      <c r="D172" s="2">
        <v>914</v>
      </c>
      <c r="E172" s="2">
        <v>461</v>
      </c>
      <c r="F172" s="2">
        <v>336</v>
      </c>
      <c r="G172" s="2">
        <v>261</v>
      </c>
      <c r="H172" s="2">
        <v>2000</v>
      </c>
      <c r="I172" s="2">
        <v>2000</v>
      </c>
      <c r="L172" s="2">
        <v>28</v>
      </c>
      <c r="M172" s="2">
        <v>2000</v>
      </c>
      <c r="N172" s="2">
        <v>2000</v>
      </c>
      <c r="O172" s="2">
        <v>1145</v>
      </c>
      <c r="P172" s="2">
        <v>437</v>
      </c>
      <c r="Q172" s="2">
        <v>223</v>
      </c>
      <c r="R172" s="2">
        <v>266</v>
      </c>
      <c r="S172" s="2">
        <v>2000</v>
      </c>
      <c r="T172" s="2">
        <v>2000</v>
      </c>
      <c r="W172" s="2">
        <v>28</v>
      </c>
      <c r="X172" s="2">
        <v>2000</v>
      </c>
      <c r="Y172" s="2">
        <v>2000</v>
      </c>
      <c r="Z172" s="2">
        <v>1300</v>
      </c>
      <c r="AA172" s="2">
        <v>454</v>
      </c>
      <c r="AB172" s="2">
        <v>219</v>
      </c>
      <c r="AC172" s="2">
        <v>253</v>
      </c>
      <c r="AD172" s="2">
        <v>2000</v>
      </c>
      <c r="AE172" s="2">
        <v>2000</v>
      </c>
      <c r="AH172" s="2">
        <v>28</v>
      </c>
      <c r="AI172" s="2">
        <v>2000</v>
      </c>
      <c r="AJ172" s="2">
        <v>2000</v>
      </c>
      <c r="AK172" s="2">
        <v>1151</v>
      </c>
      <c r="AL172" s="2">
        <v>460</v>
      </c>
      <c r="AM172" s="2">
        <v>62</v>
      </c>
      <c r="AN172" s="2">
        <v>269</v>
      </c>
      <c r="AO172" s="2">
        <v>2000</v>
      </c>
      <c r="AP172" s="2">
        <v>2000</v>
      </c>
    </row>
    <row r="173" spans="1:42" x14ac:dyDescent="0.2">
      <c r="A173" s="2">
        <v>29</v>
      </c>
      <c r="B173" s="2">
        <v>2000</v>
      </c>
      <c r="C173" s="2">
        <v>2000</v>
      </c>
      <c r="D173" s="2">
        <v>967</v>
      </c>
      <c r="E173" s="2">
        <v>454</v>
      </c>
      <c r="F173" s="2">
        <v>299</v>
      </c>
      <c r="G173" s="2">
        <v>233</v>
      </c>
      <c r="H173" s="2">
        <v>2000</v>
      </c>
      <c r="I173" s="2">
        <v>2000</v>
      </c>
      <c r="L173" s="2">
        <v>29</v>
      </c>
      <c r="M173" s="2">
        <v>2000</v>
      </c>
      <c r="N173" s="2">
        <v>2000</v>
      </c>
      <c r="O173" s="2">
        <v>1323</v>
      </c>
      <c r="P173" s="2">
        <v>437</v>
      </c>
      <c r="Q173" s="2">
        <v>102</v>
      </c>
      <c r="R173" s="2">
        <v>249</v>
      </c>
      <c r="S173" s="2">
        <v>2000</v>
      </c>
      <c r="T173" s="2">
        <v>2000</v>
      </c>
      <c r="W173" s="2">
        <v>29</v>
      </c>
      <c r="X173" s="2">
        <v>2000</v>
      </c>
      <c r="Y173" s="2">
        <v>2000</v>
      </c>
      <c r="Z173" s="2">
        <v>1235</v>
      </c>
      <c r="AA173" s="2">
        <v>463</v>
      </c>
      <c r="AB173" s="2">
        <v>200</v>
      </c>
      <c r="AC173" s="2">
        <v>255</v>
      </c>
      <c r="AD173" s="2">
        <v>2000</v>
      </c>
      <c r="AE173" s="2">
        <v>2000</v>
      </c>
      <c r="AH173" s="2">
        <v>29</v>
      </c>
      <c r="AI173" s="2">
        <v>2000</v>
      </c>
      <c r="AJ173" s="2">
        <v>2000</v>
      </c>
      <c r="AK173" s="2">
        <v>1175</v>
      </c>
      <c r="AL173" s="2">
        <v>443</v>
      </c>
      <c r="AM173" s="2">
        <v>273</v>
      </c>
      <c r="AN173" s="2">
        <v>247</v>
      </c>
      <c r="AO173" s="2">
        <v>2000</v>
      </c>
      <c r="AP173" s="2">
        <v>2000</v>
      </c>
    </row>
    <row r="174" spans="1:42" x14ac:dyDescent="0.2">
      <c r="A174" s="2">
        <v>30</v>
      </c>
      <c r="B174" s="2">
        <v>2000</v>
      </c>
      <c r="C174" s="2">
        <v>2000</v>
      </c>
      <c r="D174" s="2">
        <v>966</v>
      </c>
      <c r="E174" s="2">
        <v>452</v>
      </c>
      <c r="F174" s="2">
        <v>326</v>
      </c>
      <c r="G174" s="2">
        <v>280</v>
      </c>
      <c r="H174" s="2">
        <v>2000</v>
      </c>
      <c r="I174" s="2">
        <v>2000</v>
      </c>
      <c r="L174" s="2">
        <v>30</v>
      </c>
      <c r="M174" s="2">
        <v>2000</v>
      </c>
      <c r="N174" s="2">
        <v>2000</v>
      </c>
      <c r="O174" s="2">
        <v>1173</v>
      </c>
      <c r="P174" s="2">
        <v>468</v>
      </c>
      <c r="Q174" s="2">
        <v>300</v>
      </c>
      <c r="R174" s="2">
        <v>238</v>
      </c>
      <c r="S174" s="2">
        <v>2000</v>
      </c>
      <c r="T174" s="2">
        <v>2000</v>
      </c>
      <c r="W174" s="2">
        <v>30</v>
      </c>
      <c r="X174" s="2">
        <v>2000</v>
      </c>
      <c r="Y174" s="2">
        <v>2000</v>
      </c>
      <c r="Z174" s="2">
        <v>1421</v>
      </c>
      <c r="AA174" s="2">
        <v>452</v>
      </c>
      <c r="AB174" s="2">
        <v>279</v>
      </c>
      <c r="AC174" s="2">
        <v>257</v>
      </c>
      <c r="AD174" s="2">
        <v>2000</v>
      </c>
      <c r="AE174" s="2">
        <v>2000</v>
      </c>
      <c r="AH174" s="2">
        <v>30</v>
      </c>
      <c r="AI174" s="2">
        <v>2000</v>
      </c>
      <c r="AJ174" s="2">
        <v>2000</v>
      </c>
      <c r="AK174" s="2">
        <v>1271</v>
      </c>
      <c r="AL174" s="2">
        <v>471</v>
      </c>
      <c r="AM174" s="2">
        <v>192</v>
      </c>
      <c r="AN174" s="2">
        <v>276</v>
      </c>
      <c r="AO174" s="2">
        <v>2000</v>
      </c>
      <c r="AP174" s="2">
        <v>2000</v>
      </c>
    </row>
    <row r="175" spans="1:42" x14ac:dyDescent="0.2">
      <c r="A175" s="2" t="s">
        <v>17</v>
      </c>
      <c r="B175" s="2">
        <f>SUM(B145:B174)</f>
        <v>60000</v>
      </c>
      <c r="C175" s="2">
        <f t="shared" ref="C175" si="95">SUM(C145:C174)</f>
        <v>60000</v>
      </c>
      <c r="D175" s="3">
        <f t="shared" ref="D175" si="96">SUM(D145:D174)</f>
        <v>29977</v>
      </c>
      <c r="E175" s="2">
        <f t="shared" ref="E175" si="97">SUM(E145:E174)</f>
        <v>13641</v>
      </c>
      <c r="F175" s="3">
        <f t="shared" ref="F175" si="98">SUM(F145:F174)</f>
        <v>10527</v>
      </c>
      <c r="G175" s="2">
        <f t="shared" ref="G175" si="99">SUM(G145:G174)</f>
        <v>7836</v>
      </c>
      <c r="H175" s="2">
        <f t="shared" ref="H175" si="100">SUM(H145:H174)</f>
        <v>60000</v>
      </c>
      <c r="I175" s="2">
        <f t="shared" ref="I175" si="101">SUM(I145:I174)</f>
        <v>60000</v>
      </c>
      <c r="L175" s="2" t="s">
        <v>17</v>
      </c>
      <c r="M175" s="2">
        <f>SUM(M145:M174)</f>
        <v>60000</v>
      </c>
      <c r="N175" s="2">
        <f t="shared" ref="N175" si="102">SUM(N145:N174)</f>
        <v>60000</v>
      </c>
      <c r="O175" s="3">
        <f t="shared" ref="O175" si="103">SUM(O145:O174)</f>
        <v>36672</v>
      </c>
      <c r="P175" s="2">
        <f t="shared" ref="P175" si="104">SUM(P145:P174)</f>
        <v>13437</v>
      </c>
      <c r="Q175" s="3">
        <f t="shared" ref="Q175" si="105">SUM(Q145:Q174)</f>
        <v>8034</v>
      </c>
      <c r="R175" s="2">
        <f t="shared" ref="R175" si="106">SUM(R145:R174)</f>
        <v>7603</v>
      </c>
      <c r="S175" s="2">
        <f t="shared" ref="S175" si="107">SUM(S145:S174)</f>
        <v>60000</v>
      </c>
      <c r="T175" s="2">
        <f t="shared" ref="T175" si="108">SUM(T145:T174)</f>
        <v>60000</v>
      </c>
      <c r="W175" s="2" t="s">
        <v>17</v>
      </c>
      <c r="X175" s="2">
        <f>SUM(X145:X174)</f>
        <v>60000</v>
      </c>
      <c r="Y175" s="2">
        <f t="shared" ref="Y175" si="109">SUM(Y145:Y174)</f>
        <v>60000</v>
      </c>
      <c r="Z175" s="3">
        <f t="shared" ref="Z175" si="110">SUM(Z145:Z174)</f>
        <v>37518</v>
      </c>
      <c r="AA175" s="2">
        <f t="shared" ref="AA175" si="111">SUM(AA145:AA174)</f>
        <v>13622</v>
      </c>
      <c r="AB175" s="3">
        <f t="shared" ref="AB175" si="112">SUM(AB145:AB174)</f>
        <v>7773</v>
      </c>
      <c r="AC175" s="2">
        <f t="shared" ref="AC175" si="113">SUM(AC145:AC174)</f>
        <v>7644</v>
      </c>
      <c r="AD175" s="2">
        <f t="shared" ref="AD175" si="114">SUM(AD145:AD174)</f>
        <v>60000</v>
      </c>
      <c r="AE175" s="2">
        <f t="shared" ref="AE175" si="115">SUM(AE145:AE174)</f>
        <v>60000</v>
      </c>
      <c r="AH175" s="2" t="s">
        <v>17</v>
      </c>
      <c r="AI175" s="2">
        <f>SUM(AI145:AI174)</f>
        <v>60000</v>
      </c>
      <c r="AJ175" s="2">
        <f t="shared" ref="AJ175" si="116">SUM(AJ145:AJ174)</f>
        <v>60000</v>
      </c>
      <c r="AK175" s="3">
        <f t="shared" ref="AK175" si="117">SUM(AK145:AK174)</f>
        <v>37026</v>
      </c>
      <c r="AL175" s="2">
        <f t="shared" ref="AL175" si="118">SUM(AL145:AL174)</f>
        <v>13337</v>
      </c>
      <c r="AM175" s="19">
        <f t="shared" ref="AM175" si="119">SUM(AM145:AM174)</f>
        <v>6694</v>
      </c>
      <c r="AN175" s="2">
        <f t="shared" ref="AN175" si="120">SUM(AN145:AN174)</f>
        <v>7691</v>
      </c>
      <c r="AO175" s="2">
        <f t="shared" ref="AO175" si="121">SUM(AO145:AO174)</f>
        <v>60000</v>
      </c>
      <c r="AP175" s="2">
        <f t="shared" ref="AP175" si="122">SUM(AP145:AP174)</f>
        <v>60000</v>
      </c>
    </row>
    <row r="176" spans="1:42" x14ac:dyDescent="0.2">
      <c r="A176" s="2" t="s">
        <v>15</v>
      </c>
      <c r="B176" s="9">
        <f>ROUND(B175/$U$21,3)</f>
        <v>1</v>
      </c>
      <c r="C176" s="9">
        <f t="shared" ref="C176" si="123">ROUND(C175/$U$21,3)</f>
        <v>1</v>
      </c>
      <c r="D176" s="9">
        <f t="shared" ref="D176" si="124">ROUND(D175/$U$21,3)</f>
        <v>0.5</v>
      </c>
      <c r="E176" s="9">
        <f t="shared" ref="E176" si="125">ROUND(E175/$U$21,3)</f>
        <v>0.22700000000000001</v>
      </c>
      <c r="F176" s="9">
        <f t="shared" ref="F176" si="126">ROUND(F175/$U$21,3)</f>
        <v>0.17499999999999999</v>
      </c>
      <c r="G176" s="9">
        <f t="shared" ref="G176" si="127">ROUND(G175/$U$21,3)</f>
        <v>0.13100000000000001</v>
      </c>
      <c r="H176" s="9">
        <f t="shared" ref="H176" si="128">ROUND(H175/$U$21,3)</f>
        <v>1</v>
      </c>
      <c r="I176" s="9">
        <f t="shared" ref="I176" si="129">ROUND(I175/$U$21,3)</f>
        <v>1</v>
      </c>
      <c r="L176" s="2" t="s">
        <v>15</v>
      </c>
      <c r="M176" s="9">
        <f>ROUND(M175/$U$21,3)</f>
        <v>1</v>
      </c>
      <c r="N176" s="9">
        <f t="shared" ref="N176" si="130">ROUND(N175/$U$21,3)</f>
        <v>1</v>
      </c>
      <c r="O176" s="9">
        <f t="shared" ref="O176" si="131">ROUND(O175/$U$21,3)</f>
        <v>0.61099999999999999</v>
      </c>
      <c r="P176" s="9">
        <f t="shared" ref="P176" si="132">ROUND(P175/$U$21,3)</f>
        <v>0.224</v>
      </c>
      <c r="Q176" s="9">
        <f t="shared" ref="Q176" si="133">ROUND(Q175/$U$21,3)</f>
        <v>0.13400000000000001</v>
      </c>
      <c r="R176" s="9">
        <f t="shared" ref="R176" si="134">ROUND(R175/$U$21,3)</f>
        <v>0.127</v>
      </c>
      <c r="S176" s="9">
        <f t="shared" ref="S176" si="135">ROUND(S175/$U$21,3)</f>
        <v>1</v>
      </c>
      <c r="T176" s="9">
        <f t="shared" ref="T176" si="136">ROUND(T175/$U$21,3)</f>
        <v>1</v>
      </c>
      <c r="W176" s="2" t="s">
        <v>15</v>
      </c>
      <c r="X176" s="9">
        <f>ROUND(X175/$U$21,3)</f>
        <v>1</v>
      </c>
      <c r="Y176" s="9">
        <f t="shared" ref="Y176" si="137">ROUND(Y175/$U$21,3)</f>
        <v>1</v>
      </c>
      <c r="Z176" s="9">
        <f t="shared" ref="Z176" si="138">ROUND(Z175/$U$21,3)</f>
        <v>0.625</v>
      </c>
      <c r="AA176" s="9">
        <f t="shared" ref="AA176" si="139">ROUND(AA175/$U$21,3)</f>
        <v>0.22700000000000001</v>
      </c>
      <c r="AB176" s="9">
        <f t="shared" ref="AB176" si="140">ROUND(AB175/$U$21,3)</f>
        <v>0.13</v>
      </c>
      <c r="AC176" s="9">
        <f t="shared" ref="AC176" si="141">ROUND(AC175/$U$21,3)</f>
        <v>0.127</v>
      </c>
      <c r="AD176" s="9">
        <f t="shared" ref="AD176" si="142">ROUND(AD175/$U$21,3)</f>
        <v>1</v>
      </c>
      <c r="AE176" s="9">
        <f t="shared" ref="AE176" si="143">ROUND(AE175/$U$21,3)</f>
        <v>1</v>
      </c>
      <c r="AH176" s="2" t="s">
        <v>15</v>
      </c>
      <c r="AI176" s="9">
        <f>ROUND(AI175/$U$21,3)</f>
        <v>1</v>
      </c>
      <c r="AJ176" s="9">
        <f t="shared" ref="AJ176" si="144">ROUND(AJ175/$U$21,3)</f>
        <v>1</v>
      </c>
      <c r="AK176" s="9">
        <f t="shared" ref="AK176" si="145">ROUND(AK175/$U$21,3)</f>
        <v>0.61699999999999999</v>
      </c>
      <c r="AL176" s="9">
        <f t="shared" ref="AL176" si="146">ROUND(AL175/$U$21,3)</f>
        <v>0.222</v>
      </c>
      <c r="AM176" s="9">
        <f t="shared" ref="AM176" si="147">ROUND(AM175/$U$21,3)</f>
        <v>0.112</v>
      </c>
      <c r="AN176" s="9">
        <f t="shared" ref="AN176" si="148">ROUND(AN175/$U$21,3)</f>
        <v>0.128</v>
      </c>
      <c r="AO176" s="9">
        <f t="shared" ref="AO176" si="149">ROUND(AO175/$U$21,3)</f>
        <v>1</v>
      </c>
      <c r="AP176" s="9">
        <f t="shared" ref="AP176" si="150">ROUND(AP175/$U$21,3)</f>
        <v>1</v>
      </c>
    </row>
    <row r="177" spans="1:42" ht="136" x14ac:dyDescent="0.2">
      <c r="A177" s="21" t="s">
        <v>45</v>
      </c>
      <c r="B177" s="36">
        <f>B176-C176</f>
        <v>0</v>
      </c>
      <c r="C177" s="36"/>
      <c r="D177" s="37">
        <f t="shared" ref="D177" si="151">D176-E176</f>
        <v>0.27300000000000002</v>
      </c>
      <c r="E177" s="37"/>
      <c r="F177" s="37">
        <f t="shared" ref="F177" si="152">F176-G176</f>
        <v>4.3999999999999984E-2</v>
      </c>
      <c r="G177" s="37"/>
      <c r="H177" s="36">
        <f t="shared" ref="H177" si="153">H176-I176</f>
        <v>0</v>
      </c>
      <c r="I177" s="36"/>
      <c r="L177" s="21" t="s">
        <v>45</v>
      </c>
      <c r="M177" s="36">
        <f>M176-N176</f>
        <v>0</v>
      </c>
      <c r="N177" s="36"/>
      <c r="O177" s="37">
        <f t="shared" ref="O177" si="154">O176-P176</f>
        <v>0.38700000000000001</v>
      </c>
      <c r="P177" s="37"/>
      <c r="Q177" s="37">
        <f t="shared" ref="Q177" si="155">Q176-R176</f>
        <v>7.0000000000000062E-3</v>
      </c>
      <c r="R177" s="37"/>
      <c r="S177" s="36">
        <f t="shared" ref="S177" si="156">S176-T176</f>
        <v>0</v>
      </c>
      <c r="T177" s="36"/>
      <c r="W177" s="21" t="s">
        <v>45</v>
      </c>
      <c r="X177" s="36">
        <f>X176-Y176</f>
        <v>0</v>
      </c>
      <c r="Y177" s="36"/>
      <c r="Z177" s="37">
        <f t="shared" ref="Z177" si="157">Z176-AA176</f>
        <v>0.39800000000000002</v>
      </c>
      <c r="AA177" s="37"/>
      <c r="AB177" s="38">
        <f t="shared" ref="AB177" si="158">AB176-AC176</f>
        <v>3.0000000000000027E-3</v>
      </c>
      <c r="AC177" s="38"/>
      <c r="AD177" s="36">
        <f t="shared" ref="AD177" si="159">AD176-AE176</f>
        <v>0</v>
      </c>
      <c r="AE177" s="36"/>
      <c r="AH177" s="21" t="s">
        <v>45</v>
      </c>
      <c r="AI177" s="36">
        <f>AI176-AJ176</f>
        <v>0</v>
      </c>
      <c r="AJ177" s="36"/>
      <c r="AK177" s="37">
        <f t="shared" ref="AK177" si="160">AK176-AL176</f>
        <v>0.39500000000000002</v>
      </c>
      <c r="AL177" s="37"/>
      <c r="AM177" s="39">
        <f t="shared" ref="AM177" si="161">AM176-AN176</f>
        <v>-1.6E-2</v>
      </c>
      <c r="AN177" s="39"/>
      <c r="AO177" s="36">
        <f t="shared" ref="AO177" si="162">AO176-AP176</f>
        <v>0</v>
      </c>
      <c r="AP177" s="36"/>
    </row>
    <row r="178" spans="1:42" ht="102" x14ac:dyDescent="0.2">
      <c r="A178" s="21" t="s">
        <v>43</v>
      </c>
      <c r="B178" s="50">
        <f t="shared" ref="B178:H178" si="163">AR38</f>
        <v>0</v>
      </c>
      <c r="C178" s="51"/>
      <c r="D178" s="52">
        <f t="shared" si="163"/>
        <v>0.29000000000000004</v>
      </c>
      <c r="E178" s="53"/>
      <c r="F178" s="52">
        <f t="shared" si="163"/>
        <v>4.5999999999999985E-2</v>
      </c>
      <c r="G178" s="53"/>
      <c r="H178" s="50">
        <f t="shared" si="163"/>
        <v>0</v>
      </c>
      <c r="I178" s="51"/>
      <c r="L178" s="21" t="s">
        <v>43</v>
      </c>
      <c r="M178" s="50">
        <f t="shared" ref="M178:S178" si="164">AH38</f>
        <v>0</v>
      </c>
      <c r="N178" s="51"/>
      <c r="O178" s="52">
        <f t="shared" si="164"/>
        <v>0.40500000000000003</v>
      </c>
      <c r="P178" s="53"/>
      <c r="Q178" s="54">
        <f t="shared" si="164"/>
        <v>-3.0000000000000027E-3</v>
      </c>
      <c r="R178" s="55"/>
      <c r="S178" s="50">
        <f t="shared" si="164"/>
        <v>0</v>
      </c>
      <c r="T178" s="51"/>
      <c r="W178" s="21" t="s">
        <v>43</v>
      </c>
      <c r="X178" s="54">
        <f t="shared" ref="X178:AD178" si="165">W38</f>
        <v>0</v>
      </c>
      <c r="Y178" s="55"/>
      <c r="Z178" s="52">
        <f t="shared" si="165"/>
        <v>0.41300000000000003</v>
      </c>
      <c r="AA178" s="53"/>
      <c r="AB178" s="52">
        <f t="shared" si="165"/>
        <v>1.2000000000000011E-2</v>
      </c>
      <c r="AC178" s="53"/>
      <c r="AD178" s="54">
        <f t="shared" si="165"/>
        <v>0</v>
      </c>
      <c r="AE178" s="55"/>
      <c r="AH178" s="20"/>
      <c r="AI178" s="56"/>
      <c r="AJ178" s="57"/>
      <c r="AK178" s="56"/>
      <c r="AL178" s="57"/>
      <c r="AM178" s="56"/>
      <c r="AN178" s="57"/>
      <c r="AO178" s="56"/>
      <c r="AP178" s="57"/>
    </row>
    <row r="179" spans="1:42" ht="68" x14ac:dyDescent="0.2">
      <c r="A179" s="21" t="s">
        <v>44</v>
      </c>
      <c r="B179" s="50">
        <f t="shared" ref="B179:H179" si="166">B119</f>
        <v>0</v>
      </c>
      <c r="C179" s="28"/>
      <c r="D179" s="52">
        <f t="shared" si="166"/>
        <v>0.28300000000000003</v>
      </c>
      <c r="E179" s="59"/>
      <c r="F179" s="52">
        <f t="shared" si="166"/>
        <v>7.6999999999999985E-2</v>
      </c>
      <c r="G179" s="59"/>
      <c r="H179" s="50">
        <f t="shared" si="166"/>
        <v>0</v>
      </c>
      <c r="I179" s="28"/>
      <c r="L179" s="21" t="s">
        <v>44</v>
      </c>
      <c r="M179" s="36">
        <f>M178-N178</f>
        <v>0</v>
      </c>
      <c r="N179" s="36"/>
      <c r="O179" s="37">
        <f t="shared" ref="O179" si="167">O178-P178</f>
        <v>0.40500000000000003</v>
      </c>
      <c r="P179" s="37"/>
      <c r="Q179" s="38">
        <f t="shared" ref="Q179" si="168">Q178-R178</f>
        <v>-3.0000000000000027E-3</v>
      </c>
      <c r="R179" s="38"/>
      <c r="S179" s="36">
        <f t="shared" ref="S179" si="169">S178-T178</f>
        <v>0</v>
      </c>
      <c r="T179" s="36"/>
      <c r="W179" s="21" t="s">
        <v>44</v>
      </c>
      <c r="X179" s="36">
        <f>X178-Y178</f>
        <v>0</v>
      </c>
      <c r="Y179" s="36"/>
      <c r="Z179" s="37">
        <f t="shared" ref="Z179" si="170">Z178-AA178</f>
        <v>0.41300000000000003</v>
      </c>
      <c r="AA179" s="37"/>
      <c r="AB179" s="37">
        <f t="shared" ref="AB179" si="171">AB178-AC178</f>
        <v>1.2000000000000011E-2</v>
      </c>
      <c r="AC179" s="37"/>
      <c r="AD179" s="36">
        <f t="shared" ref="AD179" si="172">AD178-AE178</f>
        <v>0</v>
      </c>
      <c r="AE179" s="36"/>
    </row>
    <row r="184" spans="1:42" x14ac:dyDescent="0.2">
      <c r="B184" s="24" t="s">
        <v>50</v>
      </c>
      <c r="C184" s="24"/>
      <c r="D184" s="24"/>
      <c r="E184" s="24"/>
      <c r="F184" s="24"/>
      <c r="G184" s="24"/>
      <c r="H184" s="24"/>
      <c r="I184" s="24"/>
      <c r="M184" s="24" t="s">
        <v>49</v>
      </c>
      <c r="N184" s="24"/>
      <c r="O184" s="24"/>
      <c r="P184" s="24"/>
      <c r="Q184" s="24"/>
      <c r="R184" s="24"/>
      <c r="S184" s="24"/>
      <c r="T184" s="24"/>
      <c r="X184" s="24" t="s">
        <v>51</v>
      </c>
      <c r="Y184" s="24"/>
      <c r="Z184" s="24"/>
      <c r="AA184" s="24"/>
      <c r="AB184" s="24"/>
      <c r="AC184" s="24"/>
      <c r="AD184" s="24"/>
      <c r="AE184" s="24"/>
    </row>
    <row r="185" spans="1:42" x14ac:dyDescent="0.2">
      <c r="B185" s="24" t="s">
        <v>11</v>
      </c>
      <c r="C185" s="24"/>
      <c r="D185" s="24" t="s">
        <v>12</v>
      </c>
      <c r="E185" s="24"/>
      <c r="F185" s="24" t="s">
        <v>13</v>
      </c>
      <c r="G185" s="24"/>
      <c r="H185" s="24" t="s">
        <v>14</v>
      </c>
      <c r="I185" s="24"/>
      <c r="M185" s="24" t="s">
        <v>11</v>
      </c>
      <c r="N185" s="24"/>
      <c r="O185" s="24" t="s">
        <v>12</v>
      </c>
      <c r="P185" s="24"/>
      <c r="Q185" s="24" t="s">
        <v>13</v>
      </c>
      <c r="R185" s="24"/>
      <c r="S185" s="24" t="s">
        <v>14</v>
      </c>
      <c r="T185" s="24"/>
      <c r="X185" s="24" t="s">
        <v>11</v>
      </c>
      <c r="Y185" s="24"/>
      <c r="Z185" s="24" t="s">
        <v>12</v>
      </c>
      <c r="AA185" s="24"/>
      <c r="AB185" s="24" t="s">
        <v>13</v>
      </c>
      <c r="AC185" s="24"/>
      <c r="AD185" s="24" t="s">
        <v>14</v>
      </c>
      <c r="AE185" s="24"/>
    </row>
    <row r="186" spans="1:42" x14ac:dyDescent="0.2">
      <c r="B186" s="2" t="s">
        <v>2</v>
      </c>
      <c r="C186" s="2" t="s">
        <v>3</v>
      </c>
      <c r="D186" s="2" t="s">
        <v>2</v>
      </c>
      <c r="E186" s="2" t="s">
        <v>3</v>
      </c>
      <c r="F186" s="2" t="s">
        <v>2</v>
      </c>
      <c r="G186" s="2" t="s">
        <v>3</v>
      </c>
      <c r="H186" s="2" t="s">
        <v>2</v>
      </c>
      <c r="I186" s="2" t="s">
        <v>3</v>
      </c>
      <c r="M186" s="2" t="s">
        <v>2</v>
      </c>
      <c r="N186" s="2" t="s">
        <v>3</v>
      </c>
      <c r="O186" s="2" t="s">
        <v>2</v>
      </c>
      <c r="P186" s="2" t="s">
        <v>3</v>
      </c>
      <c r="Q186" s="2" t="s">
        <v>2</v>
      </c>
      <c r="R186" s="2" t="s">
        <v>3</v>
      </c>
      <c r="S186" s="2" t="s">
        <v>2</v>
      </c>
      <c r="T186" s="2" t="s">
        <v>3</v>
      </c>
      <c r="X186" s="2" t="s">
        <v>2</v>
      </c>
      <c r="Y186" s="2" t="s">
        <v>3</v>
      </c>
      <c r="Z186" s="2" t="s">
        <v>2</v>
      </c>
      <c r="AA186" s="2" t="s">
        <v>3</v>
      </c>
      <c r="AB186" s="2" t="s">
        <v>2</v>
      </c>
      <c r="AC186" s="2" t="s">
        <v>3</v>
      </c>
      <c r="AD186" s="2" t="s">
        <v>2</v>
      </c>
      <c r="AE186" s="2" t="s">
        <v>3</v>
      </c>
    </row>
    <row r="187" spans="1:42" x14ac:dyDescent="0.2">
      <c r="A187" s="12" t="s">
        <v>23</v>
      </c>
      <c r="B187" s="16">
        <v>0.99866285907312802</v>
      </c>
      <c r="C187" s="16">
        <v>0.99845264789274801</v>
      </c>
      <c r="D187" s="16">
        <v>0.48796809223823701</v>
      </c>
      <c r="E187" s="16">
        <v>0.40519643204748901</v>
      </c>
      <c r="F187" s="16">
        <v>0.194474109819679</v>
      </c>
      <c r="G187" s="16">
        <v>0.30693369623290401</v>
      </c>
      <c r="H187" s="16">
        <v>0.81136999999983395</v>
      </c>
      <c r="I187" s="16">
        <v>0.81048166666656096</v>
      </c>
      <c r="L187" s="12" t="s">
        <v>23</v>
      </c>
      <c r="M187" s="16">
        <v>0.99882199403751404</v>
      </c>
      <c r="N187" s="16">
        <v>0.99845296425931396</v>
      </c>
      <c r="O187" s="16">
        <v>0.59808652324023703</v>
      </c>
      <c r="P187" s="16">
        <v>0.40542204557934097</v>
      </c>
      <c r="Q187" s="16">
        <v>0.16201765906412999</v>
      </c>
      <c r="R187" s="16">
        <v>0.30526577567241597</v>
      </c>
      <c r="S187" s="16">
        <v>0.89140333333337396</v>
      </c>
      <c r="T187" s="16">
        <v>0.80881833333323705</v>
      </c>
      <c r="W187" s="12" t="s">
        <v>23</v>
      </c>
      <c r="X187" s="16">
        <v>0.99922517449002302</v>
      </c>
      <c r="Y187" s="16">
        <v>0.99896952552107698</v>
      </c>
      <c r="Z187" s="16">
        <v>0.63312479055027904</v>
      </c>
      <c r="AA187" s="16">
        <v>0.41252494656248001</v>
      </c>
      <c r="AB187" s="16">
        <v>0.157655123253156</v>
      </c>
      <c r="AC187" s="16">
        <v>0.30501266047812098</v>
      </c>
      <c r="AD187" s="16">
        <v>0.92740777777802696</v>
      </c>
      <c r="AE187" s="16">
        <v>0.87359444444488699</v>
      </c>
    </row>
    <row r="188" spans="1:42" x14ac:dyDescent="0.2">
      <c r="A188" s="12" t="s">
        <v>24</v>
      </c>
      <c r="B188" s="16">
        <v>0.70014999999976002</v>
      </c>
      <c r="C188" s="16">
        <v>0.70014999999976002</v>
      </c>
      <c r="D188" s="16">
        <v>0.37794233333353</v>
      </c>
      <c r="E188" s="16">
        <v>0.29873500000015601</v>
      </c>
      <c r="F188" s="16">
        <v>0.14070299999997801</v>
      </c>
      <c r="G188" s="17">
        <v>0.216944666666777</v>
      </c>
      <c r="H188" s="17">
        <v>0.70014999999976002</v>
      </c>
      <c r="I188" s="16">
        <v>0.70014999999976002</v>
      </c>
      <c r="L188" s="12" t="s">
        <v>24</v>
      </c>
      <c r="M188" s="16">
        <v>0.70014999999976002</v>
      </c>
      <c r="N188" s="16">
        <v>0.70014999999976002</v>
      </c>
      <c r="O188" s="16">
        <v>0.46558000000024902</v>
      </c>
      <c r="P188" s="16">
        <v>0.29766166666682298</v>
      </c>
      <c r="Q188" s="16">
        <v>0.115052666666647</v>
      </c>
      <c r="R188" s="17">
        <v>0.213867000000106</v>
      </c>
      <c r="S188" s="17">
        <v>0.70014999999976002</v>
      </c>
      <c r="T188" s="16">
        <v>0.70014999999976002</v>
      </c>
      <c r="W188" s="12" t="s">
        <v>24</v>
      </c>
      <c r="X188" s="16">
        <v>0.80010000000057302</v>
      </c>
      <c r="Y188" s="16">
        <v>0.80010000000057302</v>
      </c>
      <c r="Z188" s="16">
        <v>0.54399333333297895</v>
      </c>
      <c r="AA188" s="16">
        <v>0.34185466666647002</v>
      </c>
      <c r="AB188" s="16">
        <v>0.12694000000000899</v>
      </c>
      <c r="AC188" s="17">
        <v>0.244921333333216</v>
      </c>
      <c r="AD188" s="17">
        <v>0.80010000000057302</v>
      </c>
      <c r="AE188" s="16">
        <v>0.80010000000057302</v>
      </c>
    </row>
    <row r="189" spans="1:42" x14ac:dyDescent="0.2">
      <c r="A189" s="12" t="s">
        <v>25</v>
      </c>
      <c r="B189" s="17">
        <v>0.299012859071971</v>
      </c>
      <c r="C189" s="17">
        <v>0.29880264789168798</v>
      </c>
      <c r="D189" s="17">
        <v>0.11052575890492999</v>
      </c>
      <c r="E189" s="17">
        <v>0.106961432047553</v>
      </c>
      <c r="F189" s="17">
        <v>5.4271109819684603E-2</v>
      </c>
      <c r="G189" s="17">
        <v>9.0539029566205798E-2</v>
      </c>
      <c r="H189" s="17">
        <v>0.11172000000004299</v>
      </c>
      <c r="I189" s="17">
        <v>0.110831666666711</v>
      </c>
      <c r="L189" s="12" t="s">
        <v>25</v>
      </c>
      <c r="M189" s="17">
        <v>0.29917199403651101</v>
      </c>
      <c r="N189" s="17">
        <v>0.29880296425826303</v>
      </c>
      <c r="O189" s="17">
        <v>0.13300652324026499</v>
      </c>
      <c r="P189" s="17">
        <v>0.108260378912741</v>
      </c>
      <c r="Q189" s="17">
        <v>4.7464992397471303E-2</v>
      </c>
      <c r="R189" s="17">
        <v>9.1915442339049594E-2</v>
      </c>
      <c r="S189" s="17">
        <v>0.191753333333336</v>
      </c>
      <c r="T189" s="17">
        <v>0.109168333333376</v>
      </c>
      <c r="W189" s="12" t="s">
        <v>25</v>
      </c>
      <c r="X189" s="17">
        <v>0.199625174489589</v>
      </c>
      <c r="Y189" s="17">
        <v>0.199369525520594</v>
      </c>
      <c r="Z189" s="17">
        <v>8.9631457216916594E-2</v>
      </c>
      <c r="AA189" s="17">
        <v>7.1170279895691302E-2</v>
      </c>
      <c r="AB189" s="17">
        <v>3.1215123253152701E-2</v>
      </c>
      <c r="AC189" s="17">
        <v>6.06413271447424E-2</v>
      </c>
      <c r="AD189" s="17">
        <v>0.127807777777697</v>
      </c>
      <c r="AE189" s="17">
        <v>7.3994444444411903E-2</v>
      </c>
    </row>
    <row r="190" spans="1:42" ht="136" x14ac:dyDescent="0.2">
      <c r="A190" s="13" t="s">
        <v>46</v>
      </c>
      <c r="B190" s="38">
        <f>B187-C187</f>
        <v>2.1021118038000441E-4</v>
      </c>
      <c r="C190" s="38"/>
      <c r="D190" s="37">
        <f t="shared" ref="D190" si="173">D187-E187</f>
        <v>8.2771660190747998E-2</v>
      </c>
      <c r="E190" s="37"/>
      <c r="F190" s="39">
        <f t="shared" ref="F190" si="174">F187-G187</f>
        <v>-0.11245958641322501</v>
      </c>
      <c r="G190" s="39"/>
      <c r="H190" s="38">
        <f t="shared" ref="H190" si="175">H187-I187</f>
        <v>8.8833333327298369E-4</v>
      </c>
      <c r="I190" s="38"/>
      <c r="L190" s="13" t="s">
        <v>46</v>
      </c>
      <c r="M190" s="38">
        <f>M187-N187</f>
        <v>3.6902977820008065E-4</v>
      </c>
      <c r="N190" s="38"/>
      <c r="O190" s="37">
        <f t="shared" ref="O190" si="176">O187-P187</f>
        <v>0.19266447766089606</v>
      </c>
      <c r="P190" s="37"/>
      <c r="Q190" s="39">
        <f t="shared" ref="Q190" si="177">Q187-R187</f>
        <v>-0.14324811660828599</v>
      </c>
      <c r="R190" s="39"/>
      <c r="S190" s="38">
        <f t="shared" ref="S190" si="178">S187-T187</f>
        <v>8.258500000013691E-2</v>
      </c>
      <c r="T190" s="38"/>
      <c r="W190" s="13" t="s">
        <v>46</v>
      </c>
      <c r="X190" s="38">
        <f>X187-Y187</f>
        <v>2.5564896894603173E-4</v>
      </c>
      <c r="Y190" s="38"/>
      <c r="Z190" s="37">
        <f t="shared" ref="Z190" si="179">Z187-AA187</f>
        <v>0.22059984398779903</v>
      </c>
      <c r="AA190" s="37"/>
      <c r="AB190" s="39">
        <f t="shared" ref="AB190" si="180">AB187-AC187</f>
        <v>-0.14735753722496497</v>
      </c>
      <c r="AC190" s="39"/>
      <c r="AD190" s="38">
        <f t="shared" ref="AD190" si="181">AD187-AE187</f>
        <v>5.3813333333139979E-2</v>
      </c>
      <c r="AE190" s="38"/>
    </row>
    <row r="191" spans="1:42" ht="119" x14ac:dyDescent="0.2">
      <c r="A191" s="21" t="s">
        <v>47</v>
      </c>
      <c r="B191" s="60">
        <f t="shared" ref="B191:H191" si="182">AH62</f>
        <v>3.0000000000000027E-2</v>
      </c>
      <c r="C191" s="61"/>
      <c r="D191" s="46">
        <f t="shared" si="182"/>
        <v>0.14700000000000002</v>
      </c>
      <c r="E191" s="47"/>
      <c r="F191" s="48">
        <f t="shared" si="182"/>
        <v>-3.400000000000003E-2</v>
      </c>
      <c r="G191" s="49"/>
      <c r="H191" s="60">
        <f t="shared" si="182"/>
        <v>2.1000000000000019E-2</v>
      </c>
      <c r="I191" s="61"/>
      <c r="L191" s="21" t="s">
        <v>47</v>
      </c>
      <c r="M191" s="38">
        <f t="shared" ref="M191:S191" si="183">AH71</f>
        <v>6.2289999999866952E-2</v>
      </c>
      <c r="N191" s="38"/>
      <c r="O191" s="37">
        <f t="shared" si="183"/>
        <v>0.24744346057824301</v>
      </c>
      <c r="P191" s="37"/>
      <c r="Q191" s="39">
        <f t="shared" si="183"/>
        <v>-5.0702791010614034E-2</v>
      </c>
      <c r="R191" s="39"/>
      <c r="S191" s="38">
        <f t="shared" si="183"/>
        <v>3.5152095889386947E-2</v>
      </c>
      <c r="T191" s="38"/>
      <c r="W191" s="21" t="s">
        <v>47</v>
      </c>
      <c r="X191" s="60">
        <f t="shared" ref="X191:AD191" si="184">AH80</f>
        <v>3.5918333333383012E-2</v>
      </c>
      <c r="Y191" s="61"/>
      <c r="Z191" s="46">
        <f t="shared" si="184"/>
        <v>0.26121768065803003</v>
      </c>
      <c r="AA191" s="47"/>
      <c r="AB191" s="48">
        <f t="shared" si="184"/>
        <v>-6.9362709788532012E-2</v>
      </c>
      <c r="AC191" s="49"/>
      <c r="AD191" s="60">
        <f t="shared" si="184"/>
        <v>2.3585049631259958E-2</v>
      </c>
      <c r="AE191" s="61"/>
    </row>
    <row r="192" spans="1:42" ht="85" x14ac:dyDescent="0.2">
      <c r="A192" s="21" t="s">
        <v>48</v>
      </c>
      <c r="B192" s="50">
        <f t="shared" ref="B192:H192" si="185">B129</f>
        <v>0</v>
      </c>
      <c r="C192" s="28"/>
      <c r="D192" s="52">
        <f t="shared" si="185"/>
        <v>0.120816666666543</v>
      </c>
      <c r="E192" s="59"/>
      <c r="F192" s="62">
        <f t="shared" si="185"/>
        <v>-7.2116666666656032E-2</v>
      </c>
      <c r="G192" s="63"/>
      <c r="H192" s="50">
        <f t="shared" si="185"/>
        <v>0</v>
      </c>
      <c r="I192" s="28"/>
      <c r="L192" s="21" t="s">
        <v>48</v>
      </c>
      <c r="M192" s="29">
        <v>0</v>
      </c>
      <c r="N192" s="30"/>
      <c r="O192" s="31">
        <v>0.25</v>
      </c>
      <c r="P192" s="32"/>
      <c r="Q192" s="33">
        <v>-0.11</v>
      </c>
      <c r="R192" s="34"/>
      <c r="S192" s="29">
        <v>0</v>
      </c>
      <c r="T192" s="30"/>
      <c r="W192" s="21" t="s">
        <v>48</v>
      </c>
      <c r="X192" s="29">
        <v>0</v>
      </c>
      <c r="Y192" s="30"/>
      <c r="Z192" s="31">
        <v>0.25</v>
      </c>
      <c r="AA192" s="32"/>
      <c r="AB192" s="33">
        <v>-0.11</v>
      </c>
      <c r="AC192" s="34"/>
      <c r="AD192" s="29">
        <v>0</v>
      </c>
      <c r="AE192" s="30"/>
    </row>
    <row r="218" spans="1:19" x14ac:dyDescent="0.2">
      <c r="A218" s="66"/>
      <c r="B218" s="67" t="s">
        <v>56</v>
      </c>
      <c r="C218" s="67"/>
      <c r="D218" s="67"/>
      <c r="E218" s="67"/>
      <c r="H218" s="66"/>
      <c r="I218" s="67" t="s">
        <v>57</v>
      </c>
      <c r="J218" s="67"/>
      <c r="K218" s="67"/>
      <c r="L218" s="67"/>
      <c r="O218" s="66"/>
      <c r="P218" s="67" t="s">
        <v>60</v>
      </c>
      <c r="Q218" s="67"/>
      <c r="R218" s="67"/>
      <c r="S218" s="67"/>
    </row>
    <row r="219" spans="1:19" ht="19" x14ac:dyDescent="0.25">
      <c r="A219" s="68"/>
      <c r="B219" s="69" t="s">
        <v>12</v>
      </c>
      <c r="C219" s="69" t="s">
        <v>12</v>
      </c>
      <c r="D219" s="70" t="s">
        <v>13</v>
      </c>
      <c r="E219" s="69" t="s">
        <v>14</v>
      </c>
      <c r="H219" s="68"/>
      <c r="I219" s="69" t="s">
        <v>12</v>
      </c>
      <c r="J219" s="69" t="s">
        <v>12</v>
      </c>
      <c r="K219" s="70" t="s">
        <v>13</v>
      </c>
      <c r="L219" s="69" t="s">
        <v>14</v>
      </c>
      <c r="O219" s="68"/>
      <c r="P219" s="69" t="s">
        <v>12</v>
      </c>
      <c r="Q219" s="69" t="s">
        <v>12</v>
      </c>
      <c r="R219" s="70" t="s">
        <v>13</v>
      </c>
      <c r="S219" s="69" t="s">
        <v>14</v>
      </c>
    </row>
    <row r="220" spans="1:19" ht="19" x14ac:dyDescent="0.25">
      <c r="A220" s="69" t="s">
        <v>52</v>
      </c>
      <c r="B220" s="71" t="s">
        <v>55</v>
      </c>
      <c r="C220" s="72">
        <v>2.9784721280536002E-11</v>
      </c>
      <c r="D220" s="72">
        <v>3.24333532711103E-7</v>
      </c>
      <c r="E220" s="71" t="s">
        <v>55</v>
      </c>
      <c r="H220" s="69" t="s">
        <v>52</v>
      </c>
      <c r="I220" s="71" t="s">
        <v>55</v>
      </c>
      <c r="J220" s="65">
        <v>2.98970792595612E-11</v>
      </c>
      <c r="K220" s="64">
        <v>7.4789999999999995E-2</v>
      </c>
      <c r="L220" s="71" t="s">
        <v>55</v>
      </c>
      <c r="O220" s="69" t="s">
        <v>52</v>
      </c>
      <c r="P220" s="71" t="s">
        <v>55</v>
      </c>
      <c r="Q220" s="65">
        <v>3.01040737096308E-11</v>
      </c>
      <c r="R220" s="64">
        <v>8.6272000000000001E-2</v>
      </c>
      <c r="S220" s="71" t="s">
        <v>55</v>
      </c>
    </row>
    <row r="221" spans="1:19" ht="19" x14ac:dyDescent="0.25">
      <c r="A221" s="69" t="s">
        <v>53</v>
      </c>
      <c r="B221" s="73"/>
      <c r="C221" s="74">
        <v>6.6476318260767</v>
      </c>
      <c r="D221" s="74">
        <v>5.1087287744261802</v>
      </c>
      <c r="E221" s="73"/>
      <c r="H221" s="69" t="s">
        <v>53</v>
      </c>
      <c r="I221" s="73"/>
      <c r="J221" s="64">
        <v>6.64707744823788</v>
      </c>
      <c r="K221" s="64">
        <v>1.7817000000000001</v>
      </c>
      <c r="L221" s="73"/>
      <c r="O221" s="69" t="s">
        <v>53</v>
      </c>
      <c r="P221" s="73"/>
      <c r="Q221" s="64">
        <v>6.6460605710170597</v>
      </c>
      <c r="R221" s="64">
        <v>1.71539</v>
      </c>
      <c r="S221" s="73"/>
    </row>
    <row r="222" spans="1:19" ht="204" x14ac:dyDescent="0.2">
      <c r="A222" s="69" t="s">
        <v>54</v>
      </c>
      <c r="B222" s="75"/>
      <c r="C222" s="76" t="s">
        <v>59</v>
      </c>
      <c r="D222" s="76" t="s">
        <v>59</v>
      </c>
      <c r="E222" s="75"/>
      <c r="H222" s="69" t="s">
        <v>54</v>
      </c>
      <c r="I222" s="75"/>
      <c r="J222" s="76" t="s">
        <v>59</v>
      </c>
      <c r="K222" s="77" t="s">
        <v>58</v>
      </c>
      <c r="L222" s="75"/>
      <c r="O222" s="69" t="s">
        <v>54</v>
      </c>
      <c r="P222" s="75"/>
      <c r="Q222" s="76" t="s">
        <v>59</v>
      </c>
      <c r="R222" s="77" t="s">
        <v>58</v>
      </c>
      <c r="S222" s="75"/>
    </row>
    <row r="226" spans="1:19" x14ac:dyDescent="0.2">
      <c r="A226" s="66"/>
      <c r="B226" s="67" t="s">
        <v>61</v>
      </c>
      <c r="C226" s="67"/>
      <c r="D226" s="67"/>
      <c r="E226" s="67"/>
      <c r="H226" s="66"/>
      <c r="I226" s="67" t="s">
        <v>62</v>
      </c>
      <c r="J226" s="67"/>
      <c r="K226" s="67"/>
      <c r="L226" s="67"/>
    </row>
    <row r="227" spans="1:19" ht="19" x14ac:dyDescent="0.25">
      <c r="A227" s="68"/>
      <c r="B227" s="69" t="s">
        <v>12</v>
      </c>
      <c r="C227" s="69" t="s">
        <v>12</v>
      </c>
      <c r="D227" s="70" t="s">
        <v>13</v>
      </c>
      <c r="E227" s="69" t="s">
        <v>14</v>
      </c>
      <c r="H227" s="68"/>
      <c r="I227" s="69" t="s">
        <v>12</v>
      </c>
      <c r="J227" s="69" t="s">
        <v>12</v>
      </c>
      <c r="K227" s="70" t="s">
        <v>13</v>
      </c>
      <c r="L227" s="69" t="s">
        <v>14</v>
      </c>
    </row>
    <row r="228" spans="1:19" ht="19" x14ac:dyDescent="0.25">
      <c r="A228" s="69" t="s">
        <v>52</v>
      </c>
      <c r="B228" s="71" t="s">
        <v>55</v>
      </c>
      <c r="C228" s="65">
        <v>2.98970792595612E-11</v>
      </c>
      <c r="D228" s="65">
        <v>2.9784721280536002E-11</v>
      </c>
      <c r="E228" s="71" t="s">
        <v>55</v>
      </c>
      <c r="H228" s="69" t="s">
        <v>52</v>
      </c>
      <c r="I228" s="71" t="s">
        <v>55</v>
      </c>
      <c r="J228" s="65">
        <v>2.98970792595612E-11</v>
      </c>
      <c r="K228" s="65">
        <v>5.5270446778935001E-10</v>
      </c>
      <c r="L228" s="71" t="s">
        <v>55</v>
      </c>
    </row>
    <row r="229" spans="1:19" ht="19" x14ac:dyDescent="0.25">
      <c r="A229" s="69" t="s">
        <v>53</v>
      </c>
      <c r="B229" s="73"/>
      <c r="C229" s="64">
        <v>6.64707744823788</v>
      </c>
      <c r="D229" s="64">
        <v>6.6476318260767</v>
      </c>
      <c r="E229" s="73"/>
      <c r="H229" s="69" t="s">
        <v>53</v>
      </c>
      <c r="I229" s="73"/>
      <c r="J229" s="64">
        <v>6.64707744823788</v>
      </c>
      <c r="K229" s="64">
        <v>6.2033593005945402</v>
      </c>
      <c r="L229" s="73"/>
    </row>
    <row r="230" spans="1:19" ht="119" x14ac:dyDescent="0.2">
      <c r="A230" s="69" t="s">
        <v>54</v>
      </c>
      <c r="B230" s="75"/>
      <c r="C230" s="76" t="s">
        <v>59</v>
      </c>
      <c r="D230" s="76" t="s">
        <v>59</v>
      </c>
      <c r="E230" s="75"/>
      <c r="H230" s="69" t="s">
        <v>54</v>
      </c>
      <c r="I230" s="75"/>
      <c r="J230" s="76" t="s">
        <v>59</v>
      </c>
      <c r="K230" s="76" t="s">
        <v>59</v>
      </c>
      <c r="L230" s="75"/>
    </row>
    <row r="234" spans="1:19" x14ac:dyDescent="0.2">
      <c r="A234" s="66"/>
      <c r="B234" s="67" t="s">
        <v>63</v>
      </c>
      <c r="C234" s="67"/>
      <c r="D234" s="67"/>
      <c r="E234" s="67"/>
      <c r="H234" s="66"/>
      <c r="I234" s="67" t="s">
        <v>64</v>
      </c>
      <c r="J234" s="67"/>
      <c r="K234" s="67"/>
      <c r="L234" s="67"/>
      <c r="O234" s="66"/>
      <c r="P234" s="67" t="s">
        <v>65</v>
      </c>
      <c r="Q234" s="67"/>
      <c r="R234" s="67"/>
      <c r="S234" s="67"/>
    </row>
    <row r="235" spans="1:19" ht="19" x14ac:dyDescent="0.25">
      <c r="A235" s="68"/>
      <c r="B235" s="69" t="s">
        <v>12</v>
      </c>
      <c r="C235" s="69" t="s">
        <v>12</v>
      </c>
      <c r="D235" s="70" t="s">
        <v>13</v>
      </c>
      <c r="E235" s="69" t="s">
        <v>14</v>
      </c>
      <c r="H235" s="68"/>
      <c r="I235" s="69" t="s">
        <v>12</v>
      </c>
      <c r="J235" s="69" t="s">
        <v>12</v>
      </c>
      <c r="K235" s="70" t="s">
        <v>13</v>
      </c>
      <c r="L235" s="69" t="s">
        <v>14</v>
      </c>
      <c r="O235" s="68"/>
      <c r="P235" s="69" t="s">
        <v>12</v>
      </c>
      <c r="Q235" s="69" t="s">
        <v>12</v>
      </c>
      <c r="R235" s="70" t="s">
        <v>13</v>
      </c>
      <c r="S235" s="69" t="s">
        <v>14</v>
      </c>
    </row>
    <row r="236" spans="1:19" ht="19" x14ac:dyDescent="0.25">
      <c r="A236" s="69" t="s">
        <v>52</v>
      </c>
      <c r="B236" s="71" t="s">
        <v>55</v>
      </c>
      <c r="C236" s="65">
        <v>3.0028652210109901E-11</v>
      </c>
      <c r="D236" s="65">
        <v>8.0406062968065299E-10</v>
      </c>
      <c r="E236" s="71" t="s">
        <v>55</v>
      </c>
      <c r="H236" s="69" t="s">
        <v>52</v>
      </c>
      <c r="I236" s="71" t="s">
        <v>55</v>
      </c>
      <c r="J236" s="65">
        <v>3.0009823789800802E-11</v>
      </c>
      <c r="K236" s="64">
        <v>0.54432365822548101</v>
      </c>
      <c r="L236" s="71" t="s">
        <v>55</v>
      </c>
      <c r="O236" s="69" t="s">
        <v>52</v>
      </c>
      <c r="P236" s="71" t="s">
        <v>55</v>
      </c>
      <c r="Q236" s="65">
        <v>2.9953403131131699E-11</v>
      </c>
      <c r="R236" s="64">
        <v>0.64138182931614096</v>
      </c>
      <c r="S236" s="71" t="s">
        <v>55</v>
      </c>
    </row>
    <row r="237" spans="1:19" ht="19" x14ac:dyDescent="0.25">
      <c r="A237" s="69" t="s">
        <v>53</v>
      </c>
      <c r="B237" s="73"/>
      <c r="C237" s="64">
        <v>6.6464303417698201</v>
      </c>
      <c r="D237" s="64">
        <v>6.14412390725228</v>
      </c>
      <c r="E237" s="73"/>
      <c r="H237" s="69" t="s">
        <v>53</v>
      </c>
      <c r="I237" s="73"/>
      <c r="J237" s="64">
        <v>6.6465229266258996</v>
      </c>
      <c r="K237" s="64">
        <v>0.60628780040436003</v>
      </c>
      <c r="L237" s="73"/>
      <c r="O237" s="69" t="s">
        <v>53</v>
      </c>
      <c r="P237" s="73"/>
      <c r="Q237" s="64">
        <v>6.6467999319504596</v>
      </c>
      <c r="R237" s="64">
        <v>0.46576764147483302</v>
      </c>
      <c r="S237" s="73"/>
    </row>
    <row r="238" spans="1:19" ht="204" x14ac:dyDescent="0.2">
      <c r="A238" s="69" t="s">
        <v>54</v>
      </c>
      <c r="B238" s="75"/>
      <c r="C238" s="76" t="s">
        <v>59</v>
      </c>
      <c r="D238" s="76" t="s">
        <v>59</v>
      </c>
      <c r="E238" s="75"/>
      <c r="H238" s="69" t="s">
        <v>54</v>
      </c>
      <c r="I238" s="75"/>
      <c r="J238" s="76" t="s">
        <v>59</v>
      </c>
      <c r="K238" s="77" t="s">
        <v>58</v>
      </c>
      <c r="L238" s="75"/>
      <c r="O238" s="69" t="s">
        <v>54</v>
      </c>
      <c r="P238" s="75"/>
      <c r="Q238" s="76" t="s">
        <v>59</v>
      </c>
      <c r="R238" s="77" t="s">
        <v>58</v>
      </c>
      <c r="S238" s="75"/>
    </row>
  </sheetData>
  <mergeCells count="275">
    <mergeCell ref="P234:S234"/>
    <mergeCell ref="P236:P238"/>
    <mergeCell ref="S236:S238"/>
    <mergeCell ref="B226:E226"/>
    <mergeCell ref="B228:B230"/>
    <mergeCell ref="E228:E230"/>
    <mergeCell ref="I226:L226"/>
    <mergeCell ref="I228:I230"/>
    <mergeCell ref="L228:L230"/>
    <mergeCell ref="B234:E234"/>
    <mergeCell ref="B236:B238"/>
    <mergeCell ref="E236:E238"/>
    <mergeCell ref="I234:L234"/>
    <mergeCell ref="I236:I238"/>
    <mergeCell ref="L236:L238"/>
    <mergeCell ref="AD191:AE191"/>
    <mergeCell ref="S191:T191"/>
    <mergeCell ref="B220:B222"/>
    <mergeCell ref="E220:E222"/>
    <mergeCell ref="B218:E218"/>
    <mergeCell ref="I218:L218"/>
    <mergeCell ref="I220:I222"/>
    <mergeCell ref="L220:L222"/>
    <mergeCell ref="P218:S218"/>
    <mergeCell ref="P220:P222"/>
    <mergeCell ref="S220:S222"/>
    <mergeCell ref="M192:N192"/>
    <mergeCell ref="O192:P192"/>
    <mergeCell ref="Q192:R192"/>
    <mergeCell ref="S192:T192"/>
    <mergeCell ref="B192:C192"/>
    <mergeCell ref="F192:G192"/>
    <mergeCell ref="H192:I192"/>
    <mergeCell ref="D192:E192"/>
    <mergeCell ref="M184:T184"/>
    <mergeCell ref="M185:N185"/>
    <mergeCell ref="O185:P185"/>
    <mergeCell ref="Q185:R185"/>
    <mergeCell ref="S185:T185"/>
    <mergeCell ref="M190:N190"/>
    <mergeCell ref="O190:P190"/>
    <mergeCell ref="Q190:R190"/>
    <mergeCell ref="S190:T190"/>
    <mergeCell ref="M191:N191"/>
    <mergeCell ref="O191:P191"/>
    <mergeCell ref="Q191:R191"/>
    <mergeCell ref="B190:C190"/>
    <mergeCell ref="D190:E190"/>
    <mergeCell ref="F190:G190"/>
    <mergeCell ref="H190:I190"/>
    <mergeCell ref="B191:C191"/>
    <mergeCell ref="D191:E191"/>
    <mergeCell ref="F191:G191"/>
    <mergeCell ref="H191:I191"/>
    <mergeCell ref="AB179:AC179"/>
    <mergeCell ref="Z179:AA179"/>
    <mergeCell ref="AD179:AE179"/>
    <mergeCell ref="B184:I184"/>
    <mergeCell ref="B185:C185"/>
    <mergeCell ref="D185:E185"/>
    <mergeCell ref="F185:G185"/>
    <mergeCell ref="H185:I185"/>
    <mergeCell ref="X184:AE184"/>
    <mergeCell ref="X185:Y185"/>
    <mergeCell ref="Z185:AA185"/>
    <mergeCell ref="AB185:AC185"/>
    <mergeCell ref="AD185:AE185"/>
    <mergeCell ref="X190:Y190"/>
    <mergeCell ref="Z190:AA190"/>
    <mergeCell ref="AB190:AC190"/>
    <mergeCell ref="AD190:AE190"/>
    <mergeCell ref="X191:Y191"/>
    <mergeCell ref="Z191:AA191"/>
    <mergeCell ref="AB191:AC191"/>
    <mergeCell ref="F138:Y139"/>
    <mergeCell ref="B179:C179"/>
    <mergeCell ref="D179:E179"/>
    <mergeCell ref="F179:G179"/>
    <mergeCell ref="H179:I179"/>
    <mergeCell ref="M179:N179"/>
    <mergeCell ref="O179:P179"/>
    <mergeCell ref="Q179:R179"/>
    <mergeCell ref="S179:T179"/>
    <mergeCell ref="X179:Y179"/>
    <mergeCell ref="X177:Y177"/>
    <mergeCell ref="M177:N177"/>
    <mergeCell ref="O177:P177"/>
    <mergeCell ref="Q177:R177"/>
    <mergeCell ref="S177:T177"/>
    <mergeCell ref="M178:N178"/>
    <mergeCell ref="O178:P178"/>
    <mergeCell ref="Q178:R178"/>
    <mergeCell ref="S178:T178"/>
    <mergeCell ref="L142:T142"/>
    <mergeCell ref="M143:N143"/>
    <mergeCell ref="O143:P143"/>
    <mergeCell ref="Q143:R143"/>
    <mergeCell ref="S143:T143"/>
    <mergeCell ref="AI177:AJ177"/>
    <mergeCell ref="AK177:AL177"/>
    <mergeCell ref="AM177:AN177"/>
    <mergeCell ref="AO177:AP177"/>
    <mergeCell ref="AI178:AJ178"/>
    <mergeCell ref="AK178:AL178"/>
    <mergeCell ref="AM178:AN178"/>
    <mergeCell ref="AO178:AP178"/>
    <mergeCell ref="AH142:AP142"/>
    <mergeCell ref="AI143:AJ143"/>
    <mergeCell ref="AK143:AL143"/>
    <mergeCell ref="AM143:AN143"/>
    <mergeCell ref="AO143:AP143"/>
    <mergeCell ref="Z177:AA177"/>
    <mergeCell ref="AB177:AC177"/>
    <mergeCell ref="AD177:AE177"/>
    <mergeCell ref="X178:Y178"/>
    <mergeCell ref="Z178:AA178"/>
    <mergeCell ref="AB178:AC178"/>
    <mergeCell ref="AD178:AE178"/>
    <mergeCell ref="W142:AE142"/>
    <mergeCell ref="X143:Y143"/>
    <mergeCell ref="Z143:AA143"/>
    <mergeCell ref="AB143:AC143"/>
    <mergeCell ref="AD143:AE143"/>
    <mergeCell ref="B177:C177"/>
    <mergeCell ref="D177:E177"/>
    <mergeCell ref="F177:G177"/>
    <mergeCell ref="H177:I177"/>
    <mergeCell ref="B178:C178"/>
    <mergeCell ref="D178:E178"/>
    <mergeCell ref="F178:G178"/>
    <mergeCell ref="H178:I178"/>
    <mergeCell ref="A142:I142"/>
    <mergeCell ref="B143:C143"/>
    <mergeCell ref="D143:E143"/>
    <mergeCell ref="F143:G143"/>
    <mergeCell ref="H143:I143"/>
    <mergeCell ref="M131:N131"/>
    <mergeCell ref="O131:P131"/>
    <mergeCell ref="Q131:R131"/>
    <mergeCell ref="S131:T131"/>
    <mergeCell ref="B129:C129"/>
    <mergeCell ref="D129:E129"/>
    <mergeCell ref="F129:G129"/>
    <mergeCell ref="H129:I129"/>
    <mergeCell ref="B130:C130"/>
    <mergeCell ref="D130:E130"/>
    <mergeCell ref="F130:G130"/>
    <mergeCell ref="H130:I130"/>
    <mergeCell ref="M129:N129"/>
    <mergeCell ref="O129:P129"/>
    <mergeCell ref="Q129:R129"/>
    <mergeCell ref="S129:T129"/>
    <mergeCell ref="V1:AY2"/>
    <mergeCell ref="B123:I123"/>
    <mergeCell ref="B124:C124"/>
    <mergeCell ref="D124:E124"/>
    <mergeCell ref="F124:G124"/>
    <mergeCell ref="H124:I124"/>
    <mergeCell ref="M124:N124"/>
    <mergeCell ref="O124:P124"/>
    <mergeCell ref="Q124:R124"/>
    <mergeCell ref="S124:T124"/>
    <mergeCell ref="M119:N119"/>
    <mergeCell ref="O119:P119"/>
    <mergeCell ref="Q119:R119"/>
    <mergeCell ref="S119:T119"/>
    <mergeCell ref="M123:T123"/>
    <mergeCell ref="L84:T84"/>
    <mergeCell ref="M85:N85"/>
    <mergeCell ref="O85:P85"/>
    <mergeCell ref="Q85:R85"/>
    <mergeCell ref="S85:T85"/>
    <mergeCell ref="B120:C120"/>
    <mergeCell ref="D120:E120"/>
    <mergeCell ref="F120:G120"/>
    <mergeCell ref="AH75:AI75"/>
    <mergeCell ref="AJ75:AK75"/>
    <mergeCell ref="AL75:AM75"/>
    <mergeCell ref="AN75:AO75"/>
    <mergeCell ref="AH80:AI80"/>
    <mergeCell ref="AJ80:AK80"/>
    <mergeCell ref="AL80:AM80"/>
    <mergeCell ref="AN80:AO80"/>
    <mergeCell ref="AH71:AI71"/>
    <mergeCell ref="AJ71:AK71"/>
    <mergeCell ref="AL71:AM71"/>
    <mergeCell ref="AN71:AO71"/>
    <mergeCell ref="AH74:AO74"/>
    <mergeCell ref="AH65:AO65"/>
    <mergeCell ref="AH66:AI66"/>
    <mergeCell ref="AJ66:AK66"/>
    <mergeCell ref="AL66:AM66"/>
    <mergeCell ref="AN66:AO66"/>
    <mergeCell ref="AL57:AM57"/>
    <mergeCell ref="AN57:AO57"/>
    <mergeCell ref="AH56:AO56"/>
    <mergeCell ref="AH62:AI62"/>
    <mergeCell ref="AJ62:AK62"/>
    <mergeCell ref="AN62:AO62"/>
    <mergeCell ref="AL62:AM62"/>
    <mergeCell ref="AH57:AI57"/>
    <mergeCell ref="AJ57:AK57"/>
    <mergeCell ref="AY55:BA55"/>
    <mergeCell ref="W38:X38"/>
    <mergeCell ref="Y38:Z38"/>
    <mergeCell ref="AA38:AB38"/>
    <mergeCell ref="AC38:AD38"/>
    <mergeCell ref="AH38:AI38"/>
    <mergeCell ref="AJ38:AK38"/>
    <mergeCell ref="AL38:AM38"/>
    <mergeCell ref="AN38:AO38"/>
    <mergeCell ref="AR38:AS38"/>
    <mergeCell ref="AT38:AU38"/>
    <mergeCell ref="AV38:AW38"/>
    <mergeCell ref="AX38:AY38"/>
    <mergeCell ref="AQ47:AQ48"/>
    <mergeCell ref="AQ49:AQ50"/>
    <mergeCell ref="AS41:AU41"/>
    <mergeCell ref="AV41:AX41"/>
    <mergeCell ref="AQ43:AQ44"/>
    <mergeCell ref="AQ45:AQ46"/>
    <mergeCell ref="AF49:AF50"/>
    <mergeCell ref="AH43:AI43"/>
    <mergeCell ref="AJ43:AK43"/>
    <mergeCell ref="AL43:AM43"/>
    <mergeCell ref="AN43:AO43"/>
    <mergeCell ref="AF45:AF46"/>
    <mergeCell ref="AF47:AF48"/>
    <mergeCell ref="AQ3:AY3"/>
    <mergeCell ref="AR4:AS4"/>
    <mergeCell ref="AT4:AU4"/>
    <mergeCell ref="AV4:AW4"/>
    <mergeCell ref="AX4:AY4"/>
    <mergeCell ref="W4:X4"/>
    <mergeCell ref="Y4:Z4"/>
    <mergeCell ref="AA4:AB4"/>
    <mergeCell ref="AC4:AD4"/>
    <mergeCell ref="AG3:AO3"/>
    <mergeCell ref="AJ4:AK4"/>
    <mergeCell ref="AL4:AM4"/>
    <mergeCell ref="AN4:AO4"/>
    <mergeCell ref="AH4:AI4"/>
    <mergeCell ref="V3:AD3"/>
    <mergeCell ref="G4:L4"/>
    <mergeCell ref="H5:I5"/>
    <mergeCell ref="J5:K5"/>
    <mergeCell ref="L5:L6"/>
    <mergeCell ref="M4:R4"/>
    <mergeCell ref="N5:O5"/>
    <mergeCell ref="P5:Q5"/>
    <mergeCell ref="R5:R6"/>
    <mergeCell ref="B5:C5"/>
    <mergeCell ref="D5:E5"/>
    <mergeCell ref="F5:F6"/>
    <mergeCell ref="A4:F4"/>
    <mergeCell ref="X192:Y192"/>
    <mergeCell ref="Z192:AA192"/>
    <mergeCell ref="AB192:AC192"/>
    <mergeCell ref="AD192:AE192"/>
    <mergeCell ref="G47:J47"/>
    <mergeCell ref="H120:I120"/>
    <mergeCell ref="A84:I84"/>
    <mergeCell ref="B85:C85"/>
    <mergeCell ref="D85:E85"/>
    <mergeCell ref="F85:G85"/>
    <mergeCell ref="H85:I85"/>
    <mergeCell ref="B119:C119"/>
    <mergeCell ref="D119:E119"/>
    <mergeCell ref="F119:G119"/>
    <mergeCell ref="H119:I119"/>
    <mergeCell ref="A80:T80"/>
    <mergeCell ref="M130:N130"/>
    <mergeCell ref="O130:P130"/>
    <mergeCell ref="Q130:R130"/>
    <mergeCell ref="S130:T130"/>
  </mergeCells>
  <conditionalFormatting sqref="F7:F37">
    <cfRule type="cellIs" dxfId="2" priority="36" operator="greaterThan">
      <formula>0</formula>
    </cfRule>
  </conditionalFormatting>
  <conditionalFormatting sqref="L7:L37">
    <cfRule type="cellIs" dxfId="1" priority="34" operator="greaterThan">
      <formula>0</formula>
    </cfRule>
  </conditionalFormatting>
  <conditionalFormatting sqref="R7:R37">
    <cfRule type="cellIs" dxfId="0" priority="33" operator="greaterThan">
      <formula>0</formula>
    </cfRule>
  </conditionalFormatting>
  <conditionalFormatting sqref="AJ46:AK46">
    <cfRule type="colorScale" priority="22">
      <colorScale>
        <cfvo type="min"/>
        <cfvo type="max"/>
        <color rgb="FFFF0000"/>
        <color rgb="FF00FA00"/>
      </colorScale>
    </cfRule>
  </conditionalFormatting>
  <conditionalFormatting sqref="AL46:AM46">
    <cfRule type="colorScale" priority="21">
      <colorScale>
        <cfvo type="min"/>
        <cfvo type="max"/>
        <color rgb="FFFF0000"/>
        <color rgb="FF00FA00"/>
      </colorScale>
    </cfRule>
  </conditionalFormatting>
  <conditionalFormatting sqref="AJ48:AK48">
    <cfRule type="colorScale" priority="20">
      <colorScale>
        <cfvo type="min"/>
        <cfvo type="max"/>
        <color rgb="FFFF0000"/>
        <color rgb="FF00FA00"/>
      </colorScale>
    </cfRule>
  </conditionalFormatting>
  <conditionalFormatting sqref="AL48:AM48">
    <cfRule type="colorScale" priority="19">
      <colorScale>
        <cfvo type="min"/>
        <cfvo type="max"/>
        <color rgb="FFFF0000"/>
        <color rgb="FF00FA00"/>
      </colorScale>
    </cfRule>
  </conditionalFormatting>
  <conditionalFormatting sqref="AJ50:AK50">
    <cfRule type="colorScale" priority="18">
      <colorScale>
        <cfvo type="min"/>
        <cfvo type="max"/>
        <color rgb="FFFF0000"/>
        <color rgb="FF00FA00"/>
      </colorScale>
    </cfRule>
  </conditionalFormatting>
  <conditionalFormatting sqref="AL50:AM50">
    <cfRule type="colorScale" priority="17">
      <colorScale>
        <cfvo type="min"/>
        <cfvo type="max"/>
        <color rgb="FFFF0000"/>
        <color rgb="FF00FA00"/>
      </colorScale>
    </cfRule>
  </conditionalFormatting>
  <conditionalFormatting sqref="AV45:AX45">
    <cfRule type="colorScale" priority="2">
      <colorScale>
        <cfvo type="min"/>
        <cfvo type="percentile" val="50"/>
        <cfvo type="max"/>
        <color rgb="FFFF0000"/>
        <color rgb="FFFFEB84"/>
        <color rgb="FF00FA00"/>
      </colorScale>
    </cfRule>
  </conditionalFormatting>
  <conditionalFormatting sqref="AV47:AX47">
    <cfRule type="colorScale" priority="1">
      <colorScale>
        <cfvo type="min"/>
        <cfvo type="percentile" val="50"/>
        <cfvo type="max"/>
        <color rgb="FFFF0000"/>
        <color rgb="FFFFEB84"/>
        <color rgb="FF00FA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TPCC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2021-11-08T10:34:54Z</dcterms:created>
  <dcterms:modified xsi:type="dcterms:W3CDTF">2021-12-14T22:39:33Z</dcterms:modified>
</cp:coreProperties>
</file>