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harsh\Desktop\School\Data Communication\"/>
    </mc:Choice>
  </mc:AlternateContent>
  <xr:revisionPtr revIDLastSave="0" documentId="13_ncr:1_{BF778B66-AEE5-474B-AA81-0C5F25FD419D}" xr6:coauthVersionLast="41" xr6:coauthVersionMax="41" xr10:uidLastSave="{00000000-0000-0000-0000-000000000000}"/>
  <bookViews>
    <workbookView xWindow="-108" yWindow="-108" windowWidth="23256" windowHeight="12576" activeTab="2" xr2:uid="{00000000-000D-0000-FFFF-FFFF00000000}"/>
  </bookViews>
  <sheets>
    <sheet name="Cable Lenths and Totals" sheetId="2" r:id="rId1"/>
    <sheet name="Pricing" sheetId="1" r:id="rId2"/>
    <sheet name="Timeline"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7" i="1" l="1"/>
  <c r="G36" i="1"/>
  <c r="G28" i="1"/>
  <c r="G26" i="1"/>
  <c r="G18" i="1"/>
  <c r="G19" i="1"/>
  <c r="G29" i="1" l="1"/>
  <c r="G38" i="1"/>
  <c r="G39" i="1" s="1"/>
  <c r="G20" i="1"/>
  <c r="G21" i="1" s="1"/>
  <c r="G22" i="1" s="1"/>
  <c r="O13" i="2"/>
  <c r="A11" i="2"/>
  <c r="A14" i="2" s="1"/>
  <c r="B10" i="2"/>
  <c r="C10" i="2" s="1"/>
  <c r="D10" i="2" s="1"/>
  <c r="E10" i="2" s="1"/>
  <c r="F10" i="2" s="1"/>
  <c r="D8" i="2"/>
  <c r="E8" i="2" s="1"/>
  <c r="C7" i="2"/>
  <c r="D7" i="2" s="1"/>
  <c r="E7" i="2" s="1"/>
  <c r="C6" i="2"/>
  <c r="G31" i="1" l="1"/>
  <c r="B11" i="2"/>
  <c r="B14" i="2" s="1"/>
  <c r="C11" i="2"/>
  <c r="C14" i="2" s="1"/>
  <c r="D6" i="2"/>
  <c r="E6" i="2" s="1"/>
  <c r="E11" i="2" s="1"/>
  <c r="E14" i="2" s="1"/>
  <c r="F11" i="2"/>
  <c r="F14" i="2" s="1"/>
  <c r="G10" i="2"/>
  <c r="D11" i="2" l="1"/>
  <c r="D14" i="2" s="1"/>
  <c r="H10" i="2"/>
  <c r="G11" i="2"/>
  <c r="G14" i="2" s="1"/>
  <c r="H11" i="2" l="1"/>
  <c r="H14" i="2" s="1"/>
  <c r="I10" i="2"/>
  <c r="J10" i="2" l="1"/>
  <c r="I11" i="2"/>
  <c r="I14" i="2" s="1"/>
  <c r="J11" i="2" l="1"/>
  <c r="J14" i="2" s="1"/>
  <c r="K10" i="2"/>
  <c r="L10" i="2" l="1"/>
  <c r="K11" i="2"/>
  <c r="K14" i="2" s="1"/>
  <c r="L11" i="2" l="1"/>
  <c r="L14" i="2" s="1"/>
  <c r="M10" i="2"/>
  <c r="N10" i="2" l="1"/>
  <c r="N11" i="2" s="1"/>
  <c r="N14" i="2" s="1"/>
  <c r="M11" i="2"/>
  <c r="M14" i="2" s="1"/>
  <c r="O14" i="2" l="1"/>
  <c r="O15" i="2" s="1"/>
  <c r="O16" i="2" l="1"/>
</calcChain>
</file>

<file path=xl/sharedStrings.xml><?xml version="1.0" encoding="utf-8"?>
<sst xmlns="http://schemas.openxmlformats.org/spreadsheetml/2006/main" count="172" uniqueCount="128">
  <si>
    <t>BCIS 3347 Project</t>
  </si>
  <si>
    <t>Name</t>
  </si>
  <si>
    <t>Manufacturer</t>
  </si>
  <si>
    <t>Description</t>
  </si>
  <si>
    <t>Cost</t>
  </si>
  <si>
    <t>Quantity</t>
  </si>
  <si>
    <t>Internet Connection</t>
  </si>
  <si>
    <t>Vendor/</t>
  </si>
  <si>
    <t>ISP Connection Device</t>
  </si>
  <si>
    <t>Service</t>
  </si>
  <si>
    <t>Labor</t>
  </si>
  <si>
    <t>Total</t>
  </si>
  <si>
    <t>Unit</t>
  </si>
  <si>
    <t>Month</t>
  </si>
  <si>
    <t>each</t>
  </si>
  <si>
    <t>Part</t>
  </si>
  <si>
    <t>Equipment and Components Required</t>
  </si>
  <si>
    <t>Cable Installation</t>
  </si>
  <si>
    <t>Application</t>
  </si>
  <si>
    <t>Per</t>
  </si>
  <si>
    <t>Rack installation</t>
  </si>
  <si>
    <t>Total Parts</t>
  </si>
  <si>
    <t>State Tax</t>
  </si>
  <si>
    <t>Sub total parts</t>
  </si>
  <si>
    <t>Total Labor</t>
  </si>
  <si>
    <t>Recurring Expence</t>
  </si>
  <si>
    <t>Total Proposal</t>
  </si>
  <si>
    <t>Timeline</t>
  </si>
  <si>
    <t>On Site</t>
  </si>
  <si>
    <t>Preliminary walk-through</t>
  </si>
  <si>
    <t>Hardware Cost Received</t>
  </si>
  <si>
    <t xml:space="preserve">Order Parts </t>
  </si>
  <si>
    <t xml:space="preserve">Parts Delivered </t>
  </si>
  <si>
    <t xml:space="preserve">Pull wire </t>
  </si>
  <si>
    <t xml:space="preserve">Terminate Boxes </t>
  </si>
  <si>
    <t>Final Walkthrough</t>
  </si>
  <si>
    <t>Complete</t>
  </si>
  <si>
    <t>Wire Installation</t>
  </si>
  <si>
    <t>Rack Installation</t>
  </si>
  <si>
    <t xml:space="preserve"> </t>
  </si>
  <si>
    <t>Walk Trhough</t>
  </si>
  <si>
    <t>PunchList Start</t>
  </si>
  <si>
    <t>Total Cost</t>
  </si>
  <si>
    <t>Distance to first turn</t>
  </si>
  <si>
    <t>Distance to second turn</t>
  </si>
  <si>
    <t>Distance to third turn</t>
  </si>
  <si>
    <t>Distance to fourth turn</t>
  </si>
  <si>
    <t>Distance up to attice and down to drop</t>
  </si>
  <si>
    <t>Total distance</t>
  </si>
  <si>
    <t># of runs</t>
  </si>
  <si>
    <t>Minimum wire</t>
  </si>
  <si>
    <t>15% overage</t>
  </si>
  <si>
    <t>Total Wire Chargeable</t>
  </si>
  <si>
    <t>The fact that you cannot always pull the specific route you chose in the design, plus the need for "service loop" means you need to have some spare cable in your estimate.</t>
  </si>
  <si>
    <t>Always pull the longest runs first, to make sure there is still enough in the box to make the following pulls.  You don't want to have to buy more than you need.</t>
  </si>
  <si>
    <t>This Total Wire Chargeable is what you can charge the customer.</t>
  </si>
  <si>
    <t>The fact that you will be pulling two drops with each run, means that you need either two, 1000 fot boxes, or four 500 ft boxes of wire.</t>
  </si>
  <si>
    <t>Rationale:  Wire is cheaper than paying for the labor to pull the same run twice.</t>
  </si>
  <si>
    <t>Total Monthly</t>
  </si>
  <si>
    <t>Total Annual</t>
  </si>
  <si>
    <t>Inclusive dates</t>
  </si>
  <si>
    <t>Weekend</t>
  </si>
  <si>
    <t>Input</t>
  </si>
  <si>
    <t>Demarc</t>
  </si>
  <si>
    <t>Wire Pulls</t>
  </si>
  <si>
    <t>Use as many as apply</t>
  </si>
  <si>
    <t>Distance From</t>
  </si>
  <si>
    <t>Router/Modem</t>
  </si>
  <si>
    <t>NETGEAR</t>
  </si>
  <si>
    <t>AC 1600 WiFi VDSL/ADSL Modem Router</t>
  </si>
  <si>
    <t>Equipment List</t>
  </si>
  <si>
    <t>Rack</t>
  </si>
  <si>
    <t>1/4 Rack</t>
  </si>
  <si>
    <t>Wall mount rack</t>
  </si>
  <si>
    <t>Patch Panel</t>
  </si>
  <si>
    <t>Tripp-Lite</t>
  </si>
  <si>
    <t>Multiport Switch</t>
  </si>
  <si>
    <t>HP</t>
  </si>
  <si>
    <t>48 Port</t>
  </si>
  <si>
    <t xml:space="preserve">CAT 6e </t>
  </si>
  <si>
    <t>Plenum</t>
  </si>
  <si>
    <t>1000ft roll</t>
  </si>
  <si>
    <t>Patch Cable for Computers</t>
  </si>
  <si>
    <t>6ft</t>
  </si>
  <si>
    <t>Patch Cable for patch panel</t>
  </si>
  <si>
    <t>2ft</t>
  </si>
  <si>
    <t>Multi port Wall Plates</t>
  </si>
  <si>
    <t>White</t>
  </si>
  <si>
    <t>UPS</t>
  </si>
  <si>
    <t>Tripp-Lite/APC</t>
  </si>
  <si>
    <t>Firewall</t>
  </si>
  <si>
    <t>Smart Internet security Firewall</t>
  </si>
  <si>
    <t>WAP</t>
  </si>
  <si>
    <t>1 per each wall jack</t>
  </si>
  <si>
    <t>2 per room</t>
  </si>
  <si>
    <t xml:space="preserve">48 port Cat 6 </t>
  </si>
  <si>
    <t>15 minute</t>
  </si>
  <si>
    <t>Cisco</t>
  </si>
  <si>
    <t>Cisco AIR contoller based Wireless Access Point</t>
  </si>
  <si>
    <t>Pull cable from DeMarc to all over the apartment</t>
  </si>
  <si>
    <t>Install and test all wall rack</t>
  </si>
  <si>
    <t>J hooks / ladder rack</t>
  </si>
  <si>
    <t>50 pack</t>
  </si>
  <si>
    <t>1 per 3 ft of pulled wire</t>
  </si>
  <si>
    <t>pull</t>
  </si>
  <si>
    <t>hour</t>
  </si>
  <si>
    <t>CenturyLink/AT&amp;T/Spectrum etc.</t>
  </si>
  <si>
    <t>Telco DSL/Cable DSL/Wireless/SatCom speed each direction</t>
  </si>
  <si>
    <t>Netgear/Cisco/HP</t>
  </si>
  <si>
    <t>DSL modem/router, Switch, WAP</t>
  </si>
  <si>
    <t>CAT 6e UTP wire</t>
  </si>
  <si>
    <t>Wall Jacks</t>
  </si>
  <si>
    <t>J hooks</t>
  </si>
  <si>
    <t>cat 6e patch cable 2ft</t>
  </si>
  <si>
    <t>cat 6e patch cable 6ft</t>
  </si>
  <si>
    <t xml:space="preserve">Switch </t>
  </si>
  <si>
    <t>Mounting Pack</t>
  </si>
  <si>
    <t>Add Patch Panel to Rack</t>
  </si>
  <si>
    <t>Punch Down Rack</t>
  </si>
  <si>
    <t>Add Rack Components</t>
  </si>
  <si>
    <t>pack</t>
  </si>
  <si>
    <t>WAP's</t>
  </si>
  <si>
    <t>Extension board</t>
  </si>
  <si>
    <t>Extension Board</t>
  </si>
  <si>
    <t>Amazon</t>
  </si>
  <si>
    <t>Power Strip</t>
  </si>
  <si>
    <t>RATtrap</t>
  </si>
  <si>
    <t>Order Delivery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</si>
</sst>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8" x14ac:knownFonts="1">
    <font>
      <sz val="11"/>
      <color theme="1"/>
      <name val="Calibri"/>
      <family val="2"/>
      <scheme val="minor"/>
    </font>
    <font>
      <b/>
      <i/>
      <sz val="11"/>
      <color theme="1"/>
      <name val="Calibri"/>
      <family val="2"/>
      <scheme val="minor"/>
    </font>
    <font>
      <b/>
      <sz val="11"/>
      <color rgb="FF000000"/>
      <name val="Calibri"/>
      <family val="2"/>
      <scheme val="minor"/>
    </font>
    <font>
      <sz val="11"/>
      <color rgb="FF000000"/>
      <name val="Calibri"/>
      <family val="2"/>
      <scheme val="minor"/>
    </font>
    <font>
      <sz val="10"/>
      <color theme="1"/>
      <name val="Times New Roman"/>
      <family val="1"/>
    </font>
    <font>
      <b/>
      <sz val="14"/>
      <color rgb="FF000000"/>
      <name val="Calibri"/>
      <family val="2"/>
      <scheme val="minor"/>
    </font>
    <font>
      <b/>
      <sz val="11"/>
      <color theme="1"/>
      <name val="Calibri"/>
      <family val="2"/>
      <scheme val="minor"/>
    </font>
    <font>
      <sz val="11"/>
      <color rgb="FFFF0000"/>
      <name val="Calibri"/>
      <family val="2"/>
      <scheme val="minor"/>
    </font>
  </fonts>
  <fills count="22">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bgColor indexed="64"/>
      </patternFill>
    </fill>
  </fills>
  <borders count="37">
    <border>
      <left/>
      <right/>
      <top/>
      <bottom/>
      <diagonal/>
    </border>
    <border>
      <left/>
      <right/>
      <top/>
      <bottom style="medium">
        <color indexed="64"/>
      </bottom>
      <diagonal/>
    </border>
    <border>
      <left style="medium">
        <color rgb="FFF7CAAC"/>
      </left>
      <right style="medium">
        <color rgb="FFF7CAAC"/>
      </right>
      <top style="medium">
        <color indexed="64"/>
      </top>
      <bottom style="thick">
        <color rgb="FFF4B083"/>
      </bottom>
      <diagonal/>
    </border>
    <border>
      <left/>
      <right style="medium">
        <color rgb="FFF7CAAC"/>
      </right>
      <top style="medium">
        <color rgb="FFF7CAAC"/>
      </top>
      <bottom style="thick">
        <color rgb="FFF4B083"/>
      </bottom>
      <diagonal/>
    </border>
    <border>
      <left style="medium">
        <color rgb="FFF7CAAC"/>
      </left>
      <right/>
      <top style="thick">
        <color rgb="FFF4B083"/>
      </top>
      <bottom style="medium">
        <color rgb="FFF7CAAC"/>
      </bottom>
      <diagonal/>
    </border>
    <border>
      <left/>
      <right/>
      <top style="thick">
        <color rgb="FFF4B083"/>
      </top>
      <bottom style="medium">
        <color rgb="FFF7CAAC"/>
      </bottom>
      <diagonal/>
    </border>
    <border>
      <left/>
      <right style="medium">
        <color rgb="FFF7CAAC"/>
      </right>
      <top style="thick">
        <color rgb="FFF4B083"/>
      </top>
      <bottom style="medium">
        <color rgb="FFF7CAAC"/>
      </bottom>
      <diagonal/>
    </border>
    <border>
      <left/>
      <right style="medium">
        <color rgb="FFF7CAAC"/>
      </right>
      <top/>
      <bottom style="medium">
        <color rgb="FFF7CAAC"/>
      </bottom>
      <diagonal/>
    </border>
    <border>
      <left style="medium">
        <color rgb="FFF7CAAC"/>
      </left>
      <right style="medium">
        <color rgb="FFF7CAAC"/>
      </right>
      <top/>
      <bottom style="medium">
        <color rgb="FFF7CAA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rgb="FFF7CAAC"/>
      </left>
      <right/>
      <top/>
      <bottom style="medium">
        <color rgb="FFF7CAAC"/>
      </bottom>
      <diagonal/>
    </border>
    <border>
      <left/>
      <right/>
      <top/>
      <bottom style="medium">
        <color rgb="FFF7CAAC"/>
      </bottom>
      <diagonal/>
    </border>
    <border>
      <left style="medium">
        <color rgb="FFF7CAAC"/>
      </left>
      <right/>
      <top style="medium">
        <color rgb="FFF7CAAC"/>
      </top>
      <bottom style="medium">
        <color rgb="FFF7CAAC"/>
      </bottom>
      <diagonal/>
    </border>
    <border>
      <left/>
      <right style="medium">
        <color rgb="FFF7CAAC"/>
      </right>
      <top style="medium">
        <color rgb="FFF7CAAC"/>
      </top>
      <bottom style="medium">
        <color rgb="FFF7CAAC"/>
      </bottom>
      <diagonal/>
    </border>
  </borders>
  <cellStyleXfs count="1">
    <xf numFmtId="0" fontId="0" fillId="0" borderId="0"/>
  </cellStyleXfs>
  <cellXfs count="140">
    <xf numFmtId="0" fontId="0" fillId="0" borderId="0" xfId="0"/>
    <xf numFmtId="0" fontId="1" fillId="0" borderId="0" xfId="0" applyFont="1"/>
    <xf numFmtId="2" fontId="0" fillId="0" borderId="0" xfId="0" applyNumberFormat="1"/>
    <xf numFmtId="0" fontId="0" fillId="0" borderId="0" xfId="0" applyAlignment="1">
      <alignment horizontal="right"/>
    </xf>
    <xf numFmtId="0" fontId="1" fillId="0" borderId="0" xfId="0" applyFont="1" applyAlignment="1">
      <alignment horizontal="right"/>
    </xf>
    <xf numFmtId="0" fontId="2" fillId="0" borderId="2" xfId="0" applyFont="1" applyBorder="1" applyAlignment="1">
      <alignment horizontal="center" vertical="center"/>
    </xf>
    <xf numFmtId="0" fontId="0" fillId="0" borderId="3" xfId="0" applyBorder="1" applyAlignment="1">
      <alignment vertical="top"/>
    </xf>
    <xf numFmtId="0" fontId="2" fillId="0" borderId="3" xfId="0" applyFont="1" applyBorder="1" applyAlignment="1">
      <alignment vertical="center" wrapText="1"/>
    </xf>
    <xf numFmtId="0" fontId="2" fillId="0" borderId="3" xfId="0" applyFont="1" applyBorder="1" applyAlignment="1">
      <alignment vertical="center"/>
    </xf>
    <xf numFmtId="0" fontId="0" fillId="0" borderId="7" xfId="0" applyBorder="1" applyAlignment="1">
      <alignment vertical="top"/>
    </xf>
    <xf numFmtId="0" fontId="2" fillId="0" borderId="8" xfId="0" applyFont="1" applyBorder="1" applyAlignment="1">
      <alignment vertical="center"/>
    </xf>
    <xf numFmtId="0" fontId="3" fillId="0" borderId="7" xfId="0" applyFont="1" applyBorder="1" applyAlignment="1">
      <alignment horizontal="right" vertical="center"/>
    </xf>
    <xf numFmtId="0" fontId="3" fillId="0" borderId="7" xfId="0" applyFont="1" applyBorder="1" applyAlignment="1">
      <alignment horizontal="right" vertical="center" wrapText="1"/>
    </xf>
    <xf numFmtId="16" fontId="3" fillId="0" borderId="7" xfId="0" applyNumberFormat="1" applyFont="1" applyBorder="1" applyAlignment="1">
      <alignment vertical="center"/>
    </xf>
    <xf numFmtId="0" fontId="4" fillId="0" borderId="7" xfId="0" applyFont="1" applyBorder="1" applyAlignment="1">
      <alignment vertical="center" wrapText="1"/>
    </xf>
    <xf numFmtId="0" fontId="4" fillId="0" borderId="7" xfId="0" applyFont="1" applyBorder="1" applyAlignment="1">
      <alignment vertical="center"/>
    </xf>
    <xf numFmtId="0" fontId="3" fillId="0" borderId="7" xfId="0" applyFont="1" applyBorder="1" applyAlignment="1">
      <alignment vertical="center"/>
    </xf>
    <xf numFmtId="0" fontId="5" fillId="0" borderId="8" xfId="0" applyFont="1" applyBorder="1" applyAlignment="1">
      <alignment vertical="center"/>
    </xf>
    <xf numFmtId="16" fontId="4" fillId="0" borderId="7" xfId="0" applyNumberFormat="1" applyFont="1" applyBorder="1" applyAlignment="1">
      <alignment vertical="center" wrapText="1"/>
    </xf>
    <xf numFmtId="16" fontId="4" fillId="0" borderId="7" xfId="0" applyNumberFormat="1" applyFont="1" applyBorder="1" applyAlignment="1">
      <alignment vertical="center"/>
    </xf>
    <xf numFmtId="0" fontId="4" fillId="2" borderId="7" xfId="0" applyFont="1" applyFill="1" applyBorder="1" applyAlignment="1">
      <alignment vertical="center" wrapText="1"/>
    </xf>
    <xf numFmtId="0" fontId="3" fillId="2" borderId="7" xfId="0" applyFont="1" applyFill="1" applyBorder="1" applyAlignment="1">
      <alignment horizontal="right" vertical="center" wrapText="1"/>
    </xf>
    <xf numFmtId="16" fontId="4" fillId="2" borderId="7" xfId="0" applyNumberFormat="1" applyFont="1" applyFill="1" applyBorder="1" applyAlignment="1">
      <alignment vertical="center" wrapText="1"/>
    </xf>
    <xf numFmtId="0" fontId="1" fillId="0" borderId="10" xfId="0" applyFont="1" applyBorder="1"/>
    <xf numFmtId="0" fontId="0" fillId="0" borderId="11" xfId="0" applyBorder="1"/>
    <xf numFmtId="0" fontId="1" fillId="0" borderId="12" xfId="0" applyFont="1" applyBorder="1"/>
    <xf numFmtId="0" fontId="1" fillId="0" borderId="14" xfId="0" applyFont="1" applyBorder="1"/>
    <xf numFmtId="0" fontId="0" fillId="0" borderId="12" xfId="0" applyBorder="1"/>
    <xf numFmtId="0" fontId="0" fillId="0" borderId="15" xfId="0" applyBorder="1"/>
    <xf numFmtId="0" fontId="0" fillId="0" borderId="16" xfId="0" applyBorder="1"/>
    <xf numFmtId="0" fontId="0" fillId="0" borderId="18" xfId="0" applyBorder="1"/>
    <xf numFmtId="0" fontId="0" fillId="0" borderId="1" xfId="0" applyBorder="1"/>
    <xf numFmtId="0" fontId="1" fillId="0" borderId="18" xfId="0" applyFont="1" applyBorder="1"/>
    <xf numFmtId="0" fontId="0" fillId="0" borderId="1" xfId="0" applyBorder="1" applyAlignment="1">
      <alignment horizontal="right"/>
    </xf>
    <xf numFmtId="0" fontId="0" fillId="0" borderId="10" xfId="0" applyBorder="1"/>
    <xf numFmtId="0" fontId="1" fillId="0" borderId="14" xfId="0" applyFont="1" applyBorder="1" applyAlignment="1">
      <alignment horizontal="right"/>
    </xf>
    <xf numFmtId="0" fontId="1" fillId="4" borderId="12" xfId="0" applyFont="1" applyFill="1" applyBorder="1"/>
    <xf numFmtId="0" fontId="0" fillId="4" borderId="13" xfId="0" applyFill="1" applyBorder="1"/>
    <xf numFmtId="2" fontId="0" fillId="0" borderId="22" xfId="0" applyNumberFormat="1" applyBorder="1"/>
    <xf numFmtId="0" fontId="0" fillId="0" borderId="23" xfId="0" applyBorder="1"/>
    <xf numFmtId="2" fontId="0" fillId="0" borderId="24" xfId="0" applyNumberFormat="1" applyBorder="1"/>
    <xf numFmtId="0" fontId="0" fillId="0" borderId="25" xfId="0" applyBorder="1"/>
    <xf numFmtId="0" fontId="0" fillId="0" borderId="20" xfId="0" applyBorder="1" applyAlignment="1">
      <alignment horizontal="center"/>
    </xf>
    <xf numFmtId="0" fontId="0" fillId="0" borderId="21" xfId="0" applyBorder="1" applyAlignment="1">
      <alignment horizontal="center"/>
    </xf>
    <xf numFmtId="0" fontId="1" fillId="0" borderId="27" xfId="0" applyFont="1" applyBorder="1"/>
    <xf numFmtId="0" fontId="1" fillId="0" borderId="28" xfId="0" applyFont="1" applyBorder="1"/>
    <xf numFmtId="0" fontId="1" fillId="0" borderId="26" xfId="0" applyFont="1" applyBorder="1" applyAlignment="1">
      <alignment horizontal="center"/>
    </xf>
    <xf numFmtId="0" fontId="1" fillId="0" borderId="27" xfId="0" applyFont="1" applyBorder="1" applyAlignment="1">
      <alignment horizontal="right"/>
    </xf>
    <xf numFmtId="2" fontId="0" fillId="0" borderId="30" xfId="0" applyNumberFormat="1" applyBorder="1"/>
    <xf numFmtId="0" fontId="0" fillId="0" borderId="31" xfId="0" applyBorder="1"/>
    <xf numFmtId="0" fontId="0" fillId="0" borderId="29" xfId="0" applyBorder="1" applyAlignment="1">
      <alignment horizontal="center"/>
    </xf>
    <xf numFmtId="0" fontId="0" fillId="0" borderId="24" xfId="0" applyBorder="1"/>
    <xf numFmtId="0" fontId="1" fillId="0" borderId="15" xfId="0" applyFont="1" applyBorder="1"/>
    <xf numFmtId="0" fontId="1" fillId="0" borderId="20" xfId="0" applyFont="1" applyBorder="1" applyAlignment="1">
      <alignment horizontal="center"/>
    </xf>
    <xf numFmtId="0" fontId="0" fillId="0" borderId="30" xfId="0" applyBorder="1"/>
    <xf numFmtId="0" fontId="1" fillId="4" borderId="10" xfId="0" applyFont="1" applyFill="1" applyBorder="1"/>
    <xf numFmtId="0" fontId="0" fillId="0" borderId="14" xfId="0" applyBorder="1"/>
    <xf numFmtId="0" fontId="1" fillId="4" borderId="9" xfId="0" applyFont="1" applyFill="1" applyBorder="1"/>
    <xf numFmtId="0" fontId="1" fillId="0" borderId="1" xfId="0" applyFont="1" applyBorder="1"/>
    <xf numFmtId="0" fontId="1" fillId="0" borderId="29" xfId="0" applyFont="1" applyBorder="1" applyAlignment="1">
      <alignment horizontal="center"/>
    </xf>
    <xf numFmtId="0" fontId="1" fillId="4" borderId="32" xfId="0" applyFont="1" applyFill="1" applyBorder="1"/>
    <xf numFmtId="0" fontId="0" fillId="0" borderId="22" xfId="0" applyBorder="1"/>
    <xf numFmtId="6" fontId="0" fillId="0" borderId="31" xfId="0" applyNumberFormat="1" applyBorder="1"/>
    <xf numFmtId="0" fontId="1" fillId="5" borderId="26" xfId="0" applyFont="1" applyFill="1" applyBorder="1"/>
    <xf numFmtId="0" fontId="0" fillId="5" borderId="20" xfId="0" applyFill="1" applyBorder="1"/>
    <xf numFmtId="16" fontId="0" fillId="5" borderId="21" xfId="0" applyNumberFormat="1" applyFill="1" applyBorder="1"/>
    <xf numFmtId="0" fontId="0" fillId="5" borderId="21" xfId="0" applyFill="1" applyBorder="1"/>
    <xf numFmtId="0" fontId="0" fillId="5" borderId="29" xfId="0" applyFill="1" applyBorder="1"/>
    <xf numFmtId="0" fontId="1" fillId="5" borderId="11" xfId="0" applyFont="1" applyFill="1" applyBorder="1" applyAlignment="1">
      <alignment horizontal="right"/>
    </xf>
    <xf numFmtId="2" fontId="0" fillId="5" borderId="13" xfId="0" applyNumberFormat="1" applyFill="1" applyBorder="1"/>
    <xf numFmtId="2" fontId="0" fillId="5" borderId="17" xfId="0" applyNumberFormat="1" applyFill="1" applyBorder="1"/>
    <xf numFmtId="2" fontId="0" fillId="5" borderId="19" xfId="0" applyNumberFormat="1" applyFill="1" applyBorder="1"/>
    <xf numFmtId="2" fontId="0" fillId="5" borderId="11" xfId="0" applyNumberFormat="1" applyFill="1" applyBorder="1"/>
    <xf numFmtId="0" fontId="0" fillId="5" borderId="17" xfId="0" applyFill="1" applyBorder="1"/>
    <xf numFmtId="0" fontId="1" fillId="5" borderId="13" xfId="0" applyFont="1" applyFill="1" applyBorder="1"/>
    <xf numFmtId="0" fontId="1" fillId="5" borderId="19" xfId="0" applyFont="1" applyFill="1" applyBorder="1" applyAlignment="1">
      <alignment horizontal="right"/>
    </xf>
    <xf numFmtId="0" fontId="0" fillId="5" borderId="11" xfId="0" applyFill="1" applyBorder="1"/>
    <xf numFmtId="0" fontId="1" fillId="5" borderId="20" xfId="0" applyFont="1" applyFill="1" applyBorder="1"/>
    <xf numFmtId="0" fontId="1" fillId="5" borderId="29" xfId="0" applyFont="1" applyFill="1" applyBorder="1"/>
    <xf numFmtId="0" fontId="1" fillId="5" borderId="10" xfId="0" applyFont="1" applyFill="1" applyBorder="1"/>
    <xf numFmtId="0" fontId="0" fillId="5" borderId="12" xfId="0" applyFill="1" applyBorder="1"/>
    <xf numFmtId="0" fontId="0" fillId="5" borderId="16" xfId="0" applyFill="1" applyBorder="1"/>
    <xf numFmtId="0" fontId="0" fillId="5" borderId="18" xfId="0" applyFill="1" applyBorder="1"/>
    <xf numFmtId="0" fontId="1" fillId="5" borderId="27" xfId="0" applyFont="1" applyFill="1" applyBorder="1" applyAlignment="1">
      <alignment horizontal="right"/>
    </xf>
    <xf numFmtId="0" fontId="1" fillId="5" borderId="28" xfId="0" applyFont="1" applyFill="1" applyBorder="1"/>
    <xf numFmtId="2" fontId="0" fillId="5" borderId="22" xfId="0" applyNumberFormat="1" applyFill="1" applyBorder="1"/>
    <xf numFmtId="0" fontId="0" fillId="5" borderId="23" xfId="0" applyFill="1" applyBorder="1"/>
    <xf numFmtId="2" fontId="0" fillId="5" borderId="24" xfId="0" applyNumberFormat="1" applyFill="1" applyBorder="1"/>
    <xf numFmtId="0" fontId="0" fillId="5" borderId="25" xfId="0" applyFill="1" applyBorder="1"/>
    <xf numFmtId="2" fontId="0" fillId="5" borderId="30" xfId="0" applyNumberFormat="1" applyFill="1" applyBorder="1"/>
    <xf numFmtId="0" fontId="0" fillId="5" borderId="31" xfId="0" applyFill="1" applyBorder="1"/>
    <xf numFmtId="0" fontId="1" fillId="5" borderId="22" xfId="0" applyFont="1" applyFill="1" applyBorder="1"/>
    <xf numFmtId="0" fontId="1" fillId="5" borderId="23" xfId="0" applyFont="1" applyFill="1" applyBorder="1"/>
    <xf numFmtId="0" fontId="1" fillId="5" borderId="30" xfId="0" applyFont="1" applyFill="1" applyBorder="1" applyAlignment="1">
      <alignment horizontal="right"/>
    </xf>
    <xf numFmtId="0" fontId="1" fillId="5" borderId="31" xfId="0" applyFont="1" applyFill="1" applyBorder="1"/>
    <xf numFmtId="0" fontId="0" fillId="5" borderId="24" xfId="0" applyFill="1" applyBorder="1"/>
    <xf numFmtId="0" fontId="0" fillId="5" borderId="30" xfId="0" applyFill="1" applyBorder="1"/>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7" xfId="0" applyFont="1" applyBorder="1" applyAlignment="1">
      <alignment horizontal="center" vertical="center"/>
    </xf>
    <xf numFmtId="16" fontId="3" fillId="0" borderId="7" xfId="0" applyNumberFormat="1" applyFont="1" applyBorder="1" applyAlignment="1">
      <alignment horizontal="right" vertical="center"/>
    </xf>
    <xf numFmtId="0" fontId="0" fillId="2"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5" borderId="0" xfId="0" applyFill="1"/>
    <xf numFmtId="0" fontId="0" fillId="14" borderId="0" xfId="0" applyFill="1"/>
    <xf numFmtId="0" fontId="0" fillId="6" borderId="0" xfId="0" applyFill="1"/>
    <xf numFmtId="0" fontId="0" fillId="15" borderId="0" xfId="0" applyFill="1"/>
    <xf numFmtId="0" fontId="0" fillId="16" borderId="0" xfId="0" applyFill="1"/>
    <xf numFmtId="0" fontId="0" fillId="17" borderId="0" xfId="0" applyFill="1"/>
    <xf numFmtId="0" fontId="0" fillId="3" borderId="0" xfId="0" applyFill="1"/>
    <xf numFmtId="0" fontId="0" fillId="18" borderId="0" xfId="0" applyFill="1"/>
    <xf numFmtId="0" fontId="0" fillId="19" borderId="0" xfId="0" applyFill="1"/>
    <xf numFmtId="0" fontId="0" fillId="20" borderId="0" xfId="0" applyFill="1"/>
    <xf numFmtId="1" fontId="0" fillId="0" borderId="0" xfId="0" applyNumberFormat="1"/>
    <xf numFmtId="0" fontId="6" fillId="0" borderId="0" xfId="0" applyFont="1"/>
    <xf numFmtId="0" fontId="7" fillId="3" borderId="7" xfId="0" applyFont="1" applyFill="1" applyBorder="1" applyAlignment="1">
      <alignment vertical="top"/>
    </xf>
    <xf numFmtId="16" fontId="3" fillId="3" borderId="7" xfId="0" applyNumberFormat="1" applyFont="1" applyFill="1" applyBorder="1" applyAlignment="1">
      <alignment horizontal="right" vertical="center"/>
    </xf>
    <xf numFmtId="16" fontId="4" fillId="3" borderId="7" xfId="0" applyNumberFormat="1" applyFont="1" applyFill="1" applyBorder="1" applyAlignment="1">
      <alignment vertical="center" wrapText="1"/>
    </xf>
    <xf numFmtId="0" fontId="0" fillId="3" borderId="7" xfId="0" applyFill="1" applyBorder="1" applyAlignment="1">
      <alignment vertical="top"/>
    </xf>
    <xf numFmtId="0" fontId="4" fillId="3" borderId="7" xfId="0" applyFont="1" applyFill="1" applyBorder="1" applyAlignment="1">
      <alignment vertical="center"/>
    </xf>
    <xf numFmtId="16" fontId="0" fillId="0" borderId="7" xfId="0" applyNumberFormat="1" applyBorder="1" applyAlignment="1">
      <alignment vertical="top"/>
    </xf>
    <xf numFmtId="16" fontId="4" fillId="3" borderId="7" xfId="0" applyNumberFormat="1" applyFont="1" applyFill="1" applyBorder="1" applyAlignment="1">
      <alignment vertical="center"/>
    </xf>
    <xf numFmtId="0" fontId="7" fillId="21" borderId="7" xfId="0" applyFont="1" applyFill="1" applyBorder="1" applyAlignment="1">
      <alignment vertical="top"/>
    </xf>
    <xf numFmtId="16" fontId="3" fillId="21" borderId="7" xfId="0" applyNumberFormat="1" applyFont="1" applyFill="1" applyBorder="1" applyAlignment="1">
      <alignment horizontal="right" vertical="center"/>
    </xf>
    <xf numFmtId="16" fontId="4" fillId="21" borderId="7" xfId="0" applyNumberFormat="1" applyFont="1" applyFill="1" applyBorder="1" applyAlignment="1">
      <alignment vertical="center" wrapText="1"/>
    </xf>
    <xf numFmtId="0" fontId="0" fillId="21" borderId="7" xfId="0" applyFill="1" applyBorder="1" applyAlignment="1">
      <alignment vertical="top"/>
    </xf>
    <xf numFmtId="0" fontId="4" fillId="21" borderId="7" xfId="0" applyFont="1" applyFill="1" applyBorder="1" applyAlignment="1">
      <alignment vertical="center"/>
    </xf>
    <xf numFmtId="0" fontId="4" fillId="3" borderId="7" xfId="0" applyFont="1" applyFill="1" applyBorder="1" applyAlignment="1">
      <alignment vertical="center" wrapText="1"/>
    </xf>
    <xf numFmtId="16" fontId="4" fillId="21" borderId="7" xfId="0" applyNumberFormat="1" applyFont="1" applyFill="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4" fillId="2" borderId="35"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workbookViewId="0">
      <selection activeCell="R13" sqref="R13"/>
    </sheetView>
  </sheetViews>
  <sheetFormatPr defaultRowHeight="14.4" x14ac:dyDescent="0.3"/>
  <cols>
    <col min="2" max="14" width="7.6640625" bestFit="1" customWidth="1"/>
  </cols>
  <sheetData>
    <row r="1" spans="1:18" x14ac:dyDescent="0.3">
      <c r="A1" t="s">
        <v>64</v>
      </c>
    </row>
    <row r="2" spans="1:18" x14ac:dyDescent="0.3">
      <c r="A2">
        <v>1</v>
      </c>
      <c r="B2">
        <v>2</v>
      </c>
      <c r="C2">
        <v>3</v>
      </c>
      <c r="D2">
        <v>4</v>
      </c>
      <c r="E2">
        <v>5</v>
      </c>
      <c r="F2">
        <v>6</v>
      </c>
      <c r="G2">
        <v>7</v>
      </c>
      <c r="H2">
        <v>8</v>
      </c>
      <c r="I2">
        <v>9</v>
      </c>
      <c r="J2">
        <v>10</v>
      </c>
      <c r="K2">
        <v>11</v>
      </c>
      <c r="L2">
        <v>12</v>
      </c>
      <c r="M2">
        <v>13</v>
      </c>
      <c r="N2">
        <v>14</v>
      </c>
      <c r="O2" s="120" t="s">
        <v>65</v>
      </c>
    </row>
    <row r="3" spans="1:18" x14ac:dyDescent="0.3">
      <c r="A3" t="s">
        <v>62</v>
      </c>
      <c r="B3" t="s">
        <v>63</v>
      </c>
      <c r="C3" t="s">
        <v>63</v>
      </c>
      <c r="D3" t="s">
        <v>63</v>
      </c>
      <c r="E3" t="s">
        <v>63</v>
      </c>
      <c r="F3" t="s">
        <v>63</v>
      </c>
      <c r="G3" t="s">
        <v>63</v>
      </c>
      <c r="H3" t="s">
        <v>63</v>
      </c>
      <c r="I3" t="s">
        <v>63</v>
      </c>
      <c r="J3" t="s">
        <v>63</v>
      </c>
      <c r="K3" t="s">
        <v>63</v>
      </c>
      <c r="L3" t="s">
        <v>63</v>
      </c>
      <c r="M3" t="s">
        <v>63</v>
      </c>
      <c r="N3" t="s">
        <v>63</v>
      </c>
      <c r="O3" s="120" t="s">
        <v>66</v>
      </c>
    </row>
    <row r="4" spans="1:18" x14ac:dyDescent="0.3">
      <c r="A4" t="s">
        <v>63</v>
      </c>
    </row>
    <row r="5" spans="1:18" x14ac:dyDescent="0.3">
      <c r="A5" s="106">
        <v>17.25</v>
      </c>
    </row>
    <row r="6" spans="1:18" x14ac:dyDescent="0.3">
      <c r="B6" s="108">
        <v>1.75</v>
      </c>
      <c r="C6" s="109">
        <f t="shared" ref="C6:E8" si="0">B6</f>
        <v>1.75</v>
      </c>
      <c r="D6" s="110">
        <f t="shared" si="0"/>
        <v>1.75</v>
      </c>
      <c r="E6" s="112">
        <f t="shared" si="0"/>
        <v>1.75</v>
      </c>
      <c r="F6" s="111">
        <v>3.65</v>
      </c>
      <c r="G6" s="115">
        <v>21.75</v>
      </c>
      <c r="H6" s="105">
        <v>30</v>
      </c>
      <c r="I6" s="104">
        <v>11.25</v>
      </c>
      <c r="J6" s="103">
        <v>14</v>
      </c>
      <c r="K6" s="102">
        <v>2</v>
      </c>
      <c r="L6" s="107">
        <v>6.25</v>
      </c>
      <c r="M6" s="116">
        <v>11.25</v>
      </c>
      <c r="N6" s="118">
        <v>12</v>
      </c>
      <c r="O6" s="118" t="s">
        <v>43</v>
      </c>
      <c r="P6" s="118"/>
    </row>
    <row r="7" spans="1:18" x14ac:dyDescent="0.3">
      <c r="B7" s="108">
        <v>16</v>
      </c>
      <c r="C7" s="109">
        <f t="shared" si="0"/>
        <v>16</v>
      </c>
      <c r="D7" s="110">
        <f t="shared" si="0"/>
        <v>16</v>
      </c>
      <c r="E7" s="112">
        <f t="shared" si="0"/>
        <v>16</v>
      </c>
      <c r="F7" s="111"/>
      <c r="G7" s="115"/>
      <c r="H7" s="105">
        <v>3</v>
      </c>
      <c r="I7" s="104"/>
      <c r="J7" s="103">
        <v>3.5</v>
      </c>
      <c r="K7" s="102"/>
      <c r="L7" s="107"/>
      <c r="M7" s="116"/>
      <c r="N7" s="118">
        <v>5.5</v>
      </c>
      <c r="O7" s="117" t="s">
        <v>44</v>
      </c>
      <c r="P7" s="117"/>
      <c r="Q7" s="117"/>
    </row>
    <row r="8" spans="1:18" x14ac:dyDescent="0.3">
      <c r="B8" s="108">
        <v>19.5</v>
      </c>
      <c r="C8" s="109">
        <v>6.75</v>
      </c>
      <c r="D8" s="110">
        <f t="shared" si="0"/>
        <v>6.75</v>
      </c>
      <c r="E8" s="112">
        <f t="shared" si="0"/>
        <v>6.75</v>
      </c>
      <c r="F8" s="111"/>
      <c r="G8" s="115"/>
      <c r="H8" s="105"/>
      <c r="I8" s="104"/>
      <c r="J8" s="103"/>
      <c r="K8" s="102"/>
      <c r="L8" s="107"/>
      <c r="M8" s="116"/>
      <c r="N8" s="118"/>
      <c r="O8" s="114" t="s">
        <v>45</v>
      </c>
      <c r="P8" s="114"/>
      <c r="Q8" s="114"/>
    </row>
    <row r="9" spans="1:18" x14ac:dyDescent="0.3">
      <c r="B9" s="108">
        <v>7.25</v>
      </c>
      <c r="C9" s="109"/>
      <c r="D9" s="110">
        <v>7</v>
      </c>
      <c r="E9" s="112">
        <v>8.25</v>
      </c>
      <c r="F9" s="111"/>
      <c r="G9" s="115"/>
      <c r="H9" s="105"/>
      <c r="I9" s="104"/>
      <c r="J9" s="103"/>
      <c r="K9" s="102"/>
      <c r="L9" s="107"/>
      <c r="M9" s="116"/>
      <c r="N9" s="118"/>
      <c r="O9" s="113" t="s">
        <v>46</v>
      </c>
      <c r="P9" s="113"/>
      <c r="Q9" s="113"/>
    </row>
    <row r="10" spans="1:18" x14ac:dyDescent="0.3">
      <c r="A10">
        <v>16</v>
      </c>
      <c r="B10" s="108">
        <f>A10</f>
        <v>16</v>
      </c>
      <c r="C10" s="109">
        <f t="shared" ref="C10:N10" si="1">B10</f>
        <v>16</v>
      </c>
      <c r="D10" s="110">
        <f t="shared" si="1"/>
        <v>16</v>
      </c>
      <c r="E10" s="112">
        <f t="shared" si="1"/>
        <v>16</v>
      </c>
      <c r="F10" s="111">
        <f t="shared" si="1"/>
        <v>16</v>
      </c>
      <c r="G10" s="115">
        <f t="shared" si="1"/>
        <v>16</v>
      </c>
      <c r="H10" s="105">
        <f t="shared" si="1"/>
        <v>16</v>
      </c>
      <c r="I10" s="104">
        <f t="shared" si="1"/>
        <v>16</v>
      </c>
      <c r="J10" s="103">
        <f t="shared" si="1"/>
        <v>16</v>
      </c>
      <c r="K10" s="102">
        <f t="shared" si="1"/>
        <v>16</v>
      </c>
      <c r="L10" s="107">
        <f t="shared" si="1"/>
        <v>16</v>
      </c>
      <c r="M10" s="116">
        <f t="shared" si="1"/>
        <v>16</v>
      </c>
      <c r="N10" s="118">
        <f t="shared" si="1"/>
        <v>16</v>
      </c>
      <c r="O10" s="101" t="s">
        <v>47</v>
      </c>
      <c r="P10" s="101"/>
      <c r="Q10" s="101"/>
      <c r="R10" s="101"/>
    </row>
    <row r="11" spans="1:18" x14ac:dyDescent="0.3">
      <c r="A11">
        <f>SUM(A5:A10)</f>
        <v>33.25</v>
      </c>
      <c r="B11" s="108">
        <f t="shared" ref="B11:N11" si="2">SUM(B5:B10)</f>
        <v>60.5</v>
      </c>
      <c r="C11" s="109">
        <f t="shared" si="2"/>
        <v>40.5</v>
      </c>
      <c r="D11" s="110">
        <f t="shared" si="2"/>
        <v>47.5</v>
      </c>
      <c r="E11" s="112">
        <f t="shared" si="2"/>
        <v>48.75</v>
      </c>
      <c r="F11" s="111">
        <f t="shared" si="2"/>
        <v>19.649999999999999</v>
      </c>
      <c r="G11" s="115">
        <f t="shared" si="2"/>
        <v>37.75</v>
      </c>
      <c r="H11" s="105">
        <f t="shared" si="2"/>
        <v>49</v>
      </c>
      <c r="I11" s="104">
        <f t="shared" si="2"/>
        <v>27.25</v>
      </c>
      <c r="J11" s="103">
        <f t="shared" si="2"/>
        <v>33.5</v>
      </c>
      <c r="K11" s="102">
        <f t="shared" si="2"/>
        <v>18</v>
      </c>
      <c r="L11" s="107">
        <f t="shared" si="2"/>
        <v>22.25</v>
      </c>
      <c r="M11" s="116">
        <f t="shared" si="2"/>
        <v>27.25</v>
      </c>
      <c r="N11" s="118">
        <f t="shared" si="2"/>
        <v>33.5</v>
      </c>
      <c r="O11" t="s">
        <v>48</v>
      </c>
    </row>
    <row r="13" spans="1:18" x14ac:dyDescent="0.3">
      <c r="A13" s="118">
        <v>1</v>
      </c>
      <c r="B13" s="118">
        <v>2</v>
      </c>
      <c r="C13" s="118">
        <v>4</v>
      </c>
      <c r="D13" s="118">
        <v>4</v>
      </c>
      <c r="E13" s="118">
        <v>2</v>
      </c>
      <c r="F13" s="118">
        <v>2</v>
      </c>
      <c r="G13" s="118">
        <v>2</v>
      </c>
      <c r="H13" s="118">
        <v>2</v>
      </c>
      <c r="I13" s="118">
        <v>2</v>
      </c>
      <c r="J13" s="118">
        <v>4</v>
      </c>
      <c r="K13" s="118">
        <v>2</v>
      </c>
      <c r="L13" s="118">
        <v>4</v>
      </c>
      <c r="M13" s="118">
        <v>2</v>
      </c>
      <c r="N13" s="118">
        <v>2</v>
      </c>
      <c r="O13">
        <f>SUM(B13:N13)</f>
        <v>34</v>
      </c>
      <c r="P13" s="118" t="s">
        <v>49</v>
      </c>
    </row>
    <row r="14" spans="1:18" x14ac:dyDescent="0.3">
      <c r="A14">
        <f>A11*A13</f>
        <v>33.25</v>
      </c>
      <c r="B14">
        <f t="shared" ref="B14:N14" si="3">B11*B13</f>
        <v>121</v>
      </c>
      <c r="C14">
        <f t="shared" si="3"/>
        <v>162</v>
      </c>
      <c r="D14">
        <f t="shared" si="3"/>
        <v>190</v>
      </c>
      <c r="E14">
        <f t="shared" si="3"/>
        <v>97.5</v>
      </c>
      <c r="F14">
        <f t="shared" si="3"/>
        <v>39.299999999999997</v>
      </c>
      <c r="G14">
        <f t="shared" si="3"/>
        <v>75.5</v>
      </c>
      <c r="H14">
        <f t="shared" si="3"/>
        <v>98</v>
      </c>
      <c r="I14">
        <f t="shared" si="3"/>
        <v>54.5</v>
      </c>
      <c r="J14">
        <f t="shared" si="3"/>
        <v>134</v>
      </c>
      <c r="K14">
        <f t="shared" si="3"/>
        <v>36</v>
      </c>
      <c r="L14">
        <f t="shared" si="3"/>
        <v>89</v>
      </c>
      <c r="M14">
        <f t="shared" si="3"/>
        <v>54.5</v>
      </c>
      <c r="N14">
        <f t="shared" si="3"/>
        <v>67</v>
      </c>
      <c r="O14" s="119">
        <f>SUM(A14:N14)</f>
        <v>1251.55</v>
      </c>
      <c r="P14" t="s">
        <v>50</v>
      </c>
    </row>
    <row r="15" spans="1:18" x14ac:dyDescent="0.3">
      <c r="O15" s="119">
        <f>O14*0.15</f>
        <v>187.73249999999999</v>
      </c>
      <c r="P15" t="s">
        <v>51</v>
      </c>
    </row>
    <row r="16" spans="1:18" x14ac:dyDescent="0.3">
      <c r="O16" s="119">
        <f>SUM(O14:O15)</f>
        <v>1439.2825</v>
      </c>
      <c r="P16" t="s">
        <v>52</v>
      </c>
    </row>
    <row r="18" spans="1:1" x14ac:dyDescent="0.3">
      <c r="A18" t="s">
        <v>53</v>
      </c>
    </row>
    <row r="19" spans="1:1" x14ac:dyDescent="0.3">
      <c r="A19" t="s">
        <v>54</v>
      </c>
    </row>
    <row r="20" spans="1:1" x14ac:dyDescent="0.3">
      <c r="A20" t="s">
        <v>55</v>
      </c>
    </row>
    <row r="21" spans="1:1" x14ac:dyDescent="0.3">
      <c r="A21" t="s">
        <v>56</v>
      </c>
    </row>
    <row r="22" spans="1:1" x14ac:dyDescent="0.3">
      <c r="A22" t="s">
        <v>57</v>
      </c>
    </row>
  </sheetData>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9"/>
  <sheetViews>
    <sheetView showGridLines="0" workbookViewId="0">
      <selection activeCell="B15" sqref="B15"/>
    </sheetView>
  </sheetViews>
  <sheetFormatPr defaultRowHeight="14.4" x14ac:dyDescent="0.3"/>
  <cols>
    <col min="1" max="1" width="25.109375" customWidth="1"/>
    <col min="2" max="2" width="30.109375" customWidth="1"/>
    <col min="3" max="3" width="50.44140625" customWidth="1"/>
    <col min="4" max="4" width="9.44140625" customWidth="1"/>
    <col min="5" max="5" width="9.6640625" bestFit="1" customWidth="1"/>
  </cols>
  <sheetData>
    <row r="1" spans="1:7" x14ac:dyDescent="0.3">
      <c r="A1" t="s">
        <v>0</v>
      </c>
    </row>
    <row r="2" spans="1:7" x14ac:dyDescent="0.3">
      <c r="A2" t="s">
        <v>70</v>
      </c>
    </row>
    <row r="3" spans="1:7" ht="12" customHeight="1" thickBot="1" x14ac:dyDescent="0.35"/>
    <row r="4" spans="1:7" ht="15" thickBot="1" x14ac:dyDescent="0.35">
      <c r="A4" s="36" t="s">
        <v>16</v>
      </c>
      <c r="B4" s="37"/>
    </row>
    <row r="5" spans="1:7" ht="15" thickBot="1" x14ac:dyDescent="0.35">
      <c r="A5" s="23" t="s">
        <v>15</v>
      </c>
      <c r="B5" s="63" t="s">
        <v>2</v>
      </c>
      <c r="C5" s="26" t="s">
        <v>3</v>
      </c>
      <c r="D5" s="83" t="s">
        <v>4</v>
      </c>
      <c r="E5" s="84" t="s">
        <v>19</v>
      </c>
      <c r="F5" s="46" t="s">
        <v>5</v>
      </c>
      <c r="G5" s="68" t="s">
        <v>11</v>
      </c>
    </row>
    <row r="6" spans="1:7" x14ac:dyDescent="0.3">
      <c r="A6" s="27" t="s">
        <v>67</v>
      </c>
      <c r="B6" s="64" t="s">
        <v>68</v>
      </c>
      <c r="C6" s="28" t="s">
        <v>69</v>
      </c>
      <c r="D6" s="85">
        <v>114.9</v>
      </c>
      <c r="E6" s="86" t="s">
        <v>14</v>
      </c>
      <c r="F6" s="42">
        <v>1</v>
      </c>
      <c r="G6" s="69">
        <v>114.99</v>
      </c>
    </row>
    <row r="7" spans="1:7" x14ac:dyDescent="0.3">
      <c r="A7" s="29" t="s">
        <v>71</v>
      </c>
      <c r="B7" s="65" t="s">
        <v>72</v>
      </c>
      <c r="C7" t="s">
        <v>73</v>
      </c>
      <c r="D7" s="87">
        <v>485</v>
      </c>
      <c r="E7" s="88" t="s">
        <v>14</v>
      </c>
      <c r="F7" s="43">
        <v>1</v>
      </c>
      <c r="G7" s="70">
        <v>485</v>
      </c>
    </row>
    <row r="8" spans="1:7" x14ac:dyDescent="0.3">
      <c r="A8" s="29" t="s">
        <v>74</v>
      </c>
      <c r="B8" s="66" t="s">
        <v>75</v>
      </c>
      <c r="C8" t="s">
        <v>95</v>
      </c>
      <c r="D8" s="87">
        <v>153.9</v>
      </c>
      <c r="E8" s="88" t="s">
        <v>14</v>
      </c>
      <c r="F8" s="43">
        <v>1</v>
      </c>
      <c r="G8" s="70">
        <v>153.99</v>
      </c>
    </row>
    <row r="9" spans="1:7" x14ac:dyDescent="0.3">
      <c r="A9" s="29" t="s">
        <v>76</v>
      </c>
      <c r="B9" s="66" t="s">
        <v>77</v>
      </c>
      <c r="C9" t="s">
        <v>78</v>
      </c>
      <c r="D9" s="87">
        <v>530</v>
      </c>
      <c r="E9" s="88" t="s">
        <v>14</v>
      </c>
      <c r="F9" s="43">
        <v>1</v>
      </c>
      <c r="G9" s="70">
        <v>530</v>
      </c>
    </row>
    <row r="10" spans="1:7" x14ac:dyDescent="0.3">
      <c r="A10" s="29" t="s">
        <v>79</v>
      </c>
      <c r="B10" s="66" t="s">
        <v>80</v>
      </c>
      <c r="C10" t="s">
        <v>81</v>
      </c>
      <c r="D10" s="87">
        <v>184.9</v>
      </c>
      <c r="E10" s="88" t="s">
        <v>14</v>
      </c>
      <c r="F10" s="43">
        <v>2</v>
      </c>
      <c r="G10" s="70">
        <v>369.8</v>
      </c>
    </row>
    <row r="11" spans="1:7" x14ac:dyDescent="0.3">
      <c r="A11" s="29" t="s">
        <v>82</v>
      </c>
      <c r="B11" s="66" t="s">
        <v>83</v>
      </c>
      <c r="C11" t="s">
        <v>93</v>
      </c>
      <c r="D11" s="87">
        <v>3.4</v>
      </c>
      <c r="E11" s="88" t="s">
        <v>14</v>
      </c>
      <c r="F11" s="43">
        <v>36</v>
      </c>
      <c r="G11" s="70">
        <v>122.4</v>
      </c>
    </row>
    <row r="12" spans="1:7" x14ac:dyDescent="0.3">
      <c r="A12" s="29" t="s">
        <v>84</v>
      </c>
      <c r="B12" s="66" t="s">
        <v>85</v>
      </c>
      <c r="C12" t="s">
        <v>93</v>
      </c>
      <c r="D12" s="87">
        <v>2.75</v>
      </c>
      <c r="E12" s="88" t="s">
        <v>14</v>
      </c>
      <c r="F12" s="43">
        <v>18</v>
      </c>
      <c r="G12" s="70">
        <v>54</v>
      </c>
    </row>
    <row r="13" spans="1:7" x14ac:dyDescent="0.3">
      <c r="A13" s="29" t="s">
        <v>86</v>
      </c>
      <c r="B13" s="66" t="s">
        <v>87</v>
      </c>
      <c r="C13" t="s">
        <v>94</v>
      </c>
      <c r="D13" s="87">
        <v>5</v>
      </c>
      <c r="E13" s="88" t="s">
        <v>14</v>
      </c>
      <c r="F13" s="43">
        <v>18</v>
      </c>
      <c r="G13" s="70">
        <v>90</v>
      </c>
    </row>
    <row r="14" spans="1:7" x14ac:dyDescent="0.3">
      <c r="A14" s="29" t="s">
        <v>88</v>
      </c>
      <c r="B14" s="66" t="s">
        <v>89</v>
      </c>
      <c r="C14" t="s">
        <v>96</v>
      </c>
      <c r="D14" s="87">
        <v>275</v>
      </c>
      <c r="E14" s="88" t="s">
        <v>14</v>
      </c>
      <c r="F14" s="43">
        <v>1</v>
      </c>
      <c r="G14" s="70">
        <v>275</v>
      </c>
    </row>
    <row r="15" spans="1:7" x14ac:dyDescent="0.3">
      <c r="A15" s="29" t="s">
        <v>90</v>
      </c>
      <c r="B15" s="66" t="s">
        <v>126</v>
      </c>
      <c r="C15" t="s">
        <v>91</v>
      </c>
      <c r="D15" s="87">
        <v>199</v>
      </c>
      <c r="E15" s="88" t="s">
        <v>14</v>
      </c>
      <c r="F15" s="43">
        <v>1</v>
      </c>
      <c r="G15" s="70">
        <v>199</v>
      </c>
    </row>
    <row r="16" spans="1:7" x14ac:dyDescent="0.3">
      <c r="A16" s="29" t="s">
        <v>92</v>
      </c>
      <c r="B16" s="66" t="s">
        <v>97</v>
      </c>
      <c r="C16" t="s">
        <v>98</v>
      </c>
      <c r="D16" s="87">
        <v>260</v>
      </c>
      <c r="E16" s="88" t="s">
        <v>14</v>
      </c>
      <c r="F16" s="43">
        <v>1</v>
      </c>
      <c r="G16" s="70">
        <v>260</v>
      </c>
    </row>
    <row r="17" spans="1:7" x14ac:dyDescent="0.3">
      <c r="A17" s="29" t="s">
        <v>101</v>
      </c>
      <c r="B17" s="66" t="s">
        <v>102</v>
      </c>
      <c r="C17" t="s">
        <v>103</v>
      </c>
      <c r="D17" s="87">
        <v>2.84</v>
      </c>
      <c r="E17" s="88" t="s">
        <v>120</v>
      </c>
      <c r="F17" s="43">
        <v>2</v>
      </c>
      <c r="G17" s="70">
        <v>5.68</v>
      </c>
    </row>
    <row r="18" spans="1:7" x14ac:dyDescent="0.3">
      <c r="A18" s="29" t="s">
        <v>123</v>
      </c>
      <c r="B18" s="66" t="s">
        <v>124</v>
      </c>
      <c r="C18" t="s">
        <v>125</v>
      </c>
      <c r="D18" s="87">
        <v>8.99</v>
      </c>
      <c r="E18" s="88" t="s">
        <v>14</v>
      </c>
      <c r="F18" s="43">
        <v>1</v>
      </c>
      <c r="G18" s="70">
        <f t="shared" ref="G18:G19" si="0">D18*F18</f>
        <v>8.99</v>
      </c>
    </row>
    <row r="19" spans="1:7" ht="15" thickBot="1" x14ac:dyDescent="0.35">
      <c r="A19" s="30"/>
      <c r="B19" s="67"/>
      <c r="C19" s="31"/>
      <c r="D19" s="89"/>
      <c r="E19" s="90"/>
      <c r="F19" s="50"/>
      <c r="G19" s="71">
        <f t="shared" si="0"/>
        <v>0</v>
      </c>
    </row>
    <row r="20" spans="1:7" x14ac:dyDescent="0.3">
      <c r="E20" s="29"/>
      <c r="F20" s="4" t="s">
        <v>23</v>
      </c>
      <c r="G20" s="70">
        <f>SUM(G6:G19)</f>
        <v>2668.85</v>
      </c>
    </row>
    <row r="21" spans="1:7" ht="15" thickBot="1" x14ac:dyDescent="0.35">
      <c r="E21" s="32" t="s">
        <v>22</v>
      </c>
      <c r="F21" s="33">
        <v>8.2500000000000004E-2</v>
      </c>
      <c r="G21" s="71">
        <f>G20*F21</f>
        <v>220.180125</v>
      </c>
    </row>
    <row r="22" spans="1:7" ht="15" thickBot="1" x14ac:dyDescent="0.35">
      <c r="E22" s="34"/>
      <c r="F22" s="35" t="s">
        <v>21</v>
      </c>
      <c r="G22" s="72">
        <f>SUM(G20:G21)</f>
        <v>2889.0301249999998</v>
      </c>
    </row>
    <row r="23" spans="1:7" ht="15" thickBot="1" x14ac:dyDescent="0.35">
      <c r="F23" s="3"/>
      <c r="G23" s="2"/>
    </row>
    <row r="24" spans="1:7" ht="15" thickBot="1" x14ac:dyDescent="0.35">
      <c r="A24" s="60" t="s">
        <v>10</v>
      </c>
    </row>
    <row r="25" spans="1:7" ht="15" thickBot="1" x14ac:dyDescent="0.35">
      <c r="A25" s="79" t="s">
        <v>18</v>
      </c>
      <c r="B25" s="44" t="s">
        <v>3</v>
      </c>
      <c r="C25" s="45"/>
      <c r="D25" s="47" t="s">
        <v>4</v>
      </c>
      <c r="E25" s="45" t="s">
        <v>19</v>
      </c>
      <c r="F25" s="46" t="s">
        <v>5</v>
      </c>
      <c r="G25" s="68" t="s">
        <v>11</v>
      </c>
    </row>
    <row r="26" spans="1:7" x14ac:dyDescent="0.3">
      <c r="A26" s="80" t="s">
        <v>17</v>
      </c>
      <c r="B26" s="61" t="s">
        <v>99</v>
      </c>
      <c r="C26" s="39"/>
      <c r="D26" s="38">
        <v>80</v>
      </c>
      <c r="E26" s="39" t="s">
        <v>104</v>
      </c>
      <c r="F26" s="42">
        <v>36</v>
      </c>
      <c r="G26" s="69">
        <f t="shared" ref="G26" si="1">D26*F26</f>
        <v>2880</v>
      </c>
    </row>
    <row r="27" spans="1:7" x14ac:dyDescent="0.3">
      <c r="A27" s="81"/>
      <c r="B27" s="51"/>
      <c r="C27" s="41"/>
      <c r="D27" s="40"/>
      <c r="E27" s="41"/>
      <c r="F27" s="43"/>
      <c r="G27" s="73"/>
    </row>
    <row r="28" spans="1:7" ht="15" thickBot="1" x14ac:dyDescent="0.35">
      <c r="A28" s="82" t="s">
        <v>20</v>
      </c>
      <c r="B28" s="54" t="s">
        <v>100</v>
      </c>
      <c r="C28" s="49"/>
      <c r="D28" s="48">
        <v>150</v>
      </c>
      <c r="E28" s="62" t="s">
        <v>105</v>
      </c>
      <c r="F28" s="50">
        <v>4</v>
      </c>
      <c r="G28" s="71">
        <f t="shared" ref="G28" si="2">D28*F28</f>
        <v>600</v>
      </c>
    </row>
    <row r="29" spans="1:7" ht="15" thickBot="1" x14ac:dyDescent="0.35">
      <c r="E29" s="34"/>
      <c r="F29" s="35" t="s">
        <v>24</v>
      </c>
      <c r="G29" s="72">
        <f>SUM(G26:G28)</f>
        <v>3480</v>
      </c>
    </row>
    <row r="30" spans="1:7" ht="15" thickBot="1" x14ac:dyDescent="0.35">
      <c r="F30" s="4"/>
      <c r="G30" s="2"/>
    </row>
    <row r="31" spans="1:7" ht="15" thickBot="1" x14ac:dyDescent="0.35">
      <c r="A31" s="55" t="s">
        <v>42</v>
      </c>
      <c r="B31" s="56"/>
      <c r="C31" s="56"/>
      <c r="D31" s="24"/>
      <c r="E31" s="34"/>
      <c r="F31" s="35" t="s">
        <v>26</v>
      </c>
      <c r="G31" s="72">
        <f>G29+G22</f>
        <v>6369.0301249999993</v>
      </c>
    </row>
    <row r="32" spans="1:7" ht="15" thickBot="1" x14ac:dyDescent="0.35">
      <c r="A32" s="1"/>
      <c r="F32" s="4"/>
      <c r="G32" s="2"/>
    </row>
    <row r="33" spans="1:7" ht="15" thickBot="1" x14ac:dyDescent="0.35">
      <c r="A33" s="57" t="s">
        <v>25</v>
      </c>
      <c r="F33" s="4"/>
      <c r="G33" s="2"/>
    </row>
    <row r="34" spans="1:7" x14ac:dyDescent="0.3">
      <c r="A34" s="25" t="s">
        <v>9</v>
      </c>
      <c r="B34" s="77" t="s">
        <v>7</v>
      </c>
      <c r="C34" s="52"/>
      <c r="D34" s="91"/>
      <c r="E34" s="92"/>
      <c r="F34" s="53"/>
      <c r="G34" s="74"/>
    </row>
    <row r="35" spans="1:7" ht="15" thickBot="1" x14ac:dyDescent="0.35">
      <c r="A35" s="32" t="s">
        <v>1</v>
      </c>
      <c r="B35" s="78" t="s">
        <v>2</v>
      </c>
      <c r="C35" s="58" t="s">
        <v>3</v>
      </c>
      <c r="D35" s="93" t="s">
        <v>4</v>
      </c>
      <c r="E35" s="94" t="s">
        <v>12</v>
      </c>
      <c r="F35" s="59" t="s">
        <v>5</v>
      </c>
      <c r="G35" s="75" t="s">
        <v>11</v>
      </c>
    </row>
    <row r="36" spans="1:7" x14ac:dyDescent="0.3">
      <c r="A36" s="29" t="s">
        <v>6</v>
      </c>
      <c r="B36" s="66" t="s">
        <v>106</v>
      </c>
      <c r="C36" t="s">
        <v>107</v>
      </c>
      <c r="D36" s="95">
        <v>89.89</v>
      </c>
      <c r="E36" s="88" t="s">
        <v>13</v>
      </c>
      <c r="F36" s="43">
        <v>1</v>
      </c>
      <c r="G36" s="70">
        <f t="shared" ref="G36:G37" si="3">D36*F36</f>
        <v>89.89</v>
      </c>
    </row>
    <row r="37" spans="1:7" ht="15" thickBot="1" x14ac:dyDescent="0.35">
      <c r="A37" s="30" t="s">
        <v>8</v>
      </c>
      <c r="B37" s="67" t="s">
        <v>108</v>
      </c>
      <c r="C37" s="31" t="s">
        <v>109</v>
      </c>
      <c r="D37" s="96">
        <v>9.75</v>
      </c>
      <c r="E37" s="90" t="s">
        <v>13</v>
      </c>
      <c r="F37" s="50">
        <v>1</v>
      </c>
      <c r="G37" s="71">
        <f t="shared" si="3"/>
        <v>9.75</v>
      </c>
    </row>
    <row r="38" spans="1:7" ht="15" thickBot="1" x14ac:dyDescent="0.35">
      <c r="E38" s="34"/>
      <c r="F38" s="35" t="s">
        <v>58</v>
      </c>
      <c r="G38" s="72">
        <f>SUM(G36:G37)</f>
        <v>99.64</v>
      </c>
    </row>
    <row r="39" spans="1:7" ht="15" thickBot="1" x14ac:dyDescent="0.35">
      <c r="E39" s="34"/>
      <c r="F39" s="35" t="s">
        <v>59</v>
      </c>
      <c r="G39" s="76">
        <f>G38*12</f>
        <v>1195.68</v>
      </c>
    </row>
  </sheetData>
  <pageMargins left="0.7" right="0.7" top="0.75" bottom="0.75" header="0.3" footer="0.3"/>
  <pageSetup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6"/>
  <sheetViews>
    <sheetView tabSelected="1" zoomScale="85" zoomScaleNormal="85" workbookViewId="0">
      <selection activeCell="D9" sqref="D9"/>
    </sheetView>
  </sheetViews>
  <sheetFormatPr defaultRowHeight="14.4" x14ac:dyDescent="0.3"/>
  <cols>
    <col min="1" max="1" width="23" customWidth="1"/>
    <col min="2" max="2" width="17.21875" customWidth="1"/>
    <col min="3" max="3" width="7.109375" bestFit="1" customWidth="1"/>
    <col min="4" max="4" width="8" customWidth="1"/>
    <col min="5" max="5" width="8.109375" customWidth="1"/>
    <col min="6" max="6" width="8" customWidth="1"/>
    <col min="7" max="7" width="10" customWidth="1"/>
    <col min="8" max="8" width="8" customWidth="1"/>
    <col min="9" max="9" width="7.5546875" customWidth="1"/>
    <col min="10" max="10" width="9.6640625" customWidth="1"/>
    <col min="11" max="11" width="9" customWidth="1"/>
    <col min="12" max="12" width="9.44140625" customWidth="1"/>
    <col min="13" max="13" width="8.88671875" customWidth="1"/>
    <col min="14" max="14" width="10.109375" customWidth="1"/>
    <col min="15" max="15" width="9.6640625" customWidth="1"/>
    <col min="16" max="16" width="11.33203125" customWidth="1"/>
    <col min="17" max="17" width="8" customWidth="1"/>
    <col min="18" max="18" width="9.44140625" customWidth="1"/>
    <col min="19" max="19" width="9" customWidth="1"/>
    <col min="20" max="20" width="8.33203125" customWidth="1"/>
    <col min="21" max="21" width="8.109375" customWidth="1"/>
  </cols>
  <sheetData>
    <row r="1" spans="1:23" ht="15" thickBot="1" x14ac:dyDescent="0.35">
      <c r="A1" s="5" t="s">
        <v>27</v>
      </c>
      <c r="B1" s="6"/>
      <c r="C1" s="6"/>
      <c r="D1" s="6"/>
      <c r="E1" s="6"/>
      <c r="F1" s="6"/>
      <c r="G1" s="7"/>
      <c r="H1" s="7"/>
      <c r="I1" s="7"/>
      <c r="J1" s="8" t="s">
        <v>28</v>
      </c>
      <c r="K1" s="6"/>
      <c r="L1" s="6"/>
      <c r="M1" s="6"/>
      <c r="N1" s="6"/>
      <c r="O1" s="6"/>
      <c r="P1" s="6"/>
      <c r="Q1" s="6"/>
      <c r="R1" s="6"/>
      <c r="S1" s="6"/>
      <c r="T1" s="6"/>
      <c r="U1" s="6"/>
    </row>
    <row r="2" spans="1:23" ht="15.6" thickTop="1" thickBot="1" x14ac:dyDescent="0.35">
      <c r="A2" s="135" t="s">
        <v>60</v>
      </c>
      <c r="B2" s="136"/>
      <c r="C2" s="136"/>
      <c r="D2" s="136"/>
      <c r="E2" s="136"/>
      <c r="F2" s="136"/>
      <c r="G2" s="136"/>
      <c r="H2" s="136"/>
      <c r="I2" s="136"/>
      <c r="J2" s="136"/>
      <c r="K2" s="137"/>
      <c r="L2" s="9"/>
      <c r="M2" s="9"/>
      <c r="N2" s="9"/>
      <c r="O2" s="9"/>
      <c r="P2" s="9"/>
      <c r="Q2" s="9"/>
      <c r="R2" s="9"/>
      <c r="S2" s="9"/>
      <c r="T2" s="9"/>
      <c r="U2" s="9"/>
    </row>
    <row r="3" spans="1:23" ht="15" thickBot="1" x14ac:dyDescent="0.35">
      <c r="A3" s="97"/>
      <c r="B3" s="98"/>
      <c r="C3" s="98"/>
      <c r="D3" s="98"/>
      <c r="E3" s="98"/>
      <c r="F3" s="98"/>
      <c r="G3" s="98"/>
      <c r="H3" s="20"/>
      <c r="I3" s="20"/>
      <c r="J3" s="98"/>
      <c r="K3" s="99"/>
      <c r="L3" s="9"/>
      <c r="M3" s="9"/>
      <c r="N3" s="9"/>
      <c r="O3" s="20"/>
      <c r="P3" s="20"/>
      <c r="Q3" s="9"/>
      <c r="R3" s="9"/>
      <c r="S3" s="9"/>
      <c r="T3" s="9"/>
      <c r="U3" s="9"/>
    </row>
    <row r="4" spans="1:23" ht="15" thickBot="1" x14ac:dyDescent="0.35">
      <c r="A4" s="97"/>
      <c r="B4" t="s">
        <v>127</v>
      </c>
      <c r="H4" s="138" t="s">
        <v>61</v>
      </c>
      <c r="I4" s="139"/>
      <c r="J4" s="11"/>
      <c r="K4" s="11"/>
      <c r="L4" s="11"/>
      <c r="M4" s="11"/>
      <c r="N4" s="11"/>
      <c r="O4" s="138" t="s">
        <v>61</v>
      </c>
      <c r="P4" s="139"/>
      <c r="Q4" s="11"/>
      <c r="R4" s="11"/>
      <c r="S4" s="11"/>
      <c r="T4" s="11"/>
      <c r="U4" s="11"/>
    </row>
    <row r="5" spans="1:23" ht="15" thickBot="1" x14ac:dyDescent="0.35">
      <c r="A5" s="10" t="s">
        <v>29</v>
      </c>
      <c r="B5" s="100">
        <v>43549</v>
      </c>
      <c r="C5" s="100">
        <v>43550</v>
      </c>
      <c r="D5" s="100">
        <v>43551</v>
      </c>
      <c r="E5" s="100">
        <v>43552</v>
      </c>
      <c r="F5" s="100">
        <v>43553</v>
      </c>
      <c r="G5" s="100">
        <v>43554</v>
      </c>
      <c r="H5" s="100">
        <v>43555</v>
      </c>
      <c r="I5" s="100">
        <v>43556</v>
      </c>
      <c r="J5" s="100">
        <v>43557</v>
      </c>
      <c r="K5" s="100">
        <v>43558</v>
      </c>
      <c r="L5" s="100">
        <v>43559</v>
      </c>
      <c r="M5" s="100">
        <v>43560</v>
      </c>
      <c r="N5" s="100">
        <v>43561</v>
      </c>
      <c r="O5" s="100">
        <v>43562</v>
      </c>
      <c r="P5" s="100">
        <v>43563</v>
      </c>
      <c r="Q5" s="100">
        <v>43564</v>
      </c>
      <c r="R5" s="100">
        <v>43565</v>
      </c>
      <c r="S5" s="100">
        <v>43566</v>
      </c>
      <c r="T5" s="100">
        <v>43567</v>
      </c>
      <c r="U5" s="100">
        <v>43568</v>
      </c>
      <c r="V5" s="100"/>
      <c r="W5" s="100"/>
    </row>
    <row r="6" spans="1:23" ht="15" thickBot="1" x14ac:dyDescent="0.35">
      <c r="A6" s="10" t="s">
        <v>30</v>
      </c>
      <c r="B6" s="13">
        <v>43549</v>
      </c>
      <c r="C6" s="13"/>
      <c r="D6" s="13"/>
      <c r="E6" s="13"/>
      <c r="F6" s="13"/>
      <c r="G6" s="14"/>
      <c r="H6" s="20"/>
      <c r="I6" s="20"/>
      <c r="J6" s="15"/>
      <c r="K6" s="15"/>
      <c r="L6" s="16"/>
      <c r="M6" s="16"/>
      <c r="N6" s="16"/>
      <c r="O6" s="20"/>
      <c r="P6" s="20"/>
      <c r="Q6" s="16"/>
      <c r="R6" s="16"/>
      <c r="S6" s="16"/>
      <c r="T6" s="16"/>
      <c r="U6" s="16"/>
    </row>
    <row r="7" spans="1:23" ht="18.600000000000001" thickBot="1" x14ac:dyDescent="0.35">
      <c r="A7" s="17" t="s">
        <v>31</v>
      </c>
      <c r="B7" s="9"/>
      <c r="C7" s="9"/>
      <c r="D7" s="9"/>
      <c r="E7" s="9"/>
      <c r="F7" s="9"/>
      <c r="G7" s="14"/>
      <c r="H7" s="20"/>
      <c r="I7" s="20"/>
      <c r="J7" s="9"/>
      <c r="K7" s="9"/>
      <c r="L7" s="9"/>
      <c r="M7" s="9"/>
      <c r="N7" s="9"/>
      <c r="O7" s="20"/>
      <c r="P7" s="20"/>
      <c r="Q7" s="9"/>
      <c r="R7" s="9"/>
      <c r="S7" s="9"/>
      <c r="T7" s="9"/>
      <c r="U7" s="9"/>
    </row>
    <row r="8" spans="1:23" ht="15" thickBot="1" x14ac:dyDescent="0.35">
      <c r="A8" s="10" t="s">
        <v>110</v>
      </c>
      <c r="B8" s="13">
        <v>43549</v>
      </c>
      <c r="C8" s="121"/>
      <c r="D8" s="121"/>
      <c r="E8" s="128"/>
      <c r="F8" s="128"/>
      <c r="G8" s="12"/>
      <c r="H8" s="21"/>
      <c r="I8" s="21"/>
      <c r="J8" s="9"/>
      <c r="K8" s="9"/>
      <c r="L8" s="9"/>
      <c r="M8" s="9"/>
      <c r="N8" s="9"/>
      <c r="O8" s="21"/>
      <c r="P8" s="21"/>
      <c r="Q8" s="9"/>
      <c r="R8" s="9"/>
      <c r="S8" s="9"/>
      <c r="T8" s="9"/>
      <c r="U8" s="9"/>
    </row>
    <row r="9" spans="1:23" ht="15" thickBot="1" x14ac:dyDescent="0.35">
      <c r="A9" s="10" t="s">
        <v>74</v>
      </c>
      <c r="B9" s="13">
        <v>43549</v>
      </c>
      <c r="C9" s="121"/>
      <c r="D9" s="121"/>
      <c r="E9" s="128"/>
      <c r="F9" s="128"/>
      <c r="G9" s="14"/>
      <c r="H9" s="20"/>
      <c r="I9" s="20"/>
      <c r="J9" s="9"/>
      <c r="K9" s="9"/>
      <c r="L9" s="9"/>
      <c r="M9" s="9"/>
      <c r="N9" s="9"/>
      <c r="O9" s="20"/>
      <c r="P9" s="20"/>
      <c r="Q9" s="9"/>
      <c r="R9" s="9"/>
      <c r="S9" s="9"/>
      <c r="T9" s="9"/>
      <c r="U9" s="9"/>
    </row>
    <row r="10" spans="1:23" ht="15" thickBot="1" x14ac:dyDescent="0.35">
      <c r="A10" s="10" t="s">
        <v>71</v>
      </c>
      <c r="B10" s="13">
        <v>43549</v>
      </c>
      <c r="C10" s="121"/>
      <c r="D10" s="121"/>
      <c r="E10" s="128"/>
      <c r="F10" s="128"/>
      <c r="G10" s="14"/>
      <c r="H10" s="20"/>
      <c r="I10" s="20"/>
      <c r="J10" s="9"/>
      <c r="K10" s="9"/>
      <c r="L10" s="9"/>
      <c r="M10" s="9"/>
      <c r="N10" s="9"/>
      <c r="O10" s="20"/>
      <c r="P10" s="20"/>
      <c r="Q10" s="9"/>
      <c r="R10" s="9"/>
      <c r="S10" s="9"/>
      <c r="T10" s="9"/>
      <c r="U10" s="9"/>
    </row>
    <row r="11" spans="1:23" ht="15" thickBot="1" x14ac:dyDescent="0.35">
      <c r="A11" s="10" t="s">
        <v>111</v>
      </c>
      <c r="B11" s="13">
        <v>43549</v>
      </c>
      <c r="C11" s="121"/>
      <c r="D11" s="121"/>
      <c r="E11" s="128"/>
      <c r="F11" s="128"/>
      <c r="G11" s="14"/>
      <c r="H11" s="20"/>
      <c r="I11" s="20"/>
      <c r="J11" s="9"/>
      <c r="K11" s="9"/>
      <c r="L11" s="9"/>
      <c r="M11" s="9"/>
      <c r="N11" s="9"/>
      <c r="O11" s="20"/>
      <c r="P11" s="20"/>
      <c r="Q11" s="9"/>
      <c r="R11" s="9"/>
      <c r="S11" s="9"/>
      <c r="T11" s="9"/>
      <c r="U11" s="9"/>
    </row>
    <row r="12" spans="1:23" ht="15" thickBot="1" x14ac:dyDescent="0.35">
      <c r="A12" s="10" t="s">
        <v>112</v>
      </c>
      <c r="B12" s="13">
        <v>43549</v>
      </c>
      <c r="C12" s="121"/>
      <c r="D12" s="121"/>
      <c r="E12" s="128"/>
      <c r="F12" s="128"/>
      <c r="G12" s="14"/>
      <c r="H12" s="20"/>
      <c r="I12" s="20"/>
      <c r="J12" s="9"/>
      <c r="K12" s="9"/>
      <c r="L12" s="9"/>
      <c r="M12" s="9"/>
      <c r="N12" s="9"/>
      <c r="O12" s="20"/>
      <c r="P12" s="20"/>
      <c r="Q12" s="9"/>
      <c r="R12" s="9"/>
      <c r="S12" s="9"/>
      <c r="T12" s="9"/>
      <c r="U12" s="9"/>
    </row>
    <row r="13" spans="1:23" ht="15" thickBot="1" x14ac:dyDescent="0.35">
      <c r="A13" s="10" t="s">
        <v>113</v>
      </c>
      <c r="B13" s="13">
        <v>43549</v>
      </c>
      <c r="C13" s="121"/>
      <c r="D13" s="121"/>
      <c r="E13" s="128"/>
      <c r="F13" s="128"/>
      <c r="G13" s="14"/>
      <c r="H13" s="20"/>
      <c r="I13" s="20"/>
      <c r="J13" s="9"/>
      <c r="K13" s="9"/>
      <c r="L13" s="9"/>
      <c r="M13" s="9"/>
      <c r="N13" s="9"/>
      <c r="O13" s="20"/>
      <c r="P13" s="20"/>
      <c r="Q13" s="9"/>
      <c r="R13" s="9"/>
      <c r="S13" s="9"/>
      <c r="T13" s="9"/>
      <c r="U13" s="9"/>
    </row>
    <row r="14" spans="1:23" ht="15" thickBot="1" x14ac:dyDescent="0.35">
      <c r="A14" s="10" t="s">
        <v>114</v>
      </c>
      <c r="B14" s="13">
        <v>43549</v>
      </c>
      <c r="C14" s="121"/>
      <c r="D14" s="121"/>
      <c r="E14" s="128"/>
      <c r="F14" s="128"/>
      <c r="G14" s="14"/>
      <c r="H14" s="20"/>
      <c r="I14" s="20"/>
      <c r="J14" s="9"/>
      <c r="K14" s="9"/>
      <c r="L14" s="9"/>
      <c r="M14" s="9"/>
      <c r="N14" s="9"/>
      <c r="O14" s="20"/>
      <c r="P14" s="20"/>
      <c r="Q14" s="9"/>
      <c r="R14" s="9"/>
      <c r="S14" s="9"/>
      <c r="T14" s="9"/>
      <c r="U14" s="9"/>
    </row>
    <row r="15" spans="1:23" ht="15" thickBot="1" x14ac:dyDescent="0.35">
      <c r="A15" s="10" t="s">
        <v>67</v>
      </c>
      <c r="B15" s="13"/>
      <c r="C15" s="9"/>
      <c r="D15" s="9"/>
      <c r="E15" s="9"/>
      <c r="F15" s="9"/>
      <c r="G15" s="14"/>
      <c r="H15" s="20"/>
      <c r="I15" s="20"/>
      <c r="J15" s="9"/>
      <c r="K15" s="15"/>
      <c r="L15" s="9"/>
      <c r="M15" s="9"/>
      <c r="N15" s="9"/>
      <c r="O15" s="20"/>
      <c r="P15" s="20"/>
      <c r="Q15" s="9"/>
      <c r="R15" s="9"/>
      <c r="S15" s="9"/>
      <c r="T15" s="9"/>
      <c r="U15" s="9"/>
    </row>
    <row r="16" spans="1:23" ht="15" thickBot="1" x14ac:dyDescent="0.35">
      <c r="A16" s="10" t="s">
        <v>32</v>
      </c>
      <c r="B16" s="9"/>
      <c r="C16" s="9"/>
      <c r="D16" s="9"/>
      <c r="E16" s="9"/>
      <c r="F16" s="9"/>
      <c r="G16" s="100"/>
      <c r="H16" s="20"/>
      <c r="I16" s="20"/>
      <c r="J16" s="9"/>
      <c r="K16" s="15"/>
      <c r="L16" s="9"/>
      <c r="M16" s="9"/>
      <c r="N16" s="9"/>
      <c r="O16" s="20"/>
      <c r="P16" s="20"/>
      <c r="Q16" s="9"/>
      <c r="R16" s="9"/>
      <c r="S16" s="9"/>
      <c r="T16" s="9"/>
      <c r="U16" s="9"/>
    </row>
    <row r="17" spans="1:21" ht="18.600000000000001" thickBot="1" x14ac:dyDescent="0.35">
      <c r="A17" s="17" t="s">
        <v>37</v>
      </c>
      <c r="B17" s="9"/>
      <c r="C17" s="9"/>
      <c r="D17" s="9"/>
      <c r="E17" s="9"/>
      <c r="F17" s="9"/>
      <c r="G17" s="18"/>
      <c r="H17" s="20"/>
      <c r="I17" s="20"/>
      <c r="J17" s="9"/>
      <c r="K17" s="15"/>
      <c r="L17" s="9"/>
      <c r="M17" s="9"/>
      <c r="N17" s="9"/>
      <c r="O17" s="20"/>
      <c r="P17" s="20"/>
      <c r="Q17" s="9"/>
      <c r="R17" s="9"/>
      <c r="S17" s="9"/>
      <c r="T17" s="9"/>
      <c r="U17" s="9"/>
    </row>
    <row r="18" spans="1:21" ht="15" thickBot="1" x14ac:dyDescent="0.35">
      <c r="A18" s="10" t="s">
        <v>33</v>
      </c>
      <c r="B18" s="9"/>
      <c r="C18" s="9"/>
      <c r="D18" s="9"/>
      <c r="E18" s="124"/>
      <c r="F18" s="124"/>
      <c r="G18" s="133"/>
      <c r="H18" s="22"/>
      <c r="I18" s="22"/>
      <c r="J18" s="129"/>
      <c r="K18" s="130"/>
      <c r="L18" s="130"/>
      <c r="M18" s="131"/>
      <c r="N18" s="132"/>
      <c r="O18" s="22"/>
      <c r="P18" s="22"/>
      <c r="Q18" s="9"/>
      <c r="R18" s="9"/>
      <c r="S18" s="9"/>
      <c r="T18" s="9"/>
      <c r="U18" s="9"/>
    </row>
    <row r="19" spans="1:21" ht="15" thickBot="1" x14ac:dyDescent="0.35">
      <c r="A19" s="10" t="s">
        <v>34</v>
      </c>
      <c r="B19" s="9"/>
      <c r="C19" s="9"/>
      <c r="D19" s="9"/>
      <c r="E19" s="124"/>
      <c r="F19" s="124"/>
      <c r="G19" s="133"/>
      <c r="H19" s="20"/>
      <c r="I19" s="20"/>
      <c r="J19" s="14"/>
      <c r="K19" s="14"/>
      <c r="L19" s="14"/>
      <c r="M19" s="19"/>
      <c r="N19" s="15"/>
      <c r="O19" s="20"/>
      <c r="P19" s="20"/>
      <c r="Q19" s="19"/>
      <c r="R19" s="19"/>
      <c r="S19" s="19"/>
      <c r="T19" s="19"/>
      <c r="U19" s="19"/>
    </row>
    <row r="20" spans="1:21" ht="18.600000000000001" thickBot="1" x14ac:dyDescent="0.35">
      <c r="A20" s="17" t="s">
        <v>31</v>
      </c>
      <c r="B20" s="9"/>
      <c r="C20" s="9"/>
      <c r="D20" s="9"/>
      <c r="E20" s="9"/>
      <c r="F20" s="9"/>
      <c r="G20" s="14"/>
      <c r="H20" s="20"/>
      <c r="I20" s="20"/>
      <c r="J20" s="14"/>
      <c r="K20" s="14"/>
      <c r="L20" s="14"/>
      <c r="M20" s="9"/>
      <c r="N20" s="19"/>
      <c r="O20" s="20"/>
      <c r="P20" s="20"/>
      <c r="Q20" s="9"/>
      <c r="R20" s="9"/>
      <c r="S20" s="9"/>
      <c r="T20" s="9"/>
      <c r="U20" s="9"/>
    </row>
    <row r="21" spans="1:21" ht="15" thickBot="1" x14ac:dyDescent="0.35">
      <c r="A21" s="10" t="s">
        <v>115</v>
      </c>
      <c r="B21" s="126">
        <v>43549</v>
      </c>
      <c r="C21" s="124"/>
      <c r="D21" s="122"/>
      <c r="E21" s="9"/>
      <c r="F21" s="9"/>
      <c r="G21" s="14"/>
      <c r="H21" s="20"/>
      <c r="I21" s="20"/>
      <c r="J21" s="14"/>
      <c r="K21" s="14"/>
      <c r="L21" s="18"/>
      <c r="M21" s="19"/>
      <c r="N21" s="19"/>
      <c r="O21" s="20"/>
      <c r="P21" s="20"/>
      <c r="Q21" s="19"/>
      <c r="R21" s="19"/>
      <c r="S21" s="19"/>
      <c r="T21" s="19"/>
      <c r="U21" s="19"/>
    </row>
    <row r="22" spans="1:21" ht="15" thickBot="1" x14ac:dyDescent="0.35">
      <c r="A22" s="10" t="s">
        <v>88</v>
      </c>
      <c r="B22" s="126">
        <v>43549</v>
      </c>
      <c r="C22" s="124"/>
      <c r="D22" s="122"/>
      <c r="E22" s="9"/>
      <c r="F22" s="9"/>
      <c r="G22" s="14"/>
      <c r="H22" s="20"/>
      <c r="I22" s="20"/>
      <c r="J22" s="14"/>
      <c r="K22" s="14"/>
      <c r="L22" s="18"/>
      <c r="M22" s="19"/>
      <c r="N22" s="19"/>
      <c r="O22" s="20"/>
      <c r="P22" s="20"/>
      <c r="Q22" s="19"/>
      <c r="R22" s="19"/>
      <c r="S22" s="19"/>
      <c r="T22" s="19"/>
      <c r="U22" s="19"/>
    </row>
    <row r="23" spans="1:21" ht="15" thickBot="1" x14ac:dyDescent="0.35">
      <c r="A23" s="10" t="s">
        <v>122</v>
      </c>
      <c r="B23" s="126">
        <v>43549</v>
      </c>
      <c r="C23" s="124"/>
      <c r="D23" s="122"/>
      <c r="E23" s="9"/>
      <c r="F23" s="9"/>
      <c r="G23" s="14"/>
      <c r="H23" s="20"/>
      <c r="I23" s="20"/>
      <c r="J23" s="14"/>
      <c r="K23" s="14"/>
      <c r="L23" s="18"/>
      <c r="M23" s="19"/>
      <c r="N23" s="19"/>
      <c r="O23" s="20"/>
      <c r="P23" s="20"/>
      <c r="Q23" s="19"/>
      <c r="R23" s="19"/>
      <c r="S23" s="19"/>
      <c r="T23" s="19"/>
      <c r="U23" s="19"/>
    </row>
    <row r="24" spans="1:21" ht="15" thickBot="1" x14ac:dyDescent="0.35">
      <c r="A24" s="10" t="s">
        <v>121</v>
      </c>
      <c r="B24" s="126">
        <v>43549</v>
      </c>
      <c r="C24" s="124"/>
      <c r="D24" s="122"/>
      <c r="E24" s="9"/>
      <c r="F24" s="9"/>
      <c r="G24" s="14"/>
      <c r="H24" s="20"/>
      <c r="I24" s="20"/>
      <c r="J24" s="14"/>
      <c r="K24" s="14"/>
      <c r="L24" s="18"/>
      <c r="M24" s="19"/>
      <c r="N24" s="19"/>
      <c r="O24" s="20"/>
      <c r="P24" s="20"/>
      <c r="Q24" s="19"/>
      <c r="R24" s="19"/>
      <c r="S24" s="19"/>
      <c r="T24" s="19"/>
      <c r="U24" s="19"/>
    </row>
    <row r="25" spans="1:21" ht="15" thickBot="1" x14ac:dyDescent="0.35">
      <c r="A25" s="10" t="s">
        <v>90</v>
      </c>
      <c r="B25" s="126">
        <v>43549</v>
      </c>
      <c r="C25" s="124"/>
      <c r="D25" s="122"/>
      <c r="E25" s="9"/>
      <c r="F25" s="9"/>
      <c r="G25" s="14"/>
      <c r="H25" s="20"/>
      <c r="I25" s="20"/>
      <c r="J25" s="14"/>
      <c r="K25" s="14"/>
      <c r="L25" s="18"/>
      <c r="M25" s="19"/>
      <c r="N25" s="19"/>
      <c r="O25" s="20"/>
      <c r="P25" s="20"/>
      <c r="Q25" s="19"/>
      <c r="R25" s="19"/>
      <c r="S25" s="19"/>
      <c r="T25" s="19"/>
      <c r="U25" s="19"/>
    </row>
    <row r="26" spans="1:21" ht="15" thickBot="1" x14ac:dyDescent="0.35">
      <c r="A26" s="10" t="s">
        <v>67</v>
      </c>
      <c r="B26" s="126">
        <v>43549</v>
      </c>
      <c r="C26" s="124"/>
      <c r="D26" s="122"/>
      <c r="E26" s="9"/>
      <c r="F26" s="9"/>
      <c r="G26" s="14"/>
      <c r="H26" s="20"/>
      <c r="I26" s="20"/>
      <c r="J26" s="14"/>
      <c r="K26" s="14"/>
      <c r="L26" s="18"/>
      <c r="M26" s="19"/>
      <c r="N26" s="19"/>
      <c r="O26" s="20"/>
      <c r="P26" s="20"/>
      <c r="Q26" s="19"/>
      <c r="R26" s="19"/>
      <c r="S26" s="19"/>
      <c r="T26" s="19"/>
      <c r="U26" s="19"/>
    </row>
    <row r="27" spans="1:21" ht="18.600000000000001" thickBot="1" x14ac:dyDescent="0.35">
      <c r="A27" s="17" t="s">
        <v>38</v>
      </c>
      <c r="B27" s="9"/>
      <c r="C27" s="9"/>
      <c r="D27" s="9"/>
      <c r="E27" s="9"/>
      <c r="F27" s="9"/>
      <c r="G27" s="14"/>
      <c r="H27" s="20"/>
      <c r="I27" s="20"/>
      <c r="J27" s="14"/>
      <c r="K27" s="14"/>
      <c r="L27" s="14"/>
      <c r="M27" s="19"/>
      <c r="N27" s="15"/>
      <c r="O27" s="20"/>
      <c r="P27" s="20"/>
      <c r="Q27" s="19"/>
      <c r="R27" s="19"/>
      <c r="S27" s="19"/>
      <c r="T27" s="19"/>
      <c r="U27" s="19"/>
    </row>
    <row r="28" spans="1:21" ht="15" thickBot="1" x14ac:dyDescent="0.35">
      <c r="A28" s="10" t="s">
        <v>116</v>
      </c>
      <c r="B28" s="9"/>
      <c r="C28" s="9"/>
      <c r="D28" s="9"/>
      <c r="E28" s="9"/>
      <c r="F28" s="9"/>
      <c r="G28" s="14"/>
      <c r="H28" s="20"/>
      <c r="I28" s="20"/>
      <c r="J28" s="133"/>
      <c r="K28" s="133"/>
      <c r="L28" s="133"/>
      <c r="M28" s="127"/>
      <c r="N28" s="125"/>
      <c r="O28" s="20"/>
      <c r="P28" s="20"/>
      <c r="Q28" s="134"/>
      <c r="R28" s="134"/>
      <c r="S28" s="134"/>
      <c r="T28" s="134"/>
      <c r="U28" s="134"/>
    </row>
    <row r="29" spans="1:21" ht="15" thickBot="1" x14ac:dyDescent="0.35">
      <c r="A29" s="10" t="s">
        <v>117</v>
      </c>
      <c r="B29" s="9"/>
      <c r="C29" s="9"/>
      <c r="D29" s="9"/>
      <c r="E29" s="9"/>
      <c r="F29" s="9"/>
      <c r="G29" s="14"/>
      <c r="H29" s="20"/>
      <c r="I29" s="20"/>
      <c r="J29" s="133"/>
      <c r="K29" s="133"/>
      <c r="L29" s="133"/>
      <c r="M29" s="127"/>
      <c r="N29" s="125"/>
      <c r="O29" s="20"/>
      <c r="P29" s="20"/>
      <c r="Q29" s="134"/>
      <c r="R29" s="134"/>
      <c r="S29" s="134"/>
      <c r="T29" s="134"/>
      <c r="U29" s="134"/>
    </row>
    <row r="30" spans="1:21" ht="15" thickBot="1" x14ac:dyDescent="0.35">
      <c r="A30" s="10" t="s">
        <v>118</v>
      </c>
      <c r="B30" s="9"/>
      <c r="C30" s="9"/>
      <c r="D30" s="9"/>
      <c r="E30" s="9"/>
      <c r="F30" s="9"/>
      <c r="G30" s="14"/>
      <c r="H30" s="20"/>
      <c r="I30" s="20"/>
      <c r="J30" s="133"/>
      <c r="K30" s="133"/>
      <c r="L30" s="133"/>
      <c r="M30" s="127"/>
      <c r="N30" s="125"/>
      <c r="O30" s="20"/>
      <c r="P30" s="20"/>
      <c r="Q30" s="134"/>
      <c r="R30" s="134"/>
      <c r="S30" s="134"/>
      <c r="T30" s="134"/>
      <c r="U30" s="134"/>
    </row>
    <row r="31" spans="1:21" ht="15" thickBot="1" x14ac:dyDescent="0.35">
      <c r="A31" s="10" t="s">
        <v>119</v>
      </c>
      <c r="B31" s="9"/>
      <c r="C31" s="9"/>
      <c r="D31" s="9"/>
      <c r="E31" s="9"/>
      <c r="F31" s="9"/>
      <c r="G31" s="14"/>
      <c r="H31" s="20"/>
      <c r="I31" s="20"/>
      <c r="J31" s="133"/>
      <c r="K31" s="133"/>
      <c r="L31" s="133"/>
      <c r="M31" s="124"/>
      <c r="N31" s="127"/>
      <c r="O31" s="20"/>
      <c r="P31" s="20"/>
      <c r="Q31" s="131"/>
      <c r="R31" s="131"/>
      <c r="S31" s="131"/>
      <c r="T31" s="131"/>
      <c r="U31" s="131"/>
    </row>
    <row r="32" spans="1:21" ht="15" thickBot="1" x14ac:dyDescent="0.35">
      <c r="A32" s="10"/>
      <c r="B32" s="9"/>
      <c r="C32" s="9"/>
      <c r="D32" s="9"/>
      <c r="E32" s="9"/>
      <c r="F32" s="9"/>
      <c r="G32" s="14"/>
      <c r="H32" s="20"/>
      <c r="I32" s="20"/>
      <c r="J32" s="14"/>
      <c r="K32" s="14"/>
      <c r="L32" s="14"/>
      <c r="M32" s="9"/>
      <c r="N32" s="19"/>
      <c r="O32" s="20"/>
      <c r="P32" s="20"/>
      <c r="Q32" s="19"/>
      <c r="R32" s="9"/>
      <c r="S32" s="9"/>
      <c r="T32" s="9"/>
      <c r="U32" s="9"/>
    </row>
    <row r="33" spans="1:21" ht="18.600000000000001" thickBot="1" x14ac:dyDescent="0.35">
      <c r="A33" s="17" t="s">
        <v>40</v>
      </c>
      <c r="B33" s="9"/>
      <c r="C33" s="9"/>
      <c r="D33" s="9"/>
      <c r="E33" s="9"/>
      <c r="F33" s="9"/>
      <c r="G33" s="14"/>
      <c r="H33" s="20"/>
      <c r="I33" s="20"/>
      <c r="J33" s="14"/>
      <c r="K33" s="14"/>
      <c r="L33" s="14"/>
      <c r="M33" s="9"/>
      <c r="N33" s="19"/>
      <c r="O33" s="20"/>
      <c r="P33" s="20"/>
      <c r="Q33" s="124"/>
      <c r="R33" s="127"/>
      <c r="S33" s="124"/>
      <c r="T33" s="9"/>
      <c r="U33" s="9"/>
    </row>
    <row r="34" spans="1:21" ht="18.600000000000001" thickBot="1" x14ac:dyDescent="0.35">
      <c r="A34" s="17" t="s">
        <v>41</v>
      </c>
      <c r="B34" s="9"/>
      <c r="C34" s="9"/>
      <c r="D34" s="9"/>
      <c r="E34" s="9" t="s">
        <v>39</v>
      </c>
      <c r="F34" s="9"/>
      <c r="G34" s="14"/>
      <c r="H34" s="20"/>
      <c r="I34" s="20"/>
      <c r="J34" s="14"/>
      <c r="K34" s="14"/>
      <c r="L34" s="14"/>
      <c r="M34" s="9"/>
      <c r="N34" s="19"/>
      <c r="O34" s="20"/>
      <c r="P34" s="20"/>
      <c r="Q34" s="124"/>
      <c r="R34" s="124"/>
      <c r="S34" s="123"/>
      <c r="T34" s="9"/>
      <c r="U34" s="9"/>
    </row>
    <row r="35" spans="1:21" ht="18.600000000000001" thickBot="1" x14ac:dyDescent="0.35">
      <c r="A35" s="17" t="s">
        <v>35</v>
      </c>
      <c r="B35" s="16"/>
      <c r="C35" s="16"/>
      <c r="D35" s="16"/>
      <c r="E35" s="16"/>
      <c r="F35" s="16"/>
      <c r="G35" s="14"/>
      <c r="H35" s="20"/>
      <c r="I35" s="20"/>
      <c r="J35" s="14"/>
      <c r="K35" s="14"/>
      <c r="L35" s="14"/>
      <c r="M35" s="15"/>
      <c r="N35" s="15"/>
      <c r="O35" s="20"/>
      <c r="P35" s="20"/>
      <c r="Q35" s="125"/>
      <c r="R35" s="125"/>
      <c r="S35" s="125"/>
      <c r="T35" s="18"/>
      <c r="U35" s="15"/>
    </row>
    <row r="36" spans="1:21" ht="18.600000000000001" thickBot="1" x14ac:dyDescent="0.35">
      <c r="A36" s="17" t="s">
        <v>36</v>
      </c>
      <c r="B36" s="9"/>
      <c r="C36" s="9"/>
      <c r="D36" s="9"/>
      <c r="E36" s="9"/>
      <c r="F36" s="9"/>
      <c r="G36" s="14"/>
      <c r="H36" s="20"/>
      <c r="I36" s="20"/>
      <c r="J36" s="14"/>
      <c r="K36" s="14"/>
      <c r="L36" s="14"/>
      <c r="M36" s="9"/>
      <c r="N36" s="9"/>
      <c r="O36" s="20"/>
      <c r="P36" s="20"/>
      <c r="Q36" s="9"/>
      <c r="R36" s="9"/>
      <c r="S36" s="9"/>
      <c r="T36" s="124"/>
      <c r="U36" s="123"/>
    </row>
  </sheetData>
  <mergeCells count="3">
    <mergeCell ref="A2:K2"/>
    <mergeCell ref="H4:I4"/>
    <mergeCell ref="O4:P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E29" sqref="E2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Cable Lenths and Totals</vt:lpstr>
      <vt:lpstr>Pricing</vt:lpstr>
      <vt:lpstr>Timeline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Dearing, Mr. Art</dc:creator>
  <cp:lastModifiedBy>Harshil Patel</cp:lastModifiedBy>
  <dcterms:created xsi:type="dcterms:W3CDTF">2017-03-07T20:04:10Z</dcterms:created>
  <dcterms:modified xsi:type="dcterms:W3CDTF">2019-03-24T00:39:42Z</dcterms:modified>
</cp:coreProperties>
</file>